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12.22\ebop\11. Debt review\[18] SDDS web release\Data\2018 A\"/>
    </mc:Choice>
  </mc:AlternateContent>
  <bookViews>
    <workbookView xWindow="0" yWindow="0" windowWidth="28800" windowHeight="12030" firstSheet="1" activeTab="1"/>
  </bookViews>
  <sheets>
    <sheet name="Хүснэгт 5" sheetId="7" state="hidden" r:id="rId1"/>
    <sheet name="EXD Table 6.2" sheetId="2" r:id="rId2"/>
    <sheet name="EXD Table 6.3" sheetId="3" r:id="rId3"/>
    <sheet name="EXD Table 6.4" sheetId="8" r:id="rId4"/>
    <sheet name="EXD Table 6.5" sheetId="10" r:id="rId5"/>
    <sheet name="metadata" sheetId="11" r:id="rId6"/>
  </sheets>
  <definedNames>
    <definedName name="_xlnm.Print_Area" localSheetId="1">'EXD Table 6.2'!$A$1:$B$60</definedName>
    <definedName name="_xlnm.Print_Area" localSheetId="2">'EXD Table 6.3'!$A$1:$I$73</definedName>
    <definedName name="_xlnm.Print_Area" localSheetId="3">'EXD Table 6.4'!$A$1:$B$26</definedName>
    <definedName name="_xlnm.Print_Area" localSheetId="4">'EXD Table 6.5'!$A$1:$B$17</definedName>
  </definedNames>
  <calcPr calcId="162913"/>
</workbook>
</file>

<file path=xl/calcChain.xml><?xml version="1.0" encoding="utf-8"?>
<calcChain xmlns="http://schemas.openxmlformats.org/spreadsheetml/2006/main">
  <c r="B23" i="8" l="1"/>
  <c r="B13" i="8"/>
  <c r="D21" i="3"/>
  <c r="I71" i="3" l="1"/>
  <c r="B25" i="8" l="1"/>
  <c r="I49" i="3"/>
  <c r="C12" i="3" l="1"/>
  <c r="D12" i="3"/>
  <c r="E12" i="3"/>
  <c r="F12" i="3"/>
  <c r="G12" i="3"/>
  <c r="H12" i="3"/>
  <c r="B28" i="3" l="1"/>
  <c r="B35" i="3" l="1"/>
  <c r="C71" i="3" l="1"/>
  <c r="D71" i="3"/>
  <c r="E71" i="3"/>
  <c r="F71" i="3"/>
  <c r="G71" i="3"/>
  <c r="H71" i="3"/>
  <c r="B71" i="3"/>
  <c r="C64" i="3"/>
  <c r="C63" i="3" s="1"/>
  <c r="B51" i="3"/>
  <c r="B48" i="3"/>
  <c r="B41" i="3"/>
  <c r="B38" i="3"/>
  <c r="B34" i="3" s="1"/>
  <c r="B25" i="3"/>
  <c r="B22" i="3"/>
  <c r="B21" i="3"/>
  <c r="E8" i="3"/>
  <c r="I12" i="3"/>
  <c r="C9" i="3"/>
  <c r="C8" i="3" s="1"/>
  <c r="D9" i="3"/>
  <c r="D8" i="3" s="1"/>
  <c r="E9" i="3"/>
  <c r="F9" i="3"/>
  <c r="G9" i="3"/>
  <c r="H9" i="3"/>
  <c r="I9" i="3"/>
  <c r="B12" i="3"/>
  <c r="B9" i="3"/>
  <c r="C72" i="3"/>
  <c r="D72" i="3"/>
  <c r="E72" i="3"/>
  <c r="F72" i="3"/>
  <c r="G72" i="3"/>
  <c r="H72" i="3"/>
  <c r="I72" i="3"/>
  <c r="I70" i="3" s="1"/>
  <c r="B72" i="3"/>
  <c r="D64" i="3"/>
  <c r="E64" i="3"/>
  <c r="F64" i="3"/>
  <c r="G64" i="3"/>
  <c r="H64" i="3"/>
  <c r="I64" i="3"/>
  <c r="C70" i="3" l="1"/>
  <c r="B47" i="3"/>
  <c r="I8" i="3"/>
  <c r="H8" i="3"/>
  <c r="G8" i="3"/>
  <c r="F8" i="3"/>
  <c r="B8" i="3"/>
  <c r="I51" i="3"/>
  <c r="I41" i="3" l="1"/>
  <c r="C41" i="3"/>
  <c r="D41" i="3"/>
  <c r="E41" i="3"/>
  <c r="F41" i="3"/>
  <c r="G41" i="3"/>
  <c r="H41" i="3"/>
  <c r="B64" i="3" l="1"/>
  <c r="B63" i="3" s="1"/>
  <c r="I57" i="3"/>
  <c r="H57" i="3"/>
  <c r="G57" i="3"/>
  <c r="F57" i="3"/>
  <c r="E57" i="3"/>
  <c r="B57" i="3"/>
  <c r="D57" i="3"/>
  <c r="C57" i="3"/>
  <c r="B54" i="3"/>
  <c r="C54" i="3"/>
  <c r="D54" i="3"/>
  <c r="E54" i="3"/>
  <c r="F54" i="3"/>
  <c r="G54" i="3"/>
  <c r="H54" i="3"/>
  <c r="I54" i="3"/>
  <c r="I38" i="3"/>
  <c r="C28" i="3"/>
  <c r="D28" i="3"/>
  <c r="E28" i="3"/>
  <c r="F28" i="3"/>
  <c r="G28" i="3"/>
  <c r="H28" i="3"/>
  <c r="I63" i="3" l="1"/>
  <c r="C25" i="3" l="1"/>
  <c r="B24" i="8" l="1"/>
  <c r="B20" i="8" l="1"/>
  <c r="B17" i="8"/>
  <c r="B14" i="8"/>
  <c r="B11" i="8"/>
  <c r="B8" i="8"/>
  <c r="H63" i="3" l="1"/>
  <c r="G63" i="3"/>
  <c r="F63" i="3"/>
  <c r="E63" i="3"/>
  <c r="D63" i="3"/>
  <c r="B70" i="3" l="1"/>
  <c r="D70" i="3"/>
  <c r="E70" i="3"/>
  <c r="F70" i="3"/>
  <c r="G70" i="3"/>
  <c r="H70" i="3"/>
  <c r="I25" i="3"/>
  <c r="I21" i="3" s="1"/>
  <c r="H25" i="3"/>
  <c r="G25" i="3"/>
  <c r="F25" i="3"/>
  <c r="E25" i="3"/>
  <c r="D25" i="3"/>
  <c r="I22" i="3"/>
  <c r="H22" i="3"/>
  <c r="G22" i="3"/>
  <c r="G21" i="3" s="1"/>
  <c r="F22" i="3"/>
  <c r="F21" i="3" s="1"/>
  <c r="E22" i="3"/>
  <c r="D22" i="3"/>
  <c r="C22" i="3"/>
  <c r="C21" i="3" s="1"/>
  <c r="H38" i="3"/>
  <c r="G38" i="3"/>
  <c r="F38" i="3"/>
  <c r="E38" i="3"/>
  <c r="D38" i="3"/>
  <c r="C38" i="3"/>
  <c r="I35" i="3"/>
  <c r="I34" i="3" s="1"/>
  <c r="H35" i="3"/>
  <c r="G35" i="3"/>
  <c r="F35" i="3"/>
  <c r="E35" i="3"/>
  <c r="D35" i="3"/>
  <c r="C35" i="3"/>
  <c r="C34" i="3" s="1"/>
  <c r="C48" i="3"/>
  <c r="D48" i="3"/>
  <c r="D47" i="3" s="1"/>
  <c r="E48" i="3"/>
  <c r="F48" i="3"/>
  <c r="G48" i="3"/>
  <c r="H48" i="3"/>
  <c r="I48" i="3"/>
  <c r="I47" i="3" s="1"/>
  <c r="C51" i="3"/>
  <c r="D51" i="3"/>
  <c r="E51" i="3"/>
  <c r="F51" i="3"/>
  <c r="G51" i="3"/>
  <c r="H51" i="3"/>
  <c r="H34" i="3" l="1"/>
  <c r="G34" i="3"/>
  <c r="F34" i="3"/>
  <c r="E34" i="3"/>
  <c r="D34" i="3"/>
  <c r="F47" i="3"/>
  <c r="E47" i="3"/>
  <c r="H47" i="3"/>
  <c r="E21" i="3"/>
  <c r="H21" i="3"/>
  <c r="C47" i="3"/>
  <c r="G47" i="3"/>
</calcChain>
</file>

<file path=xl/sharedStrings.xml><?xml version="1.0" encoding="utf-8"?>
<sst xmlns="http://schemas.openxmlformats.org/spreadsheetml/2006/main" count="252" uniqueCount="109">
  <si>
    <t>A.  Актив</t>
  </si>
  <si>
    <t>B.  Пассив</t>
  </si>
  <si>
    <t>1. ОУВС-ын зээл</t>
  </si>
  <si>
    <t>3. Гадаад орнуудаас авсан зээл</t>
  </si>
  <si>
    <t>1. Касс /бэлэн мөнгө/</t>
  </si>
  <si>
    <t>2. Гадаадын төв банкин дах харилцах</t>
  </si>
  <si>
    <t>3. Гадаадын төв банкин дах хадгаламж</t>
  </si>
  <si>
    <t>4. Гадаад орны үнэт цаас</t>
  </si>
  <si>
    <t>5. Зээлжих тусгай эрх (SDR)</t>
  </si>
  <si>
    <t>6. ОУВС-нд байршуулсан хөрөнгө (цэврээр)</t>
  </si>
  <si>
    <t>7. Мөнгөжсөн алт</t>
  </si>
  <si>
    <t>8. Бусад актив</t>
  </si>
  <si>
    <t>Монголбанкны одоогийн формат</t>
  </si>
  <si>
    <t>EFF хөтөлбөрийн формат</t>
  </si>
  <si>
    <t>Гарах өөрчлөлт</t>
  </si>
  <si>
    <t>6. ОУВС-нд байршуулсан хөрөнгө</t>
  </si>
  <si>
    <t>4. Харьяатуудын харилцах, хадгаламж</t>
  </si>
  <si>
    <t>4.1 Харьяат банкууд</t>
  </si>
  <si>
    <t>4.2 МУ-ын Засгийн газар</t>
  </si>
  <si>
    <r>
      <t>Юаниар илэрхийлэгдэх хөрөнгийг хөтөлбөрийн ханшаар тооцно /1</t>
    </r>
    <r>
      <rPr>
        <sz val="10"/>
        <color theme="1"/>
        <rFont val="Calibri"/>
        <family val="2"/>
        <charset val="204"/>
      </rPr>
      <t>¥</t>
    </r>
    <r>
      <rPr>
        <sz val="10"/>
        <color theme="1"/>
        <rFont val="Times New Roman"/>
        <family val="1"/>
        <charset val="204"/>
      </rPr>
      <t>=0.14389$/.</t>
    </r>
  </si>
  <si>
    <t>Хөтөлбөрийн ханшаар тооцно /1SDR=1.344330$/.</t>
  </si>
  <si>
    <t>Хөтөлбөрийн ханшаар тооцно /1 troy ounce=1142.54$/.</t>
  </si>
  <si>
    <t>2. Бусад өглөг /ХАБ-ны своп хэлцэл/</t>
  </si>
  <si>
    <t>Юаниар илэрхийлэгдэх өр төлбөр, өглөгийг хөтөлбөрийн ханшаар тооцно /1¥=0.14389$/.</t>
  </si>
  <si>
    <t>Тайлант хугацааны эцэс дэх зах зээлийн үнэлгээгээр бүртгэх бөгөөд ам.долларт хөтөлбөрийн ханшийг ашиглан шилжүүлнэ /1¥=0.14389$/.</t>
  </si>
  <si>
    <t>5. Харьяат банкуудтай хийсэн своп хэлцэл*</t>
  </si>
  <si>
    <t>*ОУВС-тай байгуулсан санамж бичигт үлдэгдлийг зах зээлийн эсвэл төлбөр тооцоо хийгдэх үеийн дүнгийн алингаар хийгдэх талаар тусгагдаагүй. Иймд тус сангийн албан нөөцийг боловсруулах удирдамжийн дагуу зах зээлийн дүнгээр тооцохоор оруулсан.</t>
  </si>
  <si>
    <t>Б.  Пассив</t>
  </si>
  <si>
    <t>B.  Цэвэр албан нөөц /А-Б/</t>
  </si>
  <si>
    <t xml:space="preserve">Засгийн газар </t>
  </si>
  <si>
    <t xml:space="preserve">Богино хугацаат </t>
  </si>
  <si>
    <t>0-3</t>
  </si>
  <si>
    <t>4-6</t>
  </si>
  <si>
    <t>7-9</t>
  </si>
  <si>
    <t>10-12</t>
  </si>
  <si>
    <t>13-18</t>
  </si>
  <si>
    <t>19-24</t>
  </si>
  <si>
    <t xml:space="preserve">Зээл </t>
  </si>
  <si>
    <t>Худалдааны зээл болон урьдчилгаа</t>
  </si>
  <si>
    <t>Бусад өглөг</t>
  </si>
  <si>
    <t xml:space="preserve">Урт хугацаат </t>
  </si>
  <si>
    <t>Бонд, өрийн бичиг</t>
  </si>
  <si>
    <t xml:space="preserve">Төвбанк </t>
  </si>
  <si>
    <t>Хадгаламжийн байгууллага (Төв банкнаас бусад)</t>
  </si>
  <si>
    <t xml:space="preserve">Бусад салбарууд </t>
  </si>
  <si>
    <t>Шууд хөрөнгө оруулалт: Компани хоорондын зээллэг</t>
  </si>
  <si>
    <t xml:space="preserve">Шууд хөрөнгө оруулагчид өгөх өглөг </t>
  </si>
  <si>
    <t>Шууд хөрөнгө оруулагчийн өгөх өглөг</t>
  </si>
  <si>
    <t>Нийт гадаад өр</t>
  </si>
  <si>
    <t>Харилцах ба хадгаламж</t>
  </si>
  <si>
    <t>Хүснэгт 6.2 Монгол улсын нийт гадаад өр, салбараар</t>
  </si>
  <si>
    <t>Үндсэн төлбөр</t>
  </si>
  <si>
    <t>Хүүгийн төлбөр</t>
  </si>
  <si>
    <t>Зээл</t>
  </si>
  <si>
    <t>Худалдааны зээл ба урьдчилгаа</t>
  </si>
  <si>
    <t>Төв банк</t>
  </si>
  <si>
    <t>Бусад салбар</t>
  </si>
  <si>
    <t>Хүснэгт 6.3 Монгол улсын нийт гадаад өрийн эргэн төлөлтийн хуваарь, салбараар, хугацааны эцэст төлөх дүн</t>
  </si>
  <si>
    <t>Яаралтай төлөгдөх</t>
  </si>
  <si>
    <t>Сар</t>
  </si>
  <si>
    <t xml:space="preserve">2 жилээс дээш </t>
  </si>
  <si>
    <t>сая ам.доллар</t>
  </si>
  <si>
    <t>Нийт</t>
  </si>
  <si>
    <t>1 жилээс доош</t>
  </si>
  <si>
    <t>Хүснэгт 6.4 МУ-ын нийт гадаад өрийн 1 жил ба түүнээс доош хугацаанд төлөгдөх эргэн төлөлтийн хуваарь, салбараар</t>
  </si>
  <si>
    <t>Хүснэгт 6.5 Монгол улсын нийт гадаад өр, валютаар</t>
  </si>
  <si>
    <t>Гадаад валютаарх өр</t>
  </si>
  <si>
    <t>Дотоод валютаарх өр</t>
  </si>
  <si>
    <t>Урт хугацаат</t>
  </si>
  <si>
    <t>Тодорхойгүй</t>
  </si>
  <si>
    <t>Зээлжих тусгай эрх ЗТЭ-ийн хуваарилалт 7/</t>
  </si>
  <si>
    <t>Монгол</t>
  </si>
  <si>
    <t xml:space="preserve">English </t>
  </si>
  <si>
    <t>1. Нэр</t>
  </si>
  <si>
    <t>2. Салбар</t>
  </si>
  <si>
    <t>Гадаад секторын статистик</t>
  </si>
  <si>
    <t>External sector statistics</t>
  </si>
  <si>
    <t>3. Дэд салбар</t>
  </si>
  <si>
    <t>Монгол улсын нийт гадаад өр</t>
  </si>
  <si>
    <t>Mongolia's gross external debt</t>
  </si>
  <si>
    <t>4. Тодорхойлолт</t>
  </si>
  <si>
    <t xml:space="preserve">Монгол улсын нийт гадаад өрийн статистик  нь тухайн тугацааны эцэс дэх : Эдийн засгийн харьяатын харьяат буст төлөх өр төлбөр-өөс бүрдэнэ. Тухайн улс орны хувьд  бусад улс орнуудад хугацааны эцэст төлбөл зохих өр төлбөрийн дүнг илэрхийлнэ. </t>
  </si>
  <si>
    <t xml:space="preserve">The Gross External debt is  a statistical statement that shows at a point in time the value of: the liabilities of residents of an economy to nonresident. The ending stock of each period represents the economy's total liability to the rest of the world. </t>
  </si>
  <si>
    <t>5. Аргачлал, арга зүйн нэр</t>
  </si>
  <si>
    <t>6. Тооцох аргачлал</t>
  </si>
  <si>
    <t xml:space="preserve">Тайлант хугацааны эхний үлдэгдэл дээр тухайн тайлант хугацаанд позицод гарсан өөрчлөлтүүдийг тусгана. Үүнд: Урсгалаар гарсан өөрчлөлт, Үнийн өөрчөлтөөс шалтгаалсан өөрчлөлт, Ханшийн зөрүүний өөрчлөлт, бусад өөрчлөлт , </t>
  </si>
  <si>
    <t xml:space="preserve">The stock at end of period is calculated that stock at beginning of period plus net transactions and other changes in postion due to other changes in volume, exchange rate changes, other price changes. </t>
  </si>
  <si>
    <t>7. Тооцож эхэлсэн хугацаа</t>
  </si>
  <si>
    <t>8. Үзүүлэлтийг тооцох давтамж</t>
  </si>
  <si>
    <t xml:space="preserve"> Улирал, Жил</t>
  </si>
  <si>
    <t>Quarter, Annual</t>
  </si>
  <si>
    <t>9. Хэмжих нэгж</t>
  </si>
  <si>
    <t>10. Эх үүсвэр</t>
  </si>
  <si>
    <t xml:space="preserve">Арилжааны банкуудаар дамжин хийгдсэн гадаад гүйлгээний тайлан, ААНБ-ын Төлбөрийн тэнцлийн мэдээ,  Сангийн яамны Засгийн газрын гадаад зээлийн ашиглалт, эргэн төлөлтийн мэдээ, ҮЦТХТ-ийн компаний төвлөрлийн мэдээлэл, Засгийн газрын үнэт цаас эзэмшигч гадаад иргэдийн мэдээ ., бусад </t>
  </si>
  <si>
    <t xml:space="preserve">International transactions Reporting System (ITRS) Transactions, Balance of Payment statements of Enterprises, General government information due to loan dispursment and imbursement, Company concentration Information from  Mongolian central securities depository and others., </t>
  </si>
  <si>
    <t>11. Хэл</t>
  </si>
  <si>
    <t>MGL, ENG</t>
  </si>
  <si>
    <t>12. Боловсруулсан мэргэжилтэн</t>
  </si>
  <si>
    <t xml:space="preserve">Судалгаа, статитистикийн газар, Статистикийн хэлтэс, Гадаад секторын баг </t>
  </si>
  <si>
    <t>13. Хамгийн сүүлд өөрчлөгдсөн огноо</t>
  </si>
  <si>
    <t>14. Үзүүлэлт татах холбоос</t>
  </si>
  <si>
    <t>Монгол улсын нийт гадаад өр, эргэн төлөлтийн хуваарь</t>
  </si>
  <si>
    <t>Mongolia's gross external debt, repayment schedule</t>
  </si>
  <si>
    <t xml:space="preserve">Олон улсын валютын сангийн Төлбөрийн тэнцэл, Гадаад хөрөнгө оруулалтын позиц тооцох 6 дугаар аргачлал, "Мэдээлэл түгээх тусгай стандарт" </t>
  </si>
  <si>
    <t>Balance of Payment and International Investment Position Manual (6th edition) BPM6, Special Data Dissemination Standard</t>
  </si>
  <si>
    <t xml:space="preserve">сая ам.доллар </t>
  </si>
  <si>
    <t>mln.USD</t>
  </si>
  <si>
    <t>*1990-ээд онд тохиолдсон санхүүгийн хямралуудын үеэр улс орнуудын макро эдийн засгийн холбогдох статистик мэдээлэл нь ил тод бус, олон нийтэд хүртээмжгүй, нэгдсэн нэг стандартгүй байснаас хямрал даамжрих, урьдчилан сэргийлэх арга хэмжээ авахад хугацаа алдах зэрэг сөрөг үр дагаврууд гаргадаг нь ажиглагджээ. Иймд ОУВС-гийн зүгээс эдгээр сөрөг үр дагавруудыг арилгах зорилгоор 1996 оноос эхлэн  “Мэдээлэл түгээх тусгай стандарт (SDDS)”-ыг гишүүн орнууддаа хэрэгжүүлж эхэлсэн бөгөөд өнөөдрийн байдлаар нийт гишүүн орнуудын 95 хувь нь тус стандарт болон тус стандарттай уялдаатай бусад стандартуудын дагуу тоон мэдээллээ бэлтгэн гаргаж байна</t>
  </si>
  <si>
    <t xml:space="preserve">Энэхүү статистик нь ОУВС-гийн "Мэдээлэл түгээх тусгай стандарт*"-ын дагуу бэлтгэсэн тоон мэдээлэл болно.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</si>
</sst>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_);_(* \(#,##0.0\);_(* &quot;-&quot;??_);_(@_)"/>
    <numFmt numFmtId="165" formatCode="[$-409]mmm\-yy;@"/>
    <numFmt numFmtId="166" formatCode="_(* #,##0.0000_);_(* \(#,##0.0000\);_(* &quot;-&quot;??_);_(@_)"/>
  </numFmts>
  <fonts count="22" x14ac:knownFonts="1">
    <font>
      <sz val="11"/>
      <color theme="1"/>
      <name val="Calibri"/>
      <family val="2"/>
      <scheme val="minor"/>
    </font>
    <font>
      <sz val="11"/>
      <color theme="1"/>
      <name val="Calibri"/>
      <family val="2"/>
      <scheme val="minor"/>
    </font>
    <font>
      <sz val="10"/>
      <color theme="1"/>
      <name val="Times New Roman"/>
      <family val="1"/>
      <charset val="204"/>
    </font>
    <font>
      <sz val="10"/>
      <name val="Times New Roman"/>
      <family val="1"/>
      <charset val="204"/>
    </font>
    <font>
      <i/>
      <sz val="10"/>
      <color theme="1"/>
      <name val="Times New Roman"/>
      <family val="1"/>
      <charset val="204"/>
    </font>
    <font>
      <b/>
      <sz val="10"/>
      <name val="Times New Roman"/>
      <family val="1"/>
      <charset val="204"/>
    </font>
    <font>
      <b/>
      <sz val="10"/>
      <color theme="1"/>
      <name val="Times New Roman"/>
      <family val="1"/>
      <charset val="204"/>
    </font>
    <font>
      <sz val="10"/>
      <color theme="1"/>
      <name val="Calibri"/>
      <family val="2"/>
      <charset val="204"/>
    </font>
    <font>
      <b/>
      <sz val="11"/>
      <color theme="1"/>
      <name val="Calibri"/>
      <family val="2"/>
      <scheme val="minor"/>
    </font>
    <font>
      <i/>
      <sz val="10"/>
      <color theme="1"/>
      <name val="Times New Roman"/>
      <family val="1"/>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i/>
      <sz val="9"/>
      <color theme="1"/>
      <name val="Times New Roman"/>
      <family val="1"/>
    </font>
    <font>
      <b/>
      <sz val="9"/>
      <color theme="1"/>
      <name val="Times New Roman"/>
      <family val="1"/>
    </font>
    <font>
      <sz val="9"/>
      <color theme="1"/>
      <name val="Times New Roman"/>
      <family val="1"/>
      <charset val="204"/>
    </font>
    <font>
      <sz val="9"/>
      <color theme="1"/>
      <name val="Times New Roman"/>
      <family val="1"/>
    </font>
    <font>
      <sz val="9"/>
      <color theme="1"/>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s>
  <borders count="15">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style="thin">
        <color theme="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theme="4"/>
      </bottom>
      <diagonal/>
    </border>
  </borders>
  <cellStyleXfs count="4">
    <xf numFmtId="0" fontId="0" fillId="0" borderId="0"/>
    <xf numFmtId="164" fontId="1" fillId="0" borderId="0"/>
    <xf numFmtId="43" fontId="1" fillId="0" borderId="0" applyFont="0" applyFill="0" applyBorder="0" applyAlignment="0" applyProtection="0"/>
    <xf numFmtId="0" fontId="21" fillId="0" borderId="0" applyNumberFormat="0" applyFill="0" applyBorder="0" applyAlignment="0" applyProtection="0"/>
  </cellStyleXfs>
  <cellXfs count="87">
    <xf numFmtId="0" fontId="0" fillId="0" borderId="0" xfId="0"/>
    <xf numFmtId="0" fontId="2" fillId="0" borderId="0" xfId="0" applyFont="1"/>
    <xf numFmtId="165" fontId="3" fillId="0" borderId="0" xfId="1" applyNumberFormat="1" applyFont="1" applyFill="1" applyBorder="1" applyAlignment="1">
      <alignment horizontal="left" vertical="center" indent="1"/>
    </xf>
    <xf numFmtId="0" fontId="2" fillId="0" borderId="1" xfId="0" applyFont="1" applyBorder="1"/>
    <xf numFmtId="0" fontId="6" fillId="0" borderId="1" xfId="0" applyFont="1" applyBorder="1"/>
    <xf numFmtId="0" fontId="2" fillId="0" borderId="1" xfId="0" applyFont="1" applyBorder="1" applyAlignment="1">
      <alignment horizontal="left" indent="1"/>
    </xf>
    <xf numFmtId="165" fontId="5" fillId="0" borderId="5" xfId="1"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indent="1"/>
    </xf>
    <xf numFmtId="0" fontId="2" fillId="2" borderId="1" xfId="0" applyFont="1" applyFill="1" applyBorder="1" applyAlignment="1">
      <alignment horizontal="left" indent="1"/>
    </xf>
    <xf numFmtId="0" fontId="4" fillId="2" borderId="1" xfId="0" applyFont="1" applyFill="1" applyBorder="1" applyAlignment="1">
      <alignment horizontal="left" indent="2"/>
    </xf>
    <xf numFmtId="0" fontId="2" fillId="2" borderId="1" xfId="0" applyFont="1" applyFill="1" applyBorder="1" applyAlignment="1">
      <alignment horizontal="left" vertical="center" indent="1"/>
    </xf>
    <xf numFmtId="0" fontId="9" fillId="0" borderId="1" xfId="0" applyFont="1" applyBorder="1"/>
    <xf numFmtId="0" fontId="10" fillId="0" borderId="1" xfId="0" applyFont="1" applyBorder="1" applyAlignment="1">
      <alignment horizontal="left" indent="2"/>
    </xf>
    <xf numFmtId="0" fontId="2" fillId="0" borderId="1" xfId="0" applyFont="1" applyBorder="1" applyAlignment="1">
      <alignment horizontal="left" indent="2"/>
    </xf>
    <xf numFmtId="0" fontId="8" fillId="0" borderId="0" xfId="0" applyFont="1"/>
    <xf numFmtId="0" fontId="11" fillId="0" borderId="1" xfId="0" applyFont="1" applyBorder="1"/>
    <xf numFmtId="0" fontId="11" fillId="0" borderId="1" xfId="0" applyFont="1" applyBorder="1" applyAlignment="1">
      <alignment horizontal="left" indent="2"/>
    </xf>
    <xf numFmtId="43" fontId="11" fillId="0" borderId="1" xfId="2" applyFont="1" applyBorder="1"/>
    <xf numFmtId="43" fontId="2" fillId="0" borderId="1" xfId="2" applyFont="1" applyBorder="1"/>
    <xf numFmtId="43" fontId="0" fillId="0" borderId="0" xfId="2" applyFont="1"/>
    <xf numFmtId="0" fontId="10" fillId="0" borderId="1" xfId="0" applyFont="1" applyBorder="1" applyAlignment="1">
      <alignment horizontal="left" indent="4"/>
    </xf>
    <xf numFmtId="43" fontId="12" fillId="0" borderId="1" xfId="2" applyFont="1" applyBorder="1"/>
    <xf numFmtId="43" fontId="0" fillId="0" borderId="0" xfId="0" applyNumberFormat="1"/>
    <xf numFmtId="43" fontId="13" fillId="0" borderId="1" xfId="2" applyFont="1" applyBorder="1"/>
    <xf numFmtId="43" fontId="10" fillId="0" borderId="1" xfId="2" applyFont="1" applyBorder="1"/>
    <xf numFmtId="43" fontId="10" fillId="0" borderId="1" xfId="2" applyFont="1" applyBorder="1" applyAlignment="1">
      <alignment horizontal="left" indent="4"/>
    </xf>
    <xf numFmtId="0" fontId="10" fillId="0" borderId="1" xfId="0" applyFont="1" applyBorder="1" applyAlignment="1">
      <alignment horizontal="right" indent="2"/>
    </xf>
    <xf numFmtId="0" fontId="0" fillId="0" borderId="0" xfId="0" applyAlignment="1">
      <alignment horizontal="right"/>
    </xf>
    <xf numFmtId="43" fontId="10" fillId="0" borderId="0" xfId="2" applyFont="1" applyAlignment="1">
      <alignment horizontal="right"/>
    </xf>
    <xf numFmtId="43" fontId="10" fillId="0" borderId="1" xfId="2" applyFont="1" applyBorder="1" applyAlignment="1">
      <alignment horizontal="left" indent="2"/>
    </xf>
    <xf numFmtId="43" fontId="10" fillId="0" borderId="1" xfId="2" applyFont="1" applyBorder="1" applyAlignment="1">
      <alignment horizontal="right" indent="2"/>
    </xf>
    <xf numFmtId="0" fontId="14" fillId="0" borderId="0" xfId="0" applyFont="1" applyBorder="1" applyAlignment="1">
      <alignment horizontal="right"/>
    </xf>
    <xf numFmtId="43" fontId="15" fillId="0" borderId="0" xfId="2" applyFont="1" applyBorder="1"/>
    <xf numFmtId="43" fontId="16" fillId="0" borderId="0" xfId="2" applyFont="1" applyBorder="1"/>
    <xf numFmtId="43" fontId="17" fillId="0" borderId="0" xfId="2" applyFont="1" applyBorder="1"/>
    <xf numFmtId="43" fontId="18" fillId="0" borderId="0" xfId="2" applyFont="1"/>
    <xf numFmtId="0" fontId="0" fillId="0" borderId="0" xfId="0"/>
    <xf numFmtId="166" fontId="0" fillId="0" borderId="0" xfId="0" applyNumberFormat="1"/>
    <xf numFmtId="0" fontId="9" fillId="0" borderId="1" xfId="0" applyFont="1" applyFill="1" applyBorder="1"/>
    <xf numFmtId="43" fontId="10" fillId="0" borderId="1" xfId="2" applyFont="1" applyFill="1" applyBorder="1"/>
    <xf numFmtId="0" fontId="10" fillId="0" borderId="1" xfId="0" applyFont="1" applyFill="1" applyBorder="1" applyAlignment="1">
      <alignment horizontal="left" indent="2"/>
    </xf>
    <xf numFmtId="43" fontId="10" fillId="0" borderId="1" xfId="2" applyFont="1" applyFill="1" applyBorder="1" applyAlignment="1">
      <alignment horizontal="left" indent="2"/>
    </xf>
    <xf numFmtId="0" fontId="2" fillId="0" borderId="1" xfId="0" applyFont="1" applyFill="1" applyBorder="1" applyAlignment="1">
      <alignment horizontal="left" indent="2"/>
    </xf>
    <xf numFmtId="0" fontId="11" fillId="0" borderId="1" xfId="0" applyFont="1" applyFill="1" applyBorder="1"/>
    <xf numFmtId="43" fontId="11" fillId="0" borderId="1" xfId="2" applyFont="1" applyFill="1" applyBorder="1"/>
    <xf numFmtId="43" fontId="2" fillId="0" borderId="1" xfId="2" applyFont="1" applyFill="1" applyBorder="1"/>
    <xf numFmtId="43" fontId="12" fillId="0" borderId="1" xfId="2" applyFont="1" applyFill="1" applyBorder="1"/>
    <xf numFmtId="0" fontId="9" fillId="0" borderId="1" xfId="0" applyFont="1" applyBorder="1" applyAlignment="1">
      <alignment horizontal="right"/>
    </xf>
    <xf numFmtId="0" fontId="11" fillId="0" borderId="1" xfId="0" applyFont="1" applyBorder="1" applyAlignment="1">
      <alignment horizontal="left"/>
    </xf>
    <xf numFmtId="43" fontId="11" fillId="0" borderId="1" xfId="2" applyFont="1" applyBorder="1" applyAlignment="1">
      <alignment horizontal="left"/>
    </xf>
    <xf numFmtId="0" fontId="19" fillId="4" borderId="13" xfId="0" applyFont="1" applyFill="1" applyBorder="1" applyAlignment="1">
      <alignment horizontal="center" vertical="center"/>
    </xf>
    <xf numFmtId="0" fontId="19" fillId="4" borderId="13" xfId="0" applyFont="1" applyFill="1" applyBorder="1" applyAlignment="1">
      <alignment horizontal="center" vertical="center" wrapText="1"/>
    </xf>
    <xf numFmtId="0" fontId="0" fillId="4" borderId="0" xfId="0" applyFill="1"/>
    <xf numFmtId="0" fontId="20" fillId="4" borderId="13" xfId="0" applyFont="1" applyFill="1" applyBorder="1" applyAlignment="1">
      <alignment vertical="center"/>
    </xf>
    <xf numFmtId="0" fontId="20" fillId="4" borderId="13" xfId="0" applyFont="1" applyFill="1" applyBorder="1" applyAlignment="1">
      <alignment vertical="center" wrapText="1"/>
    </xf>
    <xf numFmtId="14" fontId="20" fillId="4" borderId="13" xfId="0" applyNumberFormat="1" applyFont="1" applyFill="1" applyBorder="1" applyAlignment="1">
      <alignment vertical="center" wrapText="1"/>
    </xf>
    <xf numFmtId="0" fontId="0" fillId="4" borderId="0" xfId="0" applyFill="1" applyAlignment="1">
      <alignment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14" fontId="6" fillId="3" borderId="8" xfId="2" applyNumberFormat="1" applyFont="1" applyFill="1" applyBorder="1" applyAlignment="1">
      <alignment horizontal="center" vertical="center" wrapText="1"/>
    </xf>
    <xf numFmtId="43" fontId="6" fillId="3" borderId="7" xfId="2" applyFont="1" applyFill="1" applyBorder="1" applyAlignment="1">
      <alignment horizontal="center" vertical="center" wrapText="1"/>
    </xf>
    <xf numFmtId="43" fontId="6" fillId="3" borderId="6" xfId="2" applyFont="1" applyFill="1" applyBorder="1" applyAlignment="1">
      <alignment horizontal="center" vertical="center" wrapText="1"/>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13" fillId="0" borderId="0" xfId="0" applyFont="1" applyAlignment="1">
      <alignment horizontal="center" vertical="center" wrapText="1"/>
    </xf>
    <xf numFmtId="0" fontId="9" fillId="0" borderId="2" xfId="0" applyFont="1" applyBorder="1" applyAlignment="1">
      <alignment horizontal="right"/>
    </xf>
    <xf numFmtId="0" fontId="9" fillId="0" borderId="3" xfId="0" applyFont="1" applyBorder="1" applyAlignment="1">
      <alignment horizontal="right"/>
    </xf>
    <xf numFmtId="0" fontId="9" fillId="0" borderId="4" xfId="0" applyFont="1" applyBorder="1" applyAlignment="1">
      <alignment horizontal="right"/>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43" fontId="6" fillId="3" borderId="8" xfId="2" applyFont="1" applyFill="1" applyBorder="1" applyAlignment="1">
      <alignment horizontal="center" vertical="center" wrapText="1"/>
    </xf>
    <xf numFmtId="43" fontId="6" fillId="3" borderId="10" xfId="2" applyFont="1" applyFill="1" applyBorder="1" applyAlignment="1">
      <alignment horizontal="center" vertical="center" wrapText="1"/>
    </xf>
    <xf numFmtId="43" fontId="6" fillId="3" borderId="9" xfId="2" applyFont="1" applyFill="1" applyBorder="1" applyAlignment="1">
      <alignment horizontal="center" vertical="center" wrapText="1"/>
    </xf>
    <xf numFmtId="43" fontId="6" fillId="3" borderId="11" xfId="2" applyFont="1" applyFill="1" applyBorder="1" applyAlignment="1">
      <alignment horizontal="center" vertical="center" wrapText="1"/>
    </xf>
    <xf numFmtId="16" fontId="6" fillId="3" borderId="12" xfId="2" quotePrefix="1" applyNumberFormat="1" applyFont="1" applyFill="1" applyBorder="1" applyAlignment="1">
      <alignment horizontal="center" vertical="center" wrapText="1"/>
    </xf>
    <xf numFmtId="0" fontId="6" fillId="3" borderId="6" xfId="2" applyNumberFormat="1" applyFont="1" applyFill="1" applyBorder="1" applyAlignment="1">
      <alignment horizontal="center" vertical="center" wrapText="1"/>
    </xf>
    <xf numFmtId="43" fontId="6" fillId="3" borderId="12" xfId="2" applyFont="1" applyFill="1" applyBorder="1" applyAlignment="1">
      <alignment horizontal="center" vertical="center" wrapText="1"/>
    </xf>
    <xf numFmtId="0" fontId="20" fillId="4" borderId="13" xfId="0" applyFont="1" applyFill="1" applyBorder="1" applyAlignment="1">
      <alignment vertical="center" wrapText="1"/>
    </xf>
    <xf numFmtId="0" fontId="21" fillId="4" borderId="13" xfId="3" applyFill="1" applyBorder="1" applyAlignment="1">
      <alignment vertical="center" wrapText="1"/>
    </xf>
  </cellXfs>
  <cellStyles count="4">
    <cellStyle name="Comma" xfId="2" builtinId="3"/>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E26"/>
  <sheetViews>
    <sheetView showGridLines="0" workbookViewId="0">
      <selection activeCell="E32" sqref="E32"/>
    </sheetView>
  </sheetViews>
  <sheetFormatPr defaultRowHeight="12.75" x14ac:dyDescent="0.2"/>
  <cols>
    <col min="1" max="2" width="9.140625" style="1"/>
    <col min="3" max="3" width="38.42578125" style="1" bestFit="1" customWidth="1"/>
    <col min="4" max="4" width="36.42578125" style="1" bestFit="1" customWidth="1"/>
    <col min="5" max="5" width="38.42578125" style="1" bestFit="1" customWidth="1"/>
    <col min="6" max="16384" width="9.140625" style="1"/>
  </cols>
  <sheetData>
    <row r="5" spans="3:5" x14ac:dyDescent="0.2">
      <c r="C5" s="2"/>
      <c r="D5" s="2"/>
      <c r="E5" s="2"/>
    </row>
    <row r="6" spans="3:5" ht="13.5" thickBot="1" x14ac:dyDescent="0.25">
      <c r="C6" s="6" t="s">
        <v>12</v>
      </c>
      <c r="D6" s="6" t="s">
        <v>13</v>
      </c>
      <c r="E6" s="6" t="s">
        <v>14</v>
      </c>
    </row>
    <row r="7" spans="3:5" x14ac:dyDescent="0.2">
      <c r="C7" s="4" t="s">
        <v>0</v>
      </c>
      <c r="D7" s="4" t="s">
        <v>0</v>
      </c>
      <c r="E7" s="4"/>
    </row>
    <row r="8" spans="3:5" ht="12.75" customHeight="1" x14ac:dyDescent="0.2">
      <c r="C8" s="5" t="s">
        <v>4</v>
      </c>
      <c r="D8" s="5" t="s">
        <v>4</v>
      </c>
      <c r="E8" s="58" t="s">
        <v>19</v>
      </c>
    </row>
    <row r="9" spans="3:5" x14ac:dyDescent="0.2">
      <c r="C9" s="5" t="s">
        <v>5</v>
      </c>
      <c r="D9" s="5" t="s">
        <v>5</v>
      </c>
      <c r="E9" s="59"/>
    </row>
    <row r="10" spans="3:5" x14ac:dyDescent="0.2">
      <c r="C10" s="5" t="s">
        <v>6</v>
      </c>
      <c r="D10" s="5" t="s">
        <v>6</v>
      </c>
      <c r="E10" s="59"/>
    </row>
    <row r="11" spans="3:5" x14ac:dyDescent="0.2">
      <c r="C11" s="5" t="s">
        <v>7</v>
      </c>
      <c r="D11" s="5" t="s">
        <v>7</v>
      </c>
      <c r="E11" s="60"/>
    </row>
    <row r="12" spans="3:5" ht="25.5" x14ac:dyDescent="0.2">
      <c r="C12" s="8" t="s">
        <v>8</v>
      </c>
      <c r="D12" s="8" t="s">
        <v>8</v>
      </c>
      <c r="E12" s="7" t="s">
        <v>20</v>
      </c>
    </row>
    <row r="13" spans="3:5" x14ac:dyDescent="0.2">
      <c r="C13" s="5" t="s">
        <v>9</v>
      </c>
      <c r="D13" s="5" t="s">
        <v>15</v>
      </c>
      <c r="E13" s="5"/>
    </row>
    <row r="14" spans="3:5" ht="25.5" x14ac:dyDescent="0.2">
      <c r="C14" s="8" t="s">
        <v>10</v>
      </c>
      <c r="D14" s="8" t="s">
        <v>10</v>
      </c>
      <c r="E14" s="7" t="s">
        <v>21</v>
      </c>
    </row>
    <row r="15" spans="3:5" x14ac:dyDescent="0.2">
      <c r="C15" s="5" t="s">
        <v>11</v>
      </c>
      <c r="D15" s="5" t="s">
        <v>11</v>
      </c>
      <c r="E15" s="5"/>
    </row>
    <row r="16" spans="3:5" x14ac:dyDescent="0.2">
      <c r="C16" s="4" t="s">
        <v>27</v>
      </c>
      <c r="D16" s="4" t="s">
        <v>1</v>
      </c>
      <c r="E16" s="4"/>
    </row>
    <row r="17" spans="3:5" ht="25.5" x14ac:dyDescent="0.2">
      <c r="C17" s="8" t="s">
        <v>2</v>
      </c>
      <c r="D17" s="8" t="s">
        <v>2</v>
      </c>
      <c r="E17" s="7" t="s">
        <v>20</v>
      </c>
    </row>
    <row r="18" spans="3:5" ht="17.25" customHeight="1" x14ac:dyDescent="0.2">
      <c r="C18" s="5" t="s">
        <v>22</v>
      </c>
      <c r="D18" s="5" t="s">
        <v>22</v>
      </c>
      <c r="E18" s="58" t="s">
        <v>23</v>
      </c>
    </row>
    <row r="19" spans="3:5" ht="15.75" customHeight="1" x14ac:dyDescent="0.2">
      <c r="C19" s="5" t="s">
        <v>3</v>
      </c>
      <c r="D19" s="5" t="s">
        <v>3</v>
      </c>
      <c r="E19" s="59"/>
    </row>
    <row r="20" spans="3:5" x14ac:dyDescent="0.2">
      <c r="C20" s="3"/>
      <c r="D20" s="9" t="s">
        <v>16</v>
      </c>
      <c r="E20" s="60"/>
    </row>
    <row r="21" spans="3:5" x14ac:dyDescent="0.2">
      <c r="C21" s="4"/>
      <c r="D21" s="10" t="s">
        <v>17</v>
      </c>
      <c r="E21" s="4"/>
    </row>
    <row r="22" spans="3:5" x14ac:dyDescent="0.2">
      <c r="C22" s="3"/>
      <c r="D22" s="10" t="s">
        <v>18</v>
      </c>
      <c r="E22" s="3"/>
    </row>
    <row r="23" spans="3:5" ht="51" x14ac:dyDescent="0.2">
      <c r="C23" s="3"/>
      <c r="D23" s="11" t="s">
        <v>25</v>
      </c>
      <c r="E23" s="7" t="s">
        <v>24</v>
      </c>
    </row>
    <row r="24" spans="3:5" x14ac:dyDescent="0.2">
      <c r="C24" s="4" t="s">
        <v>28</v>
      </c>
      <c r="D24" s="4" t="s">
        <v>28</v>
      </c>
      <c r="E24" s="4"/>
    </row>
    <row r="25" spans="3:5" x14ac:dyDescent="0.2">
      <c r="C25" s="61" t="s">
        <v>26</v>
      </c>
      <c r="D25" s="61"/>
      <c r="E25" s="61"/>
    </row>
    <row r="26" spans="3:5" x14ac:dyDescent="0.2">
      <c r="C26" s="62"/>
      <c r="D26" s="62"/>
      <c r="E26" s="62"/>
    </row>
  </sheetData>
  <mergeCells count="3">
    <mergeCell ref="E8:E11"/>
    <mergeCell ref="E18:E20"/>
    <mergeCell ref="C25:E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abSelected="1" view="pageBreakPreview" zoomScaleNormal="100" zoomScaleSheetLayoutView="100" workbookViewId="0">
      <selection sqref="A1:B3"/>
    </sheetView>
  </sheetViews>
  <sheetFormatPr defaultRowHeight="15" x14ac:dyDescent="0.25"/>
  <cols>
    <col min="1" max="1" width="65.140625" customWidth="1"/>
    <col min="2" max="2" width="22.5703125" style="20" customWidth="1"/>
    <col min="3" max="3" width="10.5703125" bestFit="1" customWidth="1"/>
  </cols>
  <sheetData>
    <row r="1" spans="1:3" s="37" customFormat="1" x14ac:dyDescent="0.25">
      <c r="A1" s="69" t="s">
        <v>108</v>
      </c>
      <c r="B1" s="69"/>
    </row>
    <row r="2" spans="1:3" s="37" customFormat="1" x14ac:dyDescent="0.25">
      <c r="A2" s="69"/>
      <c r="B2" s="69"/>
    </row>
    <row r="3" spans="1:3" s="37" customFormat="1" x14ac:dyDescent="0.25">
      <c r="A3" s="70"/>
      <c r="B3" s="70"/>
    </row>
    <row r="4" spans="1:3" x14ac:dyDescent="0.25">
      <c r="A4" s="27"/>
      <c r="B4" s="31" t="s">
        <v>61</v>
      </c>
    </row>
    <row r="5" spans="1:3" x14ac:dyDescent="0.25">
      <c r="A5" s="63" t="s">
        <v>50</v>
      </c>
      <c r="B5" s="66">
        <v>43465</v>
      </c>
    </row>
    <row r="6" spans="1:3" x14ac:dyDescent="0.25">
      <c r="A6" s="64"/>
      <c r="B6" s="67">
        <v>7320975.4299943922</v>
      </c>
    </row>
    <row r="7" spans="1:3" x14ac:dyDescent="0.25">
      <c r="A7" s="65"/>
      <c r="B7" s="68">
        <v>0</v>
      </c>
    </row>
    <row r="8" spans="1:3" x14ac:dyDescent="0.25">
      <c r="A8" s="16" t="s">
        <v>29</v>
      </c>
      <c r="B8" s="18">
        <v>7184.1930476223479</v>
      </c>
    </row>
    <row r="9" spans="1:3" x14ac:dyDescent="0.25">
      <c r="A9" s="12" t="s">
        <v>30</v>
      </c>
      <c r="B9" s="25">
        <v>0</v>
      </c>
    </row>
    <row r="10" spans="1:3" x14ac:dyDescent="0.25">
      <c r="A10" s="13" t="s">
        <v>41</v>
      </c>
      <c r="B10" s="30">
        <v>0</v>
      </c>
    </row>
    <row r="11" spans="1:3" x14ac:dyDescent="0.25">
      <c r="A11" s="14" t="s">
        <v>37</v>
      </c>
      <c r="B11" s="30">
        <v>0</v>
      </c>
    </row>
    <row r="12" spans="1:3" x14ac:dyDescent="0.25">
      <c r="A12" s="43" t="s">
        <v>49</v>
      </c>
      <c r="B12" s="42">
        <v>0</v>
      </c>
    </row>
    <row r="13" spans="1:3" x14ac:dyDescent="0.25">
      <c r="A13" s="14" t="s">
        <v>39</v>
      </c>
      <c r="B13" s="30">
        <v>0</v>
      </c>
    </row>
    <row r="14" spans="1:3" x14ac:dyDescent="0.25">
      <c r="A14" s="12" t="s">
        <v>40</v>
      </c>
      <c r="B14" s="25">
        <v>7184.1930476223479</v>
      </c>
      <c r="C14" s="23"/>
    </row>
    <row r="15" spans="1:3" x14ac:dyDescent="0.25">
      <c r="A15" s="13" t="s">
        <v>41</v>
      </c>
      <c r="B15" s="30">
        <v>2946.03216557631</v>
      </c>
    </row>
    <row r="16" spans="1:3" x14ac:dyDescent="0.25">
      <c r="A16" s="14" t="s">
        <v>37</v>
      </c>
      <c r="B16" s="30">
        <v>4238.1608820460378</v>
      </c>
    </row>
    <row r="17" spans="1:3" x14ac:dyDescent="0.25">
      <c r="A17" s="43" t="s">
        <v>49</v>
      </c>
      <c r="B17" s="42">
        <v>0</v>
      </c>
    </row>
    <row r="18" spans="1:3" x14ac:dyDescent="0.25">
      <c r="A18" s="14" t="s">
        <v>39</v>
      </c>
      <c r="B18" s="30">
        <v>0</v>
      </c>
    </row>
    <row r="19" spans="1:3" x14ac:dyDescent="0.25">
      <c r="A19" s="16" t="s">
        <v>42</v>
      </c>
      <c r="B19" s="18">
        <v>2030.2216969951753</v>
      </c>
    </row>
    <row r="20" spans="1:3" x14ac:dyDescent="0.25">
      <c r="A20" s="12" t="s">
        <v>30</v>
      </c>
      <c r="B20" s="25">
        <v>1744.5615787024951</v>
      </c>
    </row>
    <row r="21" spans="1:3" x14ac:dyDescent="0.25">
      <c r="A21" s="13" t="s">
        <v>41</v>
      </c>
      <c r="B21" s="30">
        <v>0</v>
      </c>
    </row>
    <row r="22" spans="1:3" x14ac:dyDescent="0.25">
      <c r="A22" s="14" t="s">
        <v>37</v>
      </c>
      <c r="B22" s="30">
        <v>0</v>
      </c>
    </row>
    <row r="23" spans="1:3" x14ac:dyDescent="0.25">
      <c r="A23" s="43" t="s">
        <v>49</v>
      </c>
      <c r="B23" s="42">
        <v>1744.5615787024951</v>
      </c>
      <c r="C23" s="37"/>
    </row>
    <row r="24" spans="1:3" x14ac:dyDescent="0.25">
      <c r="A24" s="14" t="s">
        <v>39</v>
      </c>
      <c r="B24" s="30">
        <v>0</v>
      </c>
    </row>
    <row r="25" spans="1:3" x14ac:dyDescent="0.25">
      <c r="A25" s="39" t="s">
        <v>40</v>
      </c>
      <c r="B25" s="40">
        <v>285.66011829268007</v>
      </c>
    </row>
    <row r="26" spans="1:3" x14ac:dyDescent="0.25">
      <c r="A26" s="41" t="s">
        <v>70</v>
      </c>
      <c r="B26" s="42">
        <v>285.66011829268007</v>
      </c>
    </row>
    <row r="27" spans="1:3" x14ac:dyDescent="0.25">
      <c r="A27" s="41" t="s">
        <v>41</v>
      </c>
      <c r="B27" s="42">
        <v>0</v>
      </c>
    </row>
    <row r="28" spans="1:3" x14ac:dyDescent="0.25">
      <c r="A28" s="43" t="s">
        <v>37</v>
      </c>
      <c r="B28" s="42">
        <v>0</v>
      </c>
    </row>
    <row r="29" spans="1:3" x14ac:dyDescent="0.25">
      <c r="A29" s="43" t="s">
        <v>49</v>
      </c>
      <c r="B29" s="42">
        <v>0</v>
      </c>
    </row>
    <row r="30" spans="1:3" x14ac:dyDescent="0.25">
      <c r="A30" s="43" t="s">
        <v>39</v>
      </c>
      <c r="B30" s="42">
        <v>0</v>
      </c>
    </row>
    <row r="31" spans="1:3" x14ac:dyDescent="0.25">
      <c r="A31" s="44" t="s">
        <v>43</v>
      </c>
      <c r="B31" s="45">
        <v>2230.3708699694926</v>
      </c>
    </row>
    <row r="32" spans="1:3" x14ac:dyDescent="0.25">
      <c r="A32" s="39" t="s">
        <v>30</v>
      </c>
      <c r="B32" s="40">
        <v>764.04743473894644</v>
      </c>
    </row>
    <row r="33" spans="1:2" x14ac:dyDescent="0.25">
      <c r="A33" s="13" t="s">
        <v>41</v>
      </c>
      <c r="B33" s="30">
        <v>0</v>
      </c>
    </row>
    <row r="34" spans="1:2" x14ac:dyDescent="0.25">
      <c r="A34" s="43" t="s">
        <v>37</v>
      </c>
      <c r="B34" s="42">
        <v>437.28279020491885</v>
      </c>
    </row>
    <row r="35" spans="1:2" x14ac:dyDescent="0.25">
      <c r="A35" s="43" t="s">
        <v>49</v>
      </c>
      <c r="B35" s="42">
        <v>326.76464453402747</v>
      </c>
    </row>
    <row r="36" spans="1:2" x14ac:dyDescent="0.25">
      <c r="A36" s="43" t="s">
        <v>39</v>
      </c>
      <c r="B36" s="42">
        <v>0</v>
      </c>
    </row>
    <row r="37" spans="1:2" x14ac:dyDescent="0.25">
      <c r="A37" s="39" t="s">
        <v>40</v>
      </c>
      <c r="B37" s="40">
        <v>1466.3234352305462</v>
      </c>
    </row>
    <row r="38" spans="1:2" x14ac:dyDescent="0.25">
      <c r="A38" s="41" t="s">
        <v>41</v>
      </c>
      <c r="B38" s="42">
        <v>624.39621235208404</v>
      </c>
    </row>
    <row r="39" spans="1:2" x14ac:dyDescent="0.25">
      <c r="A39" s="43" t="s">
        <v>37</v>
      </c>
      <c r="B39" s="42">
        <v>841.92722287846209</v>
      </c>
    </row>
    <row r="40" spans="1:2" x14ac:dyDescent="0.25">
      <c r="A40" s="43" t="s">
        <v>38</v>
      </c>
      <c r="B40" s="42">
        <v>0</v>
      </c>
    </row>
    <row r="41" spans="1:2" x14ac:dyDescent="0.25">
      <c r="A41" s="43" t="s">
        <v>39</v>
      </c>
      <c r="B41" s="42">
        <v>0</v>
      </c>
    </row>
    <row r="42" spans="1:2" x14ac:dyDescent="0.25">
      <c r="A42" s="44" t="s">
        <v>44</v>
      </c>
      <c r="B42" s="45">
        <v>8041.8738703874196</v>
      </c>
    </row>
    <row r="43" spans="1:2" x14ac:dyDescent="0.25">
      <c r="A43" s="39" t="s">
        <v>30</v>
      </c>
      <c r="B43" s="40">
        <v>609.01765421342589</v>
      </c>
    </row>
    <row r="44" spans="1:2" x14ac:dyDescent="0.25">
      <c r="A44" s="13" t="s">
        <v>41</v>
      </c>
      <c r="B44" s="30">
        <v>2.1197012200000001</v>
      </c>
    </row>
    <row r="45" spans="1:2" x14ac:dyDescent="0.25">
      <c r="A45" s="43" t="s">
        <v>37</v>
      </c>
      <c r="B45" s="42">
        <v>274.70414314624747</v>
      </c>
    </row>
    <row r="46" spans="1:2" x14ac:dyDescent="0.25">
      <c r="A46" s="14" t="s">
        <v>49</v>
      </c>
      <c r="B46" s="30">
        <v>51.27848420686211</v>
      </c>
    </row>
    <row r="47" spans="1:2" x14ac:dyDescent="0.25">
      <c r="A47" s="14" t="s">
        <v>38</v>
      </c>
      <c r="B47" s="30">
        <v>280.91532564031638</v>
      </c>
    </row>
    <row r="48" spans="1:2" s="37" customFormat="1" x14ac:dyDescent="0.25">
      <c r="A48" s="14" t="s">
        <v>39</v>
      </c>
      <c r="B48" s="30">
        <v>0</v>
      </c>
    </row>
    <row r="49" spans="1:2" x14ac:dyDescent="0.25">
      <c r="A49" s="12" t="s">
        <v>40</v>
      </c>
      <c r="B49" s="25">
        <v>7432.8562161739947</v>
      </c>
    </row>
    <row r="50" spans="1:2" x14ac:dyDescent="0.25">
      <c r="A50" s="13" t="s">
        <v>41</v>
      </c>
      <c r="B50" s="30">
        <v>1238.6685460821891</v>
      </c>
    </row>
    <row r="51" spans="1:2" x14ac:dyDescent="0.25">
      <c r="A51" s="14" t="s">
        <v>37</v>
      </c>
      <c r="B51" s="30">
        <v>6187.0692406311073</v>
      </c>
    </row>
    <row r="52" spans="1:2" x14ac:dyDescent="0.25">
      <c r="A52" s="14" t="s">
        <v>49</v>
      </c>
      <c r="B52" s="30">
        <v>0</v>
      </c>
    </row>
    <row r="53" spans="1:2" x14ac:dyDescent="0.25">
      <c r="A53" s="14" t="s">
        <v>38</v>
      </c>
      <c r="B53" s="30">
        <v>7.118429460697949</v>
      </c>
    </row>
    <row r="54" spans="1:2" x14ac:dyDescent="0.25">
      <c r="A54" s="14" t="s">
        <v>39</v>
      </c>
      <c r="B54" s="30">
        <v>0</v>
      </c>
    </row>
    <row r="55" spans="1:2" x14ac:dyDescent="0.25">
      <c r="A55" s="16" t="s">
        <v>45</v>
      </c>
      <c r="B55" s="18">
        <v>9228.2277051751607</v>
      </c>
    </row>
    <row r="56" spans="1:2" x14ac:dyDescent="0.25">
      <c r="A56" s="14" t="s">
        <v>46</v>
      </c>
      <c r="B56" s="30">
        <v>9228.2277051751607</v>
      </c>
    </row>
    <row r="57" spans="1:2" x14ac:dyDescent="0.25">
      <c r="A57" s="14" t="s">
        <v>47</v>
      </c>
      <c r="B57" s="30">
        <v>0</v>
      </c>
    </row>
    <row r="58" spans="1:2" s="15" customFormat="1" x14ac:dyDescent="0.25">
      <c r="A58" s="49" t="s">
        <v>48</v>
      </c>
      <c r="B58" s="50">
        <v>28714.887190149599</v>
      </c>
    </row>
    <row r="60" spans="1:2" x14ac:dyDescent="0.25">
      <c r="A60" s="71" t="s">
        <v>107</v>
      </c>
      <c r="B60" s="71"/>
    </row>
    <row r="61" spans="1:2" x14ac:dyDescent="0.25">
      <c r="A61" s="71"/>
      <c r="B61" s="71"/>
    </row>
    <row r="62" spans="1:2" x14ac:dyDescent="0.25">
      <c r="A62" s="71"/>
      <c r="B62" s="71"/>
    </row>
    <row r="63" spans="1:2" x14ac:dyDescent="0.25">
      <c r="A63" s="71"/>
      <c r="B63" s="71"/>
    </row>
    <row r="64" spans="1:2" x14ac:dyDescent="0.25">
      <c r="A64" s="71"/>
      <c r="B64" s="71"/>
    </row>
    <row r="65" spans="1:2" x14ac:dyDescent="0.25">
      <c r="A65" s="71"/>
      <c r="B65" s="71"/>
    </row>
    <row r="66" spans="1:2" x14ac:dyDescent="0.25">
      <c r="A66" s="71"/>
      <c r="B66" s="71"/>
    </row>
    <row r="67" spans="1:2" x14ac:dyDescent="0.25">
      <c r="A67" s="71"/>
      <c r="B67" s="71"/>
    </row>
    <row r="68" spans="1:2" x14ac:dyDescent="0.25">
      <c r="A68" s="71"/>
      <c r="B68" s="71"/>
    </row>
    <row r="69" spans="1:2" x14ac:dyDescent="0.25">
      <c r="A69" s="71"/>
      <c r="B69" s="71"/>
    </row>
  </sheetData>
  <mergeCells count="4">
    <mergeCell ref="A5:A7"/>
    <mergeCell ref="B5:B7"/>
    <mergeCell ref="A1:B3"/>
    <mergeCell ref="A60:B69"/>
  </mergeCells>
  <pageMargins left="0.7" right="0.7" top="0.75" bottom="0.75" header="0.3" footer="0.3"/>
  <pageSetup scale="78"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view="pageBreakPreview" zoomScaleNormal="100" zoomScaleSheetLayoutView="100" workbookViewId="0">
      <pane xSplit="1" ySplit="7" topLeftCell="B8" activePane="bottomRight" state="frozen"/>
      <selection pane="topRight" activeCell="B1" sqref="B1"/>
      <selection pane="bottomLeft" activeCell="A8" sqref="A8"/>
      <selection pane="bottomRight" sqref="A1:I3"/>
    </sheetView>
  </sheetViews>
  <sheetFormatPr defaultRowHeight="15" x14ac:dyDescent="0.25"/>
  <cols>
    <col min="1" max="1" width="55.42578125" bestFit="1" customWidth="1"/>
    <col min="2" max="2" width="15.7109375" style="20" bestFit="1" customWidth="1"/>
    <col min="3" max="3" width="10.42578125" style="20" bestFit="1" customWidth="1"/>
    <col min="4" max="6" width="9" style="20" customWidth="1"/>
    <col min="7" max="8" width="10.42578125" style="20" bestFit="1" customWidth="1"/>
    <col min="9" max="9" width="14.5703125" style="20" bestFit="1" customWidth="1"/>
    <col min="10" max="10" width="13.140625" style="36" customWidth="1"/>
    <col min="11" max="11" width="12.85546875" style="36" customWidth="1"/>
    <col min="12" max="12" width="11.5703125" style="36" bestFit="1" customWidth="1"/>
    <col min="13" max="13" width="13.28515625" bestFit="1" customWidth="1"/>
    <col min="16" max="16" width="9.5703125" bestFit="1" customWidth="1"/>
  </cols>
  <sheetData>
    <row r="1" spans="1:13" s="37" customFormat="1" ht="15" customHeight="1" x14ac:dyDescent="0.25">
      <c r="A1" s="69" t="s">
        <v>108</v>
      </c>
      <c r="B1" s="69"/>
      <c r="C1" s="69"/>
      <c r="D1" s="69"/>
      <c r="E1" s="69"/>
      <c r="F1" s="69"/>
      <c r="G1" s="69"/>
      <c r="H1" s="69"/>
      <c r="I1" s="69"/>
    </row>
    <row r="2" spans="1:13" s="37" customFormat="1" x14ac:dyDescent="0.25">
      <c r="A2" s="69"/>
      <c r="B2" s="69"/>
      <c r="C2" s="69"/>
      <c r="D2" s="69"/>
      <c r="E2" s="69"/>
      <c r="F2" s="69"/>
      <c r="G2" s="69"/>
      <c r="H2" s="69"/>
      <c r="I2" s="69"/>
    </row>
    <row r="3" spans="1:13" s="37" customFormat="1" x14ac:dyDescent="0.25">
      <c r="A3" s="70"/>
      <c r="B3" s="70"/>
      <c r="C3" s="70"/>
      <c r="D3" s="70"/>
      <c r="E3" s="70"/>
      <c r="F3" s="70"/>
      <c r="G3" s="70"/>
      <c r="H3" s="70"/>
      <c r="I3" s="70"/>
    </row>
    <row r="4" spans="1:13" x14ac:dyDescent="0.25">
      <c r="A4" s="72" t="s">
        <v>61</v>
      </c>
      <c r="B4" s="73"/>
      <c r="C4" s="73"/>
      <c r="D4" s="73"/>
      <c r="E4" s="73"/>
      <c r="F4" s="73"/>
      <c r="G4" s="73"/>
      <c r="H4" s="73"/>
      <c r="I4" s="74"/>
      <c r="J4" s="32"/>
      <c r="K4" s="32"/>
      <c r="L4" s="32"/>
    </row>
    <row r="5" spans="1:13" ht="15" customHeight="1" x14ac:dyDescent="0.25">
      <c r="A5" s="75" t="s">
        <v>57</v>
      </c>
      <c r="B5" s="78" t="s">
        <v>58</v>
      </c>
      <c r="C5" s="79" t="s">
        <v>59</v>
      </c>
      <c r="D5" s="80"/>
      <c r="E5" s="80"/>
      <c r="F5" s="80"/>
      <c r="G5" s="80"/>
      <c r="H5" s="81"/>
      <c r="I5" s="78" t="s">
        <v>60</v>
      </c>
      <c r="J5" s="37"/>
      <c r="K5" s="37"/>
      <c r="L5" s="37"/>
    </row>
    <row r="6" spans="1:13" x14ac:dyDescent="0.25">
      <c r="A6" s="76" t="s">
        <v>29</v>
      </c>
      <c r="B6" s="67"/>
      <c r="C6" s="84" t="s">
        <v>31</v>
      </c>
      <c r="D6" s="82" t="s">
        <v>32</v>
      </c>
      <c r="E6" s="82" t="s">
        <v>33</v>
      </c>
      <c r="F6" s="82" t="s">
        <v>34</v>
      </c>
      <c r="G6" s="82" t="s">
        <v>35</v>
      </c>
      <c r="H6" s="82" t="s">
        <v>36</v>
      </c>
      <c r="I6" s="67">
        <v>7320975.4299943922</v>
      </c>
      <c r="J6" s="37"/>
      <c r="K6" s="37"/>
      <c r="L6" s="37"/>
    </row>
    <row r="7" spans="1:13" x14ac:dyDescent="0.25">
      <c r="A7" s="77" t="s">
        <v>30</v>
      </c>
      <c r="B7" s="68"/>
      <c r="C7" s="68"/>
      <c r="D7" s="83"/>
      <c r="E7" s="83"/>
      <c r="F7" s="83"/>
      <c r="G7" s="83"/>
      <c r="H7" s="83"/>
      <c r="I7" s="68">
        <v>0</v>
      </c>
      <c r="J7" s="37"/>
      <c r="K7" s="37"/>
      <c r="L7" s="37"/>
    </row>
    <row r="8" spans="1:13" x14ac:dyDescent="0.25">
      <c r="A8" s="16" t="s">
        <v>29</v>
      </c>
      <c r="B8" s="18">
        <f>B9+B12</f>
        <v>73.75</v>
      </c>
      <c r="C8" s="18">
        <f t="shared" ref="C8:I8" si="0">C9+C12</f>
        <v>107.755</v>
      </c>
      <c r="D8" s="18">
        <f t="shared" si="0"/>
        <v>157.79520547999999</v>
      </c>
      <c r="E8" s="18">
        <f t="shared" si="0"/>
        <v>63.65</v>
      </c>
      <c r="F8" s="18">
        <f t="shared" si="0"/>
        <v>169.995</v>
      </c>
      <c r="G8" s="18">
        <f t="shared" si="0"/>
        <v>230.30500000000001</v>
      </c>
      <c r="H8" s="18">
        <f t="shared" si="0"/>
        <v>264.14499999999998</v>
      </c>
      <c r="I8" s="18">
        <f t="shared" si="0"/>
        <v>7445.27</v>
      </c>
      <c r="J8" s="33"/>
      <c r="K8" s="33"/>
      <c r="L8" s="33"/>
    </row>
    <row r="9" spans="1:13" x14ac:dyDescent="0.25">
      <c r="A9" s="13" t="s">
        <v>41</v>
      </c>
      <c r="B9" s="25">
        <f>B10+B11</f>
        <v>26.25</v>
      </c>
      <c r="C9" s="25">
        <f t="shared" ref="C9:I9" si="1">C10+C11</f>
        <v>75.254999999999995</v>
      </c>
      <c r="D9" s="25">
        <f t="shared" si="1"/>
        <v>75.395205480000001</v>
      </c>
      <c r="E9" s="25">
        <f t="shared" si="1"/>
        <v>26.25</v>
      </c>
      <c r="F9" s="25">
        <f t="shared" si="1"/>
        <v>75.394999999999996</v>
      </c>
      <c r="G9" s="25">
        <f t="shared" si="1"/>
        <v>74.305000000000007</v>
      </c>
      <c r="H9" s="25">
        <f t="shared" si="1"/>
        <v>101.645</v>
      </c>
      <c r="I9" s="25">
        <f t="shared" si="1"/>
        <v>3353.15</v>
      </c>
      <c r="J9" s="33"/>
      <c r="K9" s="33"/>
      <c r="L9" s="33"/>
    </row>
    <row r="10" spans="1:13" x14ac:dyDescent="0.25">
      <c r="A10" s="21" t="s">
        <v>51</v>
      </c>
      <c r="B10" s="25"/>
      <c r="C10" s="25">
        <v>0</v>
      </c>
      <c r="D10" s="25">
        <v>0</v>
      </c>
      <c r="E10" s="25">
        <v>0</v>
      </c>
      <c r="F10" s="25">
        <v>0</v>
      </c>
      <c r="G10" s="25">
        <v>0</v>
      </c>
      <c r="H10" s="25">
        <v>0</v>
      </c>
      <c r="I10" s="25">
        <v>2900</v>
      </c>
      <c r="J10" s="33"/>
      <c r="K10" s="34"/>
      <c r="L10" s="34"/>
      <c r="M10" s="23"/>
    </row>
    <row r="11" spans="1:13" x14ac:dyDescent="0.25">
      <c r="A11" s="21" t="s">
        <v>52</v>
      </c>
      <c r="B11" s="25">
        <v>26.25</v>
      </c>
      <c r="C11" s="25">
        <v>75.254999999999995</v>
      </c>
      <c r="D11" s="25">
        <v>75.395205480000001</v>
      </c>
      <c r="E11" s="25">
        <v>26.25</v>
      </c>
      <c r="F11" s="25">
        <v>75.394999999999996</v>
      </c>
      <c r="G11" s="25">
        <v>74.305000000000007</v>
      </c>
      <c r="H11" s="25">
        <v>101.645</v>
      </c>
      <c r="I11" s="25">
        <v>453.15</v>
      </c>
      <c r="J11" s="33"/>
      <c r="K11" s="34"/>
      <c r="L11" s="34"/>
    </row>
    <row r="12" spans="1:13" x14ac:dyDescent="0.25">
      <c r="A12" s="14" t="s">
        <v>53</v>
      </c>
      <c r="B12" s="25">
        <f>B13+B14</f>
        <v>47.5</v>
      </c>
      <c r="C12" s="25">
        <f t="shared" ref="C12:H12" si="2">C13+C14</f>
        <v>32.5</v>
      </c>
      <c r="D12" s="25">
        <f t="shared" si="2"/>
        <v>82.4</v>
      </c>
      <c r="E12" s="25">
        <f t="shared" si="2"/>
        <v>37.4</v>
      </c>
      <c r="F12" s="25">
        <f t="shared" si="2"/>
        <v>94.600000000000009</v>
      </c>
      <c r="G12" s="25">
        <f t="shared" si="2"/>
        <v>156</v>
      </c>
      <c r="H12" s="25">
        <f t="shared" si="2"/>
        <v>162.5</v>
      </c>
      <c r="I12" s="25">
        <f t="shared" ref="I12" si="3">I13+I14</f>
        <v>4092.1200000000003</v>
      </c>
      <c r="J12" s="33"/>
      <c r="K12" s="33"/>
      <c r="L12" s="33"/>
    </row>
    <row r="13" spans="1:13" x14ac:dyDescent="0.25">
      <c r="A13" s="21" t="s">
        <v>51</v>
      </c>
      <c r="B13" s="25">
        <v>36.5</v>
      </c>
      <c r="C13" s="25">
        <v>27.3</v>
      </c>
      <c r="D13" s="25">
        <v>64.7</v>
      </c>
      <c r="E13" s="25">
        <v>31.9</v>
      </c>
      <c r="F13" s="25">
        <v>77.900000000000006</v>
      </c>
      <c r="G13" s="25">
        <v>135</v>
      </c>
      <c r="H13" s="25">
        <v>143.9</v>
      </c>
      <c r="I13" s="25">
        <v>3718.7200000000003</v>
      </c>
      <c r="J13" s="33"/>
      <c r="K13" s="34"/>
      <c r="L13" s="34"/>
    </row>
    <row r="14" spans="1:13" s="37" customFormat="1" x14ac:dyDescent="0.25">
      <c r="A14" s="21" t="s">
        <v>52</v>
      </c>
      <c r="B14" s="25">
        <v>11</v>
      </c>
      <c r="C14" s="25">
        <v>5.2</v>
      </c>
      <c r="D14" s="25">
        <v>17.7</v>
      </c>
      <c r="E14" s="25">
        <v>5.5</v>
      </c>
      <c r="F14" s="25">
        <v>16.7</v>
      </c>
      <c r="G14" s="25">
        <v>21</v>
      </c>
      <c r="H14" s="25">
        <v>18.600000000000001</v>
      </c>
      <c r="I14" s="25">
        <v>373.40000000000003</v>
      </c>
      <c r="J14" s="33"/>
      <c r="K14" s="34"/>
      <c r="L14" s="34"/>
    </row>
    <row r="15" spans="1:13" x14ac:dyDescent="0.25">
      <c r="A15" s="14" t="s">
        <v>54</v>
      </c>
      <c r="B15" s="25"/>
      <c r="C15" s="25"/>
      <c r="D15" s="25"/>
      <c r="E15" s="25"/>
      <c r="F15" s="25"/>
      <c r="G15" s="25"/>
      <c r="H15" s="25"/>
      <c r="I15" s="25"/>
      <c r="J15" s="33"/>
      <c r="K15" s="34"/>
      <c r="L15" s="34"/>
    </row>
    <row r="16" spans="1:13" x14ac:dyDescent="0.25">
      <c r="A16" s="21" t="s">
        <v>51</v>
      </c>
      <c r="B16" s="25">
        <v>0</v>
      </c>
      <c r="C16" s="25">
        <v>0</v>
      </c>
      <c r="D16" s="25">
        <v>0</v>
      </c>
      <c r="E16" s="25">
        <v>0</v>
      </c>
      <c r="F16" s="25">
        <v>0</v>
      </c>
      <c r="G16" s="25">
        <v>0</v>
      </c>
      <c r="H16" s="25">
        <v>0</v>
      </c>
      <c r="I16" s="25">
        <v>0</v>
      </c>
      <c r="J16" s="33"/>
      <c r="K16" s="34"/>
      <c r="L16" s="34"/>
    </row>
    <row r="17" spans="1:12" x14ac:dyDescent="0.25">
      <c r="A17" s="21" t="s">
        <v>52</v>
      </c>
      <c r="B17" s="19">
        <v>0</v>
      </c>
      <c r="C17" s="19">
        <v>0</v>
      </c>
      <c r="D17" s="19">
        <v>0</v>
      </c>
      <c r="E17" s="19">
        <v>0</v>
      </c>
      <c r="F17" s="19">
        <v>0</v>
      </c>
      <c r="G17" s="19">
        <v>0</v>
      </c>
      <c r="H17" s="19">
        <v>0</v>
      </c>
      <c r="I17" s="19">
        <v>0</v>
      </c>
      <c r="J17" s="33"/>
      <c r="K17" s="34"/>
      <c r="L17" s="34"/>
    </row>
    <row r="18" spans="1:12" x14ac:dyDescent="0.25">
      <c r="A18" s="14" t="s">
        <v>39</v>
      </c>
      <c r="B18" s="19"/>
      <c r="C18" s="19"/>
      <c r="D18" s="19"/>
      <c r="E18" s="19"/>
      <c r="F18" s="19"/>
      <c r="G18" s="19"/>
      <c r="H18" s="19"/>
      <c r="I18" s="19"/>
      <c r="J18" s="33"/>
      <c r="K18" s="34"/>
      <c r="L18" s="34"/>
    </row>
    <row r="19" spans="1:12" x14ac:dyDescent="0.25">
      <c r="A19" s="21" t="s">
        <v>51</v>
      </c>
      <c r="B19" s="19">
        <v>0</v>
      </c>
      <c r="C19" s="19">
        <v>0</v>
      </c>
      <c r="D19" s="19">
        <v>0</v>
      </c>
      <c r="E19" s="19">
        <v>0</v>
      </c>
      <c r="F19" s="19">
        <v>0</v>
      </c>
      <c r="G19" s="19">
        <v>0</v>
      </c>
      <c r="H19" s="19">
        <v>0</v>
      </c>
      <c r="I19" s="19">
        <v>0</v>
      </c>
      <c r="J19" s="33"/>
      <c r="K19" s="34"/>
      <c r="L19" s="34"/>
    </row>
    <row r="20" spans="1:12" x14ac:dyDescent="0.25">
      <c r="A20" s="21" t="s">
        <v>52</v>
      </c>
      <c r="B20" s="19">
        <v>0</v>
      </c>
      <c r="C20" s="19">
        <v>0</v>
      </c>
      <c r="D20" s="19">
        <v>0</v>
      </c>
      <c r="E20" s="19">
        <v>0</v>
      </c>
      <c r="F20" s="19">
        <v>0</v>
      </c>
      <c r="G20" s="19">
        <v>0</v>
      </c>
      <c r="H20" s="46">
        <v>0</v>
      </c>
      <c r="I20" s="46">
        <v>0</v>
      </c>
      <c r="J20" s="33"/>
      <c r="K20" s="34"/>
      <c r="L20" s="34"/>
    </row>
    <row r="21" spans="1:12" x14ac:dyDescent="0.25">
      <c r="A21" s="16" t="s">
        <v>55</v>
      </c>
      <c r="B21" s="18">
        <f>B22+B25+B28</f>
        <v>0</v>
      </c>
      <c r="C21" s="18">
        <f t="shared" ref="C21:H21" si="4">C22+C25+C28</f>
        <v>1.2943210146243544</v>
      </c>
      <c r="D21" s="18">
        <f>D22+D25+D28</f>
        <v>100.85144821579982</v>
      </c>
      <c r="E21" s="18">
        <f t="shared" si="4"/>
        <v>1.339391606838612</v>
      </c>
      <c r="F21" s="18">
        <f t="shared" si="4"/>
        <v>1.3381588256461241</v>
      </c>
      <c r="G21" s="18">
        <f t="shared" si="4"/>
        <v>2.64</v>
      </c>
      <c r="H21" s="45">
        <f t="shared" si="4"/>
        <v>2.67</v>
      </c>
      <c r="I21" s="45">
        <f>I22+I25+I28</f>
        <v>1985.6256414118916</v>
      </c>
      <c r="J21" s="33"/>
      <c r="K21" s="33"/>
      <c r="L21" s="33"/>
    </row>
    <row r="22" spans="1:12" x14ac:dyDescent="0.25">
      <c r="A22" s="13" t="s">
        <v>41</v>
      </c>
      <c r="B22" s="22">
        <f>B23+B24</f>
        <v>0</v>
      </c>
      <c r="C22" s="22">
        <f t="shared" ref="C22" si="5">C23+C24</f>
        <v>0</v>
      </c>
      <c r="D22" s="22">
        <f t="shared" ref="D22" si="6">D23+D24</f>
        <v>0</v>
      </c>
      <c r="E22" s="22">
        <f t="shared" ref="E22" si="7">E23+E24</f>
        <v>0</v>
      </c>
      <c r="F22" s="22">
        <f t="shared" ref="F22" si="8">F23+F24</f>
        <v>0</v>
      </c>
      <c r="G22" s="22">
        <f t="shared" ref="G22" si="9">G23+G24</f>
        <v>0</v>
      </c>
      <c r="H22" s="47">
        <f t="shared" ref="H22" si="10">H23+H24</f>
        <v>0</v>
      </c>
      <c r="I22" s="47">
        <f t="shared" ref="I22" si="11">I23+I24</f>
        <v>0</v>
      </c>
      <c r="J22" s="33"/>
      <c r="K22" s="33"/>
      <c r="L22" s="33"/>
    </row>
    <row r="23" spans="1:12" x14ac:dyDescent="0.25">
      <c r="A23" s="21" t="s">
        <v>51</v>
      </c>
      <c r="B23" s="19">
        <v>0</v>
      </c>
      <c r="C23" s="19">
        <v>0</v>
      </c>
      <c r="D23" s="19">
        <v>0</v>
      </c>
      <c r="E23" s="19">
        <v>0</v>
      </c>
      <c r="F23" s="19">
        <v>0</v>
      </c>
      <c r="G23" s="19">
        <v>0</v>
      </c>
      <c r="H23" s="46">
        <v>0</v>
      </c>
      <c r="I23" s="40"/>
      <c r="J23" s="33"/>
      <c r="K23" s="35"/>
      <c r="L23" s="35"/>
    </row>
    <row r="24" spans="1:12" x14ac:dyDescent="0.25">
      <c r="A24" s="21" t="s">
        <v>52</v>
      </c>
      <c r="B24" s="19">
        <v>0</v>
      </c>
      <c r="C24" s="19">
        <v>0</v>
      </c>
      <c r="D24" s="19">
        <v>0</v>
      </c>
      <c r="E24" s="19">
        <v>0</v>
      </c>
      <c r="F24" s="19">
        <v>0</v>
      </c>
      <c r="G24" s="19">
        <v>0</v>
      </c>
      <c r="H24" s="46">
        <v>0</v>
      </c>
      <c r="I24" s="46">
        <v>0</v>
      </c>
      <c r="J24" s="33"/>
      <c r="K24" s="34"/>
      <c r="L24" s="34"/>
    </row>
    <row r="25" spans="1:12" x14ac:dyDescent="0.25">
      <c r="A25" s="14" t="s">
        <v>53</v>
      </c>
      <c r="B25" s="25">
        <f>B26+B27</f>
        <v>0</v>
      </c>
      <c r="C25" s="25">
        <f>C26+C27</f>
        <v>1.2943210146243544</v>
      </c>
      <c r="D25" s="25">
        <f t="shared" ref="D25" si="12">D26+D27</f>
        <v>1.339391606838612</v>
      </c>
      <c r="E25" s="25">
        <f t="shared" ref="E25" si="13">E26+E27</f>
        <v>1.339391606838612</v>
      </c>
      <c r="F25" s="25">
        <f t="shared" ref="F25" si="14">F26+F27</f>
        <v>1.3381588256461241</v>
      </c>
      <c r="G25" s="25">
        <f t="shared" ref="G25" si="15">G26+G27</f>
        <v>2.64</v>
      </c>
      <c r="H25" s="40">
        <f t="shared" ref="H25" si="16">H26+H27</f>
        <v>2.67</v>
      </c>
      <c r="I25" s="40">
        <f t="shared" ref="I25" si="17">I26+I27</f>
        <v>240.97364141189149</v>
      </c>
      <c r="J25" s="33"/>
      <c r="K25" s="33"/>
      <c r="L25" s="33"/>
    </row>
    <row r="26" spans="1:12" x14ac:dyDescent="0.25">
      <c r="A26" s="21" t="s">
        <v>51</v>
      </c>
      <c r="B26" s="25"/>
      <c r="C26" s="25"/>
      <c r="D26" s="25"/>
      <c r="E26" s="25"/>
      <c r="F26" s="25"/>
      <c r="G26" s="25"/>
      <c r="H26" s="25"/>
      <c r="I26" s="25">
        <v>219.78364141189149</v>
      </c>
      <c r="J26" s="33"/>
      <c r="K26" s="34"/>
      <c r="L26" s="34"/>
    </row>
    <row r="27" spans="1:12" x14ac:dyDescent="0.25">
      <c r="A27" s="21" t="s">
        <v>52</v>
      </c>
      <c r="B27" s="25"/>
      <c r="C27" s="25">
        <v>1.2943210146243544</v>
      </c>
      <c r="D27" s="25">
        <v>1.339391606838612</v>
      </c>
      <c r="E27" s="25">
        <v>1.339391606838612</v>
      </c>
      <c r="F27" s="25">
        <v>1.3381588256461241</v>
      </c>
      <c r="G27" s="25">
        <v>2.64</v>
      </c>
      <c r="H27" s="25">
        <v>2.67</v>
      </c>
      <c r="I27" s="25">
        <v>21.19</v>
      </c>
      <c r="J27" s="33"/>
      <c r="K27" s="34"/>
      <c r="L27" s="34"/>
    </row>
    <row r="28" spans="1:12" x14ac:dyDescent="0.25">
      <c r="A28" s="14" t="s">
        <v>49</v>
      </c>
      <c r="B28" s="25">
        <f>B29+B30</f>
        <v>0</v>
      </c>
      <c r="C28" s="25">
        <f t="shared" ref="C28:H28" si="18">C29+C30</f>
        <v>0</v>
      </c>
      <c r="D28" s="25">
        <f t="shared" si="18"/>
        <v>99.512056608961203</v>
      </c>
      <c r="E28" s="25">
        <f t="shared" si="18"/>
        <v>0</v>
      </c>
      <c r="F28" s="25">
        <f t="shared" si="18"/>
        <v>0</v>
      </c>
      <c r="G28" s="25">
        <f t="shared" si="18"/>
        <v>0</v>
      </c>
      <c r="H28" s="25">
        <f t="shared" si="18"/>
        <v>0</v>
      </c>
      <c r="I28" s="40">
        <v>1744.652</v>
      </c>
      <c r="J28" s="33"/>
      <c r="K28" s="34"/>
      <c r="L28" s="34"/>
    </row>
    <row r="29" spans="1:12" x14ac:dyDescent="0.25">
      <c r="A29" s="21" t="s">
        <v>51</v>
      </c>
      <c r="B29" s="25">
        <v>0</v>
      </c>
      <c r="C29" s="25">
        <v>0</v>
      </c>
      <c r="D29" s="25">
        <v>0</v>
      </c>
      <c r="E29" s="25">
        <v>0</v>
      </c>
      <c r="F29" s="25">
        <v>0</v>
      </c>
      <c r="G29" s="25">
        <v>0</v>
      </c>
      <c r="H29" s="25">
        <v>0</v>
      </c>
      <c r="I29" s="25">
        <v>1744.652</v>
      </c>
      <c r="J29" s="33"/>
      <c r="K29" s="34"/>
      <c r="L29" s="34"/>
    </row>
    <row r="30" spans="1:12" x14ac:dyDescent="0.25">
      <c r="A30" s="21" t="s">
        <v>52</v>
      </c>
      <c r="B30" s="25"/>
      <c r="C30" s="25"/>
      <c r="D30" s="25">
        <v>99.512056608961203</v>
      </c>
      <c r="E30" s="25">
        <v>0</v>
      </c>
      <c r="F30" s="25">
        <v>0</v>
      </c>
      <c r="G30" s="25">
        <v>0</v>
      </c>
      <c r="H30" s="25">
        <v>0</v>
      </c>
      <c r="I30" s="25">
        <v>0</v>
      </c>
      <c r="J30" s="33"/>
      <c r="K30" s="34"/>
      <c r="L30" s="34"/>
    </row>
    <row r="31" spans="1:12" x14ac:dyDescent="0.25">
      <c r="A31" s="14" t="s">
        <v>39</v>
      </c>
      <c r="B31" s="19"/>
      <c r="C31" s="19"/>
      <c r="D31" s="19"/>
      <c r="E31" s="19"/>
      <c r="F31" s="19"/>
      <c r="G31" s="19"/>
      <c r="H31" s="19"/>
      <c r="I31" s="19"/>
      <c r="J31" s="33"/>
      <c r="K31" s="34"/>
      <c r="L31" s="34"/>
    </row>
    <row r="32" spans="1:12" x14ac:dyDescent="0.25">
      <c r="A32" s="21" t="s">
        <v>51</v>
      </c>
      <c r="B32" s="19">
        <v>0</v>
      </c>
      <c r="C32" s="19">
        <v>0</v>
      </c>
      <c r="D32" s="19">
        <v>0</v>
      </c>
      <c r="E32" s="19">
        <v>0</v>
      </c>
      <c r="F32" s="19">
        <v>0</v>
      </c>
      <c r="G32" s="19">
        <v>0</v>
      </c>
      <c r="H32" s="19">
        <v>0</v>
      </c>
      <c r="I32" s="19">
        <v>0</v>
      </c>
      <c r="J32" s="33"/>
      <c r="K32" s="34"/>
      <c r="L32" s="34"/>
    </row>
    <row r="33" spans="1:12" x14ac:dyDescent="0.25">
      <c r="A33" s="21" t="s">
        <v>52</v>
      </c>
      <c r="B33" s="19">
        <v>0</v>
      </c>
      <c r="C33" s="19">
        <v>0</v>
      </c>
      <c r="D33" s="19">
        <v>0</v>
      </c>
      <c r="E33" s="19">
        <v>0</v>
      </c>
      <c r="F33" s="19">
        <v>0</v>
      </c>
      <c r="G33" s="19">
        <v>0</v>
      </c>
      <c r="H33" s="19">
        <v>0</v>
      </c>
      <c r="I33" s="19">
        <v>0</v>
      </c>
      <c r="J33" s="33"/>
      <c r="K33" s="34"/>
      <c r="L33" s="34"/>
    </row>
    <row r="34" spans="1:12" x14ac:dyDescent="0.25">
      <c r="A34" s="44" t="s">
        <v>43</v>
      </c>
      <c r="B34" s="18">
        <f>B35+B38+B41</f>
        <v>107.73997145530258</v>
      </c>
      <c r="C34" s="18">
        <f t="shared" ref="C34:I34" si="19">C35+C38+C41</f>
        <v>167.29424327874742</v>
      </c>
      <c r="D34" s="18">
        <f t="shared" si="19"/>
        <v>87.92119943576553</v>
      </c>
      <c r="E34" s="18">
        <f t="shared" si="19"/>
        <v>70.850052908747401</v>
      </c>
      <c r="F34" s="18">
        <f t="shared" si="19"/>
        <v>88.58060611934431</v>
      </c>
      <c r="G34" s="18">
        <f t="shared" si="19"/>
        <v>696.70710051874744</v>
      </c>
      <c r="H34" s="18">
        <f t="shared" si="19"/>
        <v>105.97420103749481</v>
      </c>
      <c r="I34" s="18">
        <f t="shared" si="19"/>
        <v>1073.3429794366189</v>
      </c>
      <c r="J34" s="33"/>
      <c r="K34" s="33"/>
      <c r="L34" s="33"/>
    </row>
    <row r="35" spans="1:12" x14ac:dyDescent="0.25">
      <c r="A35" s="13" t="s">
        <v>41</v>
      </c>
      <c r="B35" s="25">
        <f>B36+B37</f>
        <v>0</v>
      </c>
      <c r="C35" s="25">
        <f t="shared" ref="C35" si="20">C36+C37</f>
        <v>23.245000000000001</v>
      </c>
      <c r="D35" s="25">
        <f t="shared" ref="D35" si="21">D36+D37</f>
        <v>0</v>
      </c>
      <c r="E35" s="25">
        <f t="shared" ref="E35" si="22">E36+E37</f>
        <v>23.63</v>
      </c>
      <c r="F35" s="25">
        <f t="shared" ref="F35" si="23">F36+F37</f>
        <v>0</v>
      </c>
      <c r="G35" s="25">
        <f t="shared" ref="G35" si="24">G36+G37</f>
        <v>523.37300000000005</v>
      </c>
      <c r="H35" s="25">
        <f t="shared" ref="H35" si="25">H36+H37</f>
        <v>0</v>
      </c>
      <c r="I35" s="25">
        <f t="shared" ref="I35" si="26">I36+I37</f>
        <v>0</v>
      </c>
      <c r="J35" s="33"/>
      <c r="K35" s="33"/>
      <c r="L35" s="33"/>
    </row>
    <row r="36" spans="1:12" ht="15.75" customHeight="1" x14ac:dyDescent="0.25">
      <c r="A36" s="21" t="s">
        <v>51</v>
      </c>
      <c r="B36" s="25">
        <v>0</v>
      </c>
      <c r="C36" s="25">
        <v>0</v>
      </c>
      <c r="D36" s="25">
        <v>0</v>
      </c>
      <c r="E36" s="25">
        <v>0</v>
      </c>
      <c r="F36" s="25">
        <v>0</v>
      </c>
      <c r="G36" s="25">
        <v>500</v>
      </c>
      <c r="H36" s="25">
        <v>0</v>
      </c>
      <c r="I36" s="25">
        <v>0</v>
      </c>
      <c r="J36" s="33"/>
      <c r="K36" s="34"/>
      <c r="L36" s="34"/>
    </row>
    <row r="37" spans="1:12" x14ac:dyDescent="0.25">
      <c r="A37" s="21" t="s">
        <v>52</v>
      </c>
      <c r="B37" s="25"/>
      <c r="C37" s="25">
        <v>23.245000000000001</v>
      </c>
      <c r="D37" s="25">
        <v>0</v>
      </c>
      <c r="E37" s="25">
        <v>23.63</v>
      </c>
      <c r="F37" s="25">
        <v>0</v>
      </c>
      <c r="G37" s="25">
        <v>23.373000000000001</v>
      </c>
      <c r="H37" s="25">
        <v>0</v>
      </c>
      <c r="I37" s="25">
        <v>0</v>
      </c>
      <c r="J37" s="33"/>
      <c r="K37" s="34"/>
      <c r="L37" s="34"/>
    </row>
    <row r="38" spans="1:12" x14ac:dyDescent="0.25">
      <c r="A38" s="14" t="s">
        <v>53</v>
      </c>
      <c r="B38" s="22">
        <f>B39+B40</f>
        <v>100.04287093655518</v>
      </c>
      <c r="C38" s="22">
        <f t="shared" ref="C38" si="27">C39+C40</f>
        <v>136.35214276000002</v>
      </c>
      <c r="D38" s="22">
        <f t="shared" ref="D38" si="28">D39+D40</f>
        <v>80.224098917018125</v>
      </c>
      <c r="E38" s="22">
        <f t="shared" ref="E38" si="29">E39+E40</f>
        <v>39.52295239</v>
      </c>
      <c r="F38" s="22">
        <f t="shared" ref="F38" si="30">F39+F40</f>
        <v>80.883505600596905</v>
      </c>
      <c r="G38" s="22">
        <f t="shared" ref="G38" si="31">G39+G40</f>
        <v>165.637</v>
      </c>
      <c r="H38" s="22">
        <f t="shared" ref="H38" si="32">H39+H40</f>
        <v>90.580000000000013</v>
      </c>
      <c r="I38" s="22">
        <f t="shared" ref="I38" si="33">I39+I40</f>
        <v>690.62420141536688</v>
      </c>
      <c r="J38" s="33"/>
      <c r="K38" s="33"/>
      <c r="L38" s="33"/>
    </row>
    <row r="39" spans="1:12" x14ac:dyDescent="0.25">
      <c r="A39" s="21" t="s">
        <v>51</v>
      </c>
      <c r="B39" s="19">
        <v>91.491098917018121</v>
      </c>
      <c r="C39" s="19">
        <v>119.05714276000002</v>
      </c>
      <c r="D39" s="19">
        <v>61.291098917018118</v>
      </c>
      <c r="E39" s="19">
        <v>27.380952390000001</v>
      </c>
      <c r="F39" s="19">
        <v>65.403505600596901</v>
      </c>
      <c r="G39" s="19">
        <v>157.4</v>
      </c>
      <c r="H39" s="19">
        <v>77.900000000000006</v>
      </c>
      <c r="I39" s="19">
        <v>672.42420141536684</v>
      </c>
      <c r="J39" s="33"/>
      <c r="K39" s="34"/>
      <c r="L39" s="34"/>
    </row>
    <row r="40" spans="1:12" x14ac:dyDescent="0.25">
      <c r="A40" s="21" t="s">
        <v>52</v>
      </c>
      <c r="B40" s="19">
        <v>8.5517720195370597</v>
      </c>
      <c r="C40" s="19">
        <v>17.295000000000002</v>
      </c>
      <c r="D40" s="19">
        <v>18.933</v>
      </c>
      <c r="E40" s="19">
        <v>12.141999999999999</v>
      </c>
      <c r="F40" s="19">
        <v>15.48</v>
      </c>
      <c r="G40" s="19">
        <v>8.2370000000000001</v>
      </c>
      <c r="H40" s="19">
        <v>12.68</v>
      </c>
      <c r="I40" s="19">
        <v>18.2</v>
      </c>
      <c r="J40" s="33"/>
      <c r="K40" s="34"/>
      <c r="L40" s="34"/>
    </row>
    <row r="41" spans="1:12" x14ac:dyDescent="0.25">
      <c r="A41" s="14" t="s">
        <v>49</v>
      </c>
      <c r="B41" s="25">
        <f>B42+B43</f>
        <v>7.6971005187474004</v>
      </c>
      <c r="C41" s="25">
        <f t="shared" ref="C41:I41" si="34">C42+C43</f>
        <v>7.6971005187474004</v>
      </c>
      <c r="D41" s="25">
        <f t="shared" si="34"/>
        <v>7.6971005187474004</v>
      </c>
      <c r="E41" s="25">
        <f t="shared" si="34"/>
        <v>7.6971005187474004</v>
      </c>
      <c r="F41" s="25">
        <f t="shared" si="34"/>
        <v>7.6971005187474004</v>
      </c>
      <c r="G41" s="25">
        <f t="shared" si="34"/>
        <v>7.6971005187474004</v>
      </c>
      <c r="H41" s="25">
        <f t="shared" si="34"/>
        <v>15.394201037494801</v>
      </c>
      <c r="I41" s="25">
        <f t="shared" si="34"/>
        <v>382.71877802125209</v>
      </c>
      <c r="J41" s="33"/>
      <c r="K41" s="33"/>
      <c r="L41" s="33"/>
    </row>
    <row r="42" spans="1:12" x14ac:dyDescent="0.25">
      <c r="A42" s="21" t="s">
        <v>51</v>
      </c>
      <c r="B42" s="25">
        <v>0</v>
      </c>
      <c r="C42" s="25">
        <v>0</v>
      </c>
      <c r="D42" s="25">
        <v>0</v>
      </c>
      <c r="E42" s="25">
        <v>0</v>
      </c>
      <c r="F42" s="25">
        <v>0</v>
      </c>
      <c r="G42" s="25">
        <v>0</v>
      </c>
      <c r="H42" s="25">
        <v>0</v>
      </c>
      <c r="I42" s="25">
        <v>330.05571759646898</v>
      </c>
      <c r="J42" s="33"/>
      <c r="K42" s="34"/>
      <c r="L42" s="34"/>
    </row>
    <row r="43" spans="1:12" x14ac:dyDescent="0.25">
      <c r="A43" s="21" t="s">
        <v>52</v>
      </c>
      <c r="B43" s="25">
        <v>7.6971005187474004</v>
      </c>
      <c r="C43" s="25">
        <v>7.6971005187474004</v>
      </c>
      <c r="D43" s="25">
        <v>7.6971005187474004</v>
      </c>
      <c r="E43" s="25">
        <v>7.6971005187474004</v>
      </c>
      <c r="F43" s="25">
        <v>7.6971005187474004</v>
      </c>
      <c r="G43" s="25">
        <v>7.6971005187474004</v>
      </c>
      <c r="H43" s="25">
        <v>15.394201037494801</v>
      </c>
      <c r="I43" s="25">
        <v>52.663060424783097</v>
      </c>
      <c r="J43" s="33"/>
      <c r="K43" s="34"/>
      <c r="L43" s="34"/>
    </row>
    <row r="44" spans="1:12" x14ac:dyDescent="0.25">
      <c r="A44" s="14" t="s">
        <v>39</v>
      </c>
      <c r="B44" s="25"/>
      <c r="C44" s="25"/>
      <c r="D44" s="25"/>
      <c r="E44" s="25"/>
      <c r="F44" s="25"/>
      <c r="G44" s="25"/>
      <c r="H44" s="25"/>
      <c r="I44" s="25"/>
      <c r="J44" s="33"/>
      <c r="K44" s="34"/>
      <c r="L44" s="34"/>
    </row>
    <row r="45" spans="1:12" x14ac:dyDescent="0.25">
      <c r="A45" s="21" t="s">
        <v>51</v>
      </c>
      <c r="B45" s="19">
        <v>0</v>
      </c>
      <c r="C45" s="19">
        <v>0</v>
      </c>
      <c r="D45" s="19">
        <v>0</v>
      </c>
      <c r="E45" s="19">
        <v>0</v>
      </c>
      <c r="F45" s="19">
        <v>0</v>
      </c>
      <c r="G45" s="19">
        <v>0</v>
      </c>
      <c r="H45" s="19">
        <v>0</v>
      </c>
      <c r="I45" s="19">
        <v>0</v>
      </c>
      <c r="J45" s="33"/>
      <c r="K45" s="34"/>
      <c r="L45" s="34"/>
    </row>
    <row r="46" spans="1:12" x14ac:dyDescent="0.25">
      <c r="A46" s="21" t="s">
        <v>52</v>
      </c>
      <c r="B46" s="19">
        <v>0</v>
      </c>
      <c r="C46" s="19">
        <v>0</v>
      </c>
      <c r="D46" s="19">
        <v>0</v>
      </c>
      <c r="E46" s="19">
        <v>0</v>
      </c>
      <c r="F46" s="19">
        <v>0</v>
      </c>
      <c r="G46" s="19">
        <v>0</v>
      </c>
      <c r="H46" s="19">
        <v>0</v>
      </c>
      <c r="I46" s="19">
        <v>0</v>
      </c>
      <c r="J46" s="33"/>
      <c r="K46" s="34"/>
      <c r="L46" s="34"/>
    </row>
    <row r="47" spans="1:12" x14ac:dyDescent="0.25">
      <c r="A47" s="16" t="s">
        <v>56</v>
      </c>
      <c r="B47" s="18">
        <f>B48+B51+B54+B57</f>
        <v>153.2631613809699</v>
      </c>
      <c r="C47" s="18">
        <f t="shared" ref="C47:I47" si="35">C48+C51+C54+C57</f>
        <v>745.21977217743301</v>
      </c>
      <c r="D47" s="18">
        <f t="shared" si="35"/>
        <v>235.52707793025786</v>
      </c>
      <c r="E47" s="18">
        <f t="shared" si="35"/>
        <v>589.43916648456729</v>
      </c>
      <c r="F47" s="18">
        <f t="shared" si="35"/>
        <v>94.857076081535126</v>
      </c>
      <c r="G47" s="18">
        <f t="shared" si="35"/>
        <v>500.01500000000004</v>
      </c>
      <c r="H47" s="18">
        <f t="shared" si="35"/>
        <v>127.45800000000001</v>
      </c>
      <c r="I47" s="18">
        <f t="shared" si="35"/>
        <v>8848.0931199909792</v>
      </c>
      <c r="J47" s="33"/>
      <c r="K47" s="33"/>
      <c r="L47" s="33"/>
    </row>
    <row r="48" spans="1:12" x14ac:dyDescent="0.25">
      <c r="A48" s="13" t="s">
        <v>41</v>
      </c>
      <c r="B48" s="25">
        <f>B49+B50</f>
        <v>0</v>
      </c>
      <c r="C48" s="25">
        <f t="shared" ref="C48:I48" si="36">C49+C50</f>
        <v>36.766000000000005</v>
      </c>
      <c r="D48" s="25">
        <f t="shared" si="36"/>
        <v>0</v>
      </c>
      <c r="E48" s="25">
        <f t="shared" si="36"/>
        <v>36.766000000000005</v>
      </c>
      <c r="F48" s="25">
        <f t="shared" si="36"/>
        <v>0</v>
      </c>
      <c r="G48" s="25">
        <f t="shared" si="36"/>
        <v>36.766000000000005</v>
      </c>
      <c r="H48" s="25">
        <f t="shared" si="36"/>
        <v>36.766000000000005</v>
      </c>
      <c r="I48" s="25">
        <f t="shared" si="36"/>
        <v>1375.4800000000002</v>
      </c>
      <c r="J48" s="33"/>
      <c r="K48" s="33"/>
      <c r="L48" s="33"/>
    </row>
    <row r="49" spans="1:18" x14ac:dyDescent="0.25">
      <c r="A49" s="21" t="s">
        <v>51</v>
      </c>
      <c r="B49" s="25">
        <v>0</v>
      </c>
      <c r="C49" s="25">
        <v>0</v>
      </c>
      <c r="D49" s="25">
        <v>0</v>
      </c>
      <c r="E49" s="25">
        <v>0</v>
      </c>
      <c r="F49" s="25">
        <v>0</v>
      </c>
      <c r="G49" s="25">
        <v>0</v>
      </c>
      <c r="H49" s="25">
        <v>0</v>
      </c>
      <c r="I49" s="25">
        <f>707.936+500</f>
        <v>1207.9360000000001</v>
      </c>
      <c r="J49" s="33"/>
      <c r="K49" s="34"/>
      <c r="L49" s="34"/>
      <c r="M49" s="23"/>
      <c r="N49" s="23"/>
      <c r="O49" s="23"/>
      <c r="P49" s="23"/>
      <c r="Q49" s="23"/>
      <c r="R49" s="23"/>
    </row>
    <row r="50" spans="1:18" x14ac:dyDescent="0.25">
      <c r="A50" s="21" t="s">
        <v>52</v>
      </c>
      <c r="B50" s="19"/>
      <c r="C50" s="19">
        <v>36.766000000000005</v>
      </c>
      <c r="D50" s="19">
        <v>0</v>
      </c>
      <c r="E50" s="19">
        <v>36.766000000000005</v>
      </c>
      <c r="F50" s="19">
        <v>0</v>
      </c>
      <c r="G50" s="19">
        <v>36.766000000000005</v>
      </c>
      <c r="H50" s="19">
        <v>36.766000000000005</v>
      </c>
      <c r="I50" s="19">
        <v>167.54400000000001</v>
      </c>
      <c r="J50" s="33"/>
      <c r="K50" s="34"/>
      <c r="L50" s="34"/>
      <c r="M50" s="23"/>
      <c r="N50" s="23"/>
      <c r="O50" s="23"/>
      <c r="P50" s="23"/>
      <c r="Q50" s="23"/>
      <c r="R50" s="23"/>
    </row>
    <row r="51" spans="1:18" x14ac:dyDescent="0.25">
      <c r="A51" s="14" t="s">
        <v>53</v>
      </c>
      <c r="B51" s="25">
        <f>B52+B53</f>
        <v>153.2631613809699</v>
      </c>
      <c r="C51" s="25">
        <f t="shared" ref="C51:H51" si="37">C52+C53</f>
        <v>583.68143884409972</v>
      </c>
      <c r="D51" s="25">
        <f t="shared" si="37"/>
        <v>110.75474459692452</v>
      </c>
      <c r="E51" s="25">
        <f t="shared" si="37"/>
        <v>427.90083315123388</v>
      </c>
      <c r="F51" s="25">
        <f t="shared" si="37"/>
        <v>94.857076081535126</v>
      </c>
      <c r="G51" s="25">
        <f t="shared" si="37"/>
        <v>463.24900000000002</v>
      </c>
      <c r="H51" s="25">
        <f t="shared" si="37"/>
        <v>90.692000000000007</v>
      </c>
      <c r="I51" s="25">
        <f>I52+I53</f>
        <v>7350.6681199909799</v>
      </c>
      <c r="J51" s="33"/>
      <c r="K51" s="33"/>
      <c r="L51" s="33"/>
    </row>
    <row r="52" spans="1:18" x14ac:dyDescent="0.25">
      <c r="A52" s="21" t="s">
        <v>51</v>
      </c>
      <c r="B52" s="19">
        <v>116.938787335227</v>
      </c>
      <c r="C52" s="19">
        <v>264.80143884409972</v>
      </c>
      <c r="D52" s="19">
        <v>81.041744596924516</v>
      </c>
      <c r="E52" s="19">
        <v>108.68583315123394</v>
      </c>
      <c r="F52" s="19">
        <v>71.760076081535118</v>
      </c>
      <c r="G52" s="19">
        <v>163.99999999999997</v>
      </c>
      <c r="H52" s="19">
        <v>68.900000000000006</v>
      </c>
      <c r="I52" s="19">
        <v>5570.8681199909797</v>
      </c>
      <c r="J52" s="33"/>
      <c r="K52" s="34"/>
      <c r="L52" s="34"/>
      <c r="M52" s="23"/>
      <c r="N52" s="23"/>
      <c r="O52" s="23"/>
      <c r="P52" s="20"/>
    </row>
    <row r="53" spans="1:18" x14ac:dyDescent="0.25">
      <c r="A53" s="21" t="s">
        <v>52</v>
      </c>
      <c r="B53" s="19">
        <v>36.3243740457429</v>
      </c>
      <c r="C53" s="19">
        <v>318.88</v>
      </c>
      <c r="D53" s="19">
        <v>29.713000000000001</v>
      </c>
      <c r="E53" s="19">
        <v>319.21499999999997</v>
      </c>
      <c r="F53" s="19">
        <v>23.097000000000001</v>
      </c>
      <c r="G53" s="19">
        <v>299.24900000000002</v>
      </c>
      <c r="H53" s="19">
        <v>21.792000000000002</v>
      </c>
      <c r="I53" s="19">
        <v>1779.8</v>
      </c>
      <c r="J53" s="33"/>
      <c r="K53" s="34"/>
      <c r="L53" s="34"/>
      <c r="M53" s="23"/>
      <c r="N53" s="23"/>
      <c r="O53" s="23"/>
      <c r="P53" s="20"/>
    </row>
    <row r="54" spans="1:18" x14ac:dyDescent="0.25">
      <c r="A54" s="14" t="s">
        <v>49</v>
      </c>
      <c r="B54" s="22">
        <f t="shared" ref="B54:H54" si="38">B55+B56</f>
        <v>0</v>
      </c>
      <c r="C54" s="22">
        <f t="shared" si="38"/>
        <v>0</v>
      </c>
      <c r="D54" s="22">
        <f t="shared" si="38"/>
        <v>0</v>
      </c>
      <c r="E54" s="22">
        <f t="shared" si="38"/>
        <v>0</v>
      </c>
      <c r="F54" s="22">
        <f t="shared" si="38"/>
        <v>0</v>
      </c>
      <c r="G54" s="22">
        <f t="shared" si="38"/>
        <v>0</v>
      </c>
      <c r="H54" s="22">
        <f t="shared" si="38"/>
        <v>0</v>
      </c>
      <c r="I54" s="25">
        <f>I55+I56</f>
        <v>121.94499999999999</v>
      </c>
      <c r="J54" s="33"/>
      <c r="K54" s="33"/>
      <c r="L54" s="33"/>
    </row>
    <row r="55" spans="1:18" x14ac:dyDescent="0.25">
      <c r="A55" s="21" t="s">
        <v>51</v>
      </c>
      <c r="B55" s="19">
        <v>0</v>
      </c>
      <c r="C55" s="19">
        <v>0</v>
      </c>
      <c r="D55" s="19">
        <v>0</v>
      </c>
      <c r="E55" s="19">
        <v>0</v>
      </c>
      <c r="F55" s="19">
        <v>0</v>
      </c>
      <c r="G55" s="19">
        <v>0</v>
      </c>
      <c r="H55" s="19">
        <v>0</v>
      </c>
      <c r="I55" s="19">
        <v>121.94499999999999</v>
      </c>
      <c r="J55" s="33"/>
      <c r="K55" s="34"/>
      <c r="L55" s="34"/>
    </row>
    <row r="56" spans="1:18" x14ac:dyDescent="0.25">
      <c r="A56" s="21" t="s">
        <v>52</v>
      </c>
      <c r="B56" s="19">
        <v>0</v>
      </c>
      <c r="C56" s="19">
        <v>0</v>
      </c>
      <c r="D56" s="19">
        <v>0</v>
      </c>
      <c r="E56" s="19">
        <v>0</v>
      </c>
      <c r="F56" s="19">
        <v>0</v>
      </c>
      <c r="G56" s="19">
        <v>0</v>
      </c>
      <c r="H56" s="19">
        <v>0</v>
      </c>
      <c r="I56" s="19">
        <v>0</v>
      </c>
      <c r="J56" s="33"/>
      <c r="K56" s="34"/>
      <c r="L56" s="34"/>
    </row>
    <row r="57" spans="1:18" x14ac:dyDescent="0.25">
      <c r="A57" s="13" t="s">
        <v>54</v>
      </c>
      <c r="B57" s="22">
        <f>B58+B59</f>
        <v>0</v>
      </c>
      <c r="C57" s="25">
        <f t="shared" ref="C57:H57" si="39">C58+C59</f>
        <v>124.77233333333334</v>
      </c>
      <c r="D57" s="25">
        <f t="shared" si="39"/>
        <v>124.77233333333334</v>
      </c>
      <c r="E57" s="25">
        <f t="shared" si="39"/>
        <v>124.77233333333334</v>
      </c>
      <c r="F57" s="22">
        <f t="shared" si="39"/>
        <v>0</v>
      </c>
      <c r="G57" s="22">
        <f t="shared" si="39"/>
        <v>0</v>
      </c>
      <c r="H57" s="22">
        <f t="shared" si="39"/>
        <v>0</v>
      </c>
      <c r="I57" s="22">
        <f>I58+I59</f>
        <v>0</v>
      </c>
      <c r="J57" s="33"/>
      <c r="K57" s="33"/>
      <c r="L57" s="33"/>
    </row>
    <row r="58" spans="1:18" x14ac:dyDescent="0.25">
      <c r="A58" s="21" t="s">
        <v>51</v>
      </c>
      <c r="B58" s="19"/>
      <c r="C58" s="19">
        <v>124.77233333333334</v>
      </c>
      <c r="D58" s="19">
        <v>124.77233333333334</v>
      </c>
      <c r="E58" s="19">
        <v>124.77233333333334</v>
      </c>
      <c r="F58" s="19"/>
      <c r="G58" s="19"/>
      <c r="H58" s="19"/>
      <c r="I58" s="19"/>
      <c r="J58" s="33"/>
      <c r="K58" s="34"/>
      <c r="L58" s="34"/>
    </row>
    <row r="59" spans="1:18" x14ac:dyDescent="0.25">
      <c r="A59" s="21" t="s">
        <v>52</v>
      </c>
      <c r="B59" s="19"/>
      <c r="C59" s="19"/>
      <c r="D59" s="19"/>
      <c r="E59" s="19"/>
      <c r="F59" s="19"/>
      <c r="G59" s="19"/>
      <c r="H59" s="19"/>
      <c r="I59" s="19"/>
      <c r="J59" s="33"/>
      <c r="K59" s="34"/>
      <c r="L59" s="34"/>
    </row>
    <row r="60" spans="1:18" x14ac:dyDescent="0.25">
      <c r="A60" s="14" t="s">
        <v>39</v>
      </c>
      <c r="B60" s="19"/>
      <c r="C60" s="19"/>
      <c r="D60" s="19"/>
      <c r="E60" s="19"/>
      <c r="F60" s="19"/>
      <c r="G60" s="19"/>
      <c r="H60" s="19"/>
      <c r="I60" s="19"/>
      <c r="J60" s="33"/>
      <c r="K60" s="34"/>
      <c r="L60" s="34"/>
    </row>
    <row r="61" spans="1:18" x14ac:dyDescent="0.25">
      <c r="A61" s="21" t="s">
        <v>51</v>
      </c>
      <c r="B61" s="19">
        <v>0</v>
      </c>
      <c r="C61" s="19">
        <v>0</v>
      </c>
      <c r="D61" s="19">
        <v>0</v>
      </c>
      <c r="E61" s="19">
        <v>0</v>
      </c>
      <c r="F61" s="19">
        <v>0</v>
      </c>
      <c r="G61" s="19">
        <v>0</v>
      </c>
      <c r="H61" s="19">
        <v>0</v>
      </c>
      <c r="I61" s="19">
        <v>0</v>
      </c>
      <c r="J61" s="33"/>
      <c r="K61" s="34"/>
      <c r="L61" s="34"/>
    </row>
    <row r="62" spans="1:18" x14ac:dyDescent="0.25">
      <c r="A62" s="21" t="s">
        <v>52</v>
      </c>
      <c r="B62" s="19">
        <v>0</v>
      </c>
      <c r="C62" s="19">
        <v>0</v>
      </c>
      <c r="D62" s="19">
        <v>0</v>
      </c>
      <c r="E62" s="19">
        <v>0</v>
      </c>
      <c r="F62" s="19">
        <v>0</v>
      </c>
      <c r="G62" s="19">
        <v>0</v>
      </c>
      <c r="H62" s="19">
        <v>0</v>
      </c>
      <c r="I62" s="19">
        <v>0</v>
      </c>
      <c r="J62" s="33"/>
      <c r="K62" s="34"/>
      <c r="L62" s="34"/>
    </row>
    <row r="63" spans="1:18" x14ac:dyDescent="0.25">
      <c r="A63" s="16" t="s">
        <v>45</v>
      </c>
      <c r="B63" s="19">
        <f>B64+B67</f>
        <v>0</v>
      </c>
      <c r="C63" s="22">
        <f>C64+C67</f>
        <v>103.66701</v>
      </c>
      <c r="D63" s="22">
        <f t="shared" ref="D63" si="40">D64+D67</f>
        <v>103.66701</v>
      </c>
      <c r="E63" s="22">
        <f t="shared" ref="E63" si="41">E64+E67</f>
        <v>103.66701</v>
      </c>
      <c r="F63" s="22">
        <f t="shared" ref="F63" si="42">F64+F67</f>
        <v>103.66701</v>
      </c>
      <c r="G63" s="22">
        <f t="shared" ref="G63" si="43">G64+G67</f>
        <v>207.33402000000001</v>
      </c>
      <c r="H63" s="22">
        <f t="shared" ref="H63:I63" si="44">H64+H67</f>
        <v>207.33402000000001</v>
      </c>
      <c r="I63" s="22">
        <f t="shared" si="44"/>
        <v>9196.5290000000005</v>
      </c>
      <c r="J63" s="33"/>
      <c r="K63" s="33"/>
      <c r="L63" s="33"/>
    </row>
    <row r="64" spans="1:18" ht="17.25" customHeight="1" x14ac:dyDescent="0.25">
      <c r="A64" s="14" t="s">
        <v>46</v>
      </c>
      <c r="B64" s="18">
        <f>B65+B66</f>
        <v>0</v>
      </c>
      <c r="C64" s="24">
        <f>C65+C66</f>
        <v>103.66701</v>
      </c>
      <c r="D64" s="24">
        <f t="shared" ref="D64:H64" si="45">D65+D66</f>
        <v>103.66701</v>
      </c>
      <c r="E64" s="24">
        <f t="shared" si="45"/>
        <v>103.66701</v>
      </c>
      <c r="F64" s="24">
        <f t="shared" si="45"/>
        <v>103.66701</v>
      </c>
      <c r="G64" s="24">
        <f t="shared" si="45"/>
        <v>207.33402000000001</v>
      </c>
      <c r="H64" s="24">
        <f t="shared" si="45"/>
        <v>207.33402000000001</v>
      </c>
      <c r="I64" s="24">
        <f>I65+I66</f>
        <v>9196.5290000000005</v>
      </c>
      <c r="J64" s="33"/>
      <c r="K64" s="33"/>
      <c r="L64" s="33"/>
    </row>
    <row r="65" spans="1:12" x14ac:dyDescent="0.25">
      <c r="A65" s="21" t="s">
        <v>51</v>
      </c>
      <c r="B65" s="19">
        <v>0</v>
      </c>
      <c r="C65" s="19">
        <v>0</v>
      </c>
      <c r="D65" s="19">
        <v>0</v>
      </c>
      <c r="E65" s="19">
        <v>0</v>
      </c>
      <c r="F65" s="19">
        <v>0</v>
      </c>
      <c r="G65" s="19">
        <v>0</v>
      </c>
      <c r="H65" s="19">
        <v>0</v>
      </c>
      <c r="I65" s="19">
        <v>7986.2810000000009</v>
      </c>
      <c r="J65" s="33"/>
      <c r="K65" s="34"/>
      <c r="L65" s="34"/>
    </row>
    <row r="66" spans="1:12" x14ac:dyDescent="0.25">
      <c r="A66" s="21" t="s">
        <v>52</v>
      </c>
      <c r="B66" s="19">
        <v>0</v>
      </c>
      <c r="C66" s="19">
        <v>103.66701</v>
      </c>
      <c r="D66" s="19">
        <v>103.66701</v>
      </c>
      <c r="E66" s="19">
        <v>103.66701</v>
      </c>
      <c r="F66" s="19">
        <v>103.66701</v>
      </c>
      <c r="G66" s="19">
        <v>207.33402000000001</v>
      </c>
      <c r="H66" s="19">
        <v>207.33402000000001</v>
      </c>
      <c r="I66" s="19">
        <v>1210.248</v>
      </c>
      <c r="J66" s="33"/>
      <c r="K66" s="34"/>
      <c r="L66" s="34"/>
    </row>
    <row r="67" spans="1:12" x14ac:dyDescent="0.25">
      <c r="A67" s="14" t="s">
        <v>47</v>
      </c>
      <c r="B67" s="18"/>
      <c r="C67" s="18"/>
      <c r="D67" s="18"/>
      <c r="E67" s="18"/>
      <c r="F67" s="18"/>
      <c r="G67" s="18"/>
      <c r="H67" s="18"/>
      <c r="I67" s="18"/>
      <c r="J67" s="33"/>
      <c r="K67" s="33"/>
      <c r="L67" s="33"/>
    </row>
    <row r="68" spans="1:12" x14ac:dyDescent="0.25">
      <c r="A68" s="21" t="s">
        <v>51</v>
      </c>
      <c r="B68" s="19">
        <v>0</v>
      </c>
      <c r="C68" s="19">
        <v>0</v>
      </c>
      <c r="D68" s="19">
        <v>0</v>
      </c>
      <c r="E68" s="19">
        <v>0</v>
      </c>
      <c r="F68" s="19">
        <v>0</v>
      </c>
      <c r="G68" s="19">
        <v>0</v>
      </c>
      <c r="H68" s="19">
        <v>0</v>
      </c>
      <c r="I68" s="19">
        <v>0</v>
      </c>
      <c r="J68" s="33"/>
      <c r="K68" s="34"/>
      <c r="L68" s="34"/>
    </row>
    <row r="69" spans="1:12" x14ac:dyDescent="0.25">
      <c r="A69" s="21" t="s">
        <v>52</v>
      </c>
      <c r="B69" s="19">
        <v>0</v>
      </c>
      <c r="C69" s="19">
        <v>0</v>
      </c>
      <c r="D69" s="19">
        <v>0</v>
      </c>
      <c r="E69" s="19">
        <v>0</v>
      </c>
      <c r="F69" s="19">
        <v>0</v>
      </c>
      <c r="G69" s="19">
        <v>0</v>
      </c>
      <c r="H69" s="19">
        <v>0</v>
      </c>
      <c r="I69" s="19">
        <v>0</v>
      </c>
      <c r="J69" s="33"/>
      <c r="K69" s="34"/>
      <c r="L69" s="34"/>
    </row>
    <row r="70" spans="1:12" x14ac:dyDescent="0.25">
      <c r="A70" s="17" t="s">
        <v>48</v>
      </c>
      <c r="B70" s="18">
        <f>B71+B72</f>
        <v>334.75313283627247</v>
      </c>
      <c r="C70" s="18">
        <f>C71+C72</f>
        <v>1125.2303464708048</v>
      </c>
      <c r="D70" s="18">
        <f t="shared" ref="D70:H70" si="46">D71+D72</f>
        <v>685.76194106182311</v>
      </c>
      <c r="E70" s="18">
        <f t="shared" si="46"/>
        <v>828.94562100015332</v>
      </c>
      <c r="F70" s="18">
        <f t="shared" si="46"/>
        <v>458.43785102652555</v>
      </c>
      <c r="G70" s="18">
        <f t="shared" si="46"/>
        <v>1637.0011205187475</v>
      </c>
      <c r="H70" s="18">
        <f t="shared" si="46"/>
        <v>707.58122103749486</v>
      </c>
      <c r="I70" s="18">
        <f>I71+I72</f>
        <v>28548.860740839489</v>
      </c>
      <c r="J70" s="33"/>
      <c r="K70" s="33"/>
      <c r="L70" s="33"/>
    </row>
    <row r="71" spans="1:12" x14ac:dyDescent="0.25">
      <c r="A71" s="21" t="s">
        <v>51</v>
      </c>
      <c r="B71" s="24">
        <f>B52+B49+B42+B45+B55+B61+B65+B68+B39+B36+B32+B29+B26+B23+B19+B13+B10+B16+B58</f>
        <v>244.92988625224513</v>
      </c>
      <c r="C71" s="24">
        <f t="shared" ref="C71:H71" si="47">C52+C49+C42+C45+C55+C61+C65+C68+C39+C36+C32+C29+C26+C23+C19+C13+C10+C16+C58</f>
        <v>535.93091493743304</v>
      </c>
      <c r="D71" s="24">
        <f t="shared" si="47"/>
        <v>331.80517684727596</v>
      </c>
      <c r="E71" s="24">
        <f t="shared" si="47"/>
        <v>292.73911887456728</v>
      </c>
      <c r="F71" s="24">
        <f t="shared" si="47"/>
        <v>215.06358168213202</v>
      </c>
      <c r="G71" s="24">
        <f t="shared" si="47"/>
        <v>956.4</v>
      </c>
      <c r="H71" s="24">
        <f t="shared" si="47"/>
        <v>290.70000000000005</v>
      </c>
      <c r="I71" s="24">
        <f>I52+I49+I42+I45+I55+I61+I65+I68+I39+I36+I32+I29+I26+I23+I19+I13+I10+I16+I58</f>
        <v>24472.665680414706</v>
      </c>
      <c r="J71" s="35"/>
      <c r="K71" s="35"/>
      <c r="L71" s="35"/>
    </row>
    <row r="72" spans="1:12" x14ac:dyDescent="0.25">
      <c r="A72" s="21" t="s">
        <v>52</v>
      </c>
      <c r="B72" s="24">
        <f>B53+B50+B43+B46+B56+B62+B66+B69+B40+B37+B33+B30+B27+B24+B20+B14+B11+B59+B17</f>
        <v>89.823246584027359</v>
      </c>
      <c r="C72" s="24">
        <f t="shared" ref="C72:I72" si="48">C53+C50+C43+C46+C56+C62+C66+C69+C40+C37+C33+C30+C27+C24+C20+C14+C11+C59+C17</f>
        <v>589.29943153337183</v>
      </c>
      <c r="D72" s="24">
        <f t="shared" si="48"/>
        <v>353.95676421454721</v>
      </c>
      <c r="E72" s="24">
        <f t="shared" si="48"/>
        <v>536.20650212558598</v>
      </c>
      <c r="F72" s="24">
        <f t="shared" si="48"/>
        <v>243.3742693443935</v>
      </c>
      <c r="G72" s="24">
        <f t="shared" si="48"/>
        <v>680.60112051874739</v>
      </c>
      <c r="H72" s="24">
        <f t="shared" si="48"/>
        <v>416.88122103749481</v>
      </c>
      <c r="I72" s="24">
        <f t="shared" si="48"/>
        <v>4076.1950604247832</v>
      </c>
      <c r="J72" s="35"/>
      <c r="K72" s="35"/>
      <c r="L72" s="35"/>
    </row>
    <row r="74" spans="1:12" ht="15" customHeight="1" x14ac:dyDescent="0.25">
      <c r="A74" s="71" t="s">
        <v>107</v>
      </c>
      <c r="B74" s="71"/>
      <c r="C74" s="71"/>
      <c r="D74" s="71"/>
      <c r="E74" s="71"/>
      <c r="F74" s="71"/>
      <c r="G74" s="71"/>
      <c r="H74" s="71"/>
      <c r="I74" s="71"/>
    </row>
    <row r="75" spans="1:12" x14ac:dyDescent="0.25">
      <c r="A75" s="71"/>
      <c r="B75" s="71"/>
      <c r="C75" s="71"/>
      <c r="D75" s="71"/>
      <c r="E75" s="71"/>
      <c r="F75" s="71"/>
      <c r="G75" s="71"/>
      <c r="H75" s="71"/>
      <c r="I75" s="71"/>
    </row>
    <row r="76" spans="1:12" x14ac:dyDescent="0.25">
      <c r="A76" s="71"/>
      <c r="B76" s="71"/>
      <c r="C76" s="71"/>
      <c r="D76" s="71"/>
      <c r="E76" s="71"/>
      <c r="F76" s="71"/>
      <c r="G76" s="71"/>
      <c r="H76" s="71"/>
      <c r="I76" s="71"/>
    </row>
    <row r="77" spans="1:12" x14ac:dyDescent="0.25">
      <c r="A77" s="71"/>
      <c r="B77" s="71"/>
      <c r="C77" s="71"/>
      <c r="D77" s="71"/>
      <c r="E77" s="71"/>
      <c r="F77" s="71"/>
      <c r="G77" s="71"/>
      <c r="H77" s="71"/>
      <c r="I77" s="71"/>
    </row>
    <row r="78" spans="1:12" x14ac:dyDescent="0.25">
      <c r="A78" s="71"/>
      <c r="B78" s="71"/>
      <c r="C78" s="71"/>
      <c r="D78" s="71"/>
      <c r="E78" s="71"/>
      <c r="F78" s="71"/>
      <c r="G78" s="71"/>
      <c r="H78" s="71"/>
      <c r="I78" s="71"/>
    </row>
    <row r="79" spans="1:12" x14ac:dyDescent="0.25">
      <c r="A79" s="71"/>
      <c r="B79" s="71"/>
      <c r="C79" s="71"/>
      <c r="D79" s="71"/>
      <c r="E79" s="71"/>
      <c r="F79" s="71"/>
      <c r="G79" s="71"/>
      <c r="H79" s="71"/>
      <c r="I79" s="71"/>
    </row>
    <row r="80" spans="1:12" x14ac:dyDescent="0.25">
      <c r="A80" s="71"/>
      <c r="B80" s="71"/>
      <c r="C80" s="71"/>
      <c r="D80" s="71"/>
      <c r="E80" s="71"/>
      <c r="F80" s="71"/>
      <c r="G80" s="71"/>
      <c r="H80" s="71"/>
      <c r="I80" s="71"/>
    </row>
    <row r="81" spans="1:9" x14ac:dyDescent="0.25">
      <c r="A81" s="71"/>
      <c r="B81" s="71"/>
      <c r="C81" s="71"/>
      <c r="D81" s="71"/>
      <c r="E81" s="71"/>
      <c r="F81" s="71"/>
      <c r="G81" s="71"/>
      <c r="H81" s="71"/>
      <c r="I81" s="71"/>
    </row>
    <row r="82" spans="1:9" x14ac:dyDescent="0.25">
      <c r="A82" s="71"/>
      <c r="B82" s="71"/>
      <c r="C82" s="71"/>
      <c r="D82" s="71"/>
      <c r="E82" s="71"/>
      <c r="F82" s="71"/>
      <c r="G82" s="71"/>
      <c r="H82" s="71"/>
      <c r="I82" s="71"/>
    </row>
    <row r="83" spans="1:9" x14ac:dyDescent="0.25">
      <c r="A83" s="71"/>
      <c r="B83" s="71"/>
      <c r="C83" s="71"/>
      <c r="D83" s="71"/>
      <c r="E83" s="71"/>
      <c r="F83" s="71"/>
      <c r="G83" s="71"/>
      <c r="H83" s="71"/>
      <c r="I83" s="71"/>
    </row>
  </sheetData>
  <mergeCells count="13">
    <mergeCell ref="A1:I3"/>
    <mergeCell ref="A74:I83"/>
    <mergeCell ref="A4:I4"/>
    <mergeCell ref="A5:A7"/>
    <mergeCell ref="B5:B7"/>
    <mergeCell ref="C5:H5"/>
    <mergeCell ref="I5:I7"/>
    <mergeCell ref="H6:H7"/>
    <mergeCell ref="G6:G7"/>
    <mergeCell ref="F6:F7"/>
    <mergeCell ref="E6:E7"/>
    <mergeCell ref="D6:D7"/>
    <mergeCell ref="C6:C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view="pageBreakPreview" zoomScaleNormal="100" zoomScaleSheetLayoutView="100" workbookViewId="0">
      <selection sqref="A1:B3"/>
    </sheetView>
  </sheetViews>
  <sheetFormatPr defaultRowHeight="15" x14ac:dyDescent="0.25"/>
  <cols>
    <col min="1" max="1" width="59.85546875" customWidth="1"/>
    <col min="2" max="2" width="17.7109375" style="20" customWidth="1"/>
    <col min="4" max="4" width="16.85546875" bestFit="1" customWidth="1"/>
  </cols>
  <sheetData>
    <row r="1" spans="1:6" s="37" customFormat="1" x14ac:dyDescent="0.25">
      <c r="A1" s="69" t="s">
        <v>108</v>
      </c>
      <c r="B1" s="69"/>
    </row>
    <row r="2" spans="1:6" s="37" customFormat="1" x14ac:dyDescent="0.25">
      <c r="A2" s="69"/>
      <c r="B2" s="69"/>
    </row>
    <row r="3" spans="1:6" s="37" customFormat="1" x14ac:dyDescent="0.25">
      <c r="A3" s="70"/>
      <c r="B3" s="70"/>
    </row>
    <row r="4" spans="1:6" x14ac:dyDescent="0.25">
      <c r="B4" s="48" t="s">
        <v>61</v>
      </c>
    </row>
    <row r="5" spans="1:6" ht="15" customHeight="1" x14ac:dyDescent="0.25">
      <c r="A5" s="75" t="s">
        <v>64</v>
      </c>
      <c r="B5" s="78" t="s">
        <v>63</v>
      </c>
    </row>
    <row r="6" spans="1:6" x14ac:dyDescent="0.25">
      <c r="A6" s="76" t="s">
        <v>29</v>
      </c>
      <c r="B6" s="67"/>
    </row>
    <row r="7" spans="1:6" x14ac:dyDescent="0.25">
      <c r="A7" s="77" t="s">
        <v>30</v>
      </c>
      <c r="B7" s="68"/>
    </row>
    <row r="8" spans="1:6" x14ac:dyDescent="0.25">
      <c r="A8" s="16" t="s">
        <v>29</v>
      </c>
      <c r="B8" s="18">
        <f>B9+B10</f>
        <v>572.95000000000005</v>
      </c>
    </row>
    <row r="9" spans="1:6" x14ac:dyDescent="0.25">
      <c r="A9" s="21" t="s">
        <v>51</v>
      </c>
      <c r="B9" s="25">
        <v>238.3</v>
      </c>
    </row>
    <row r="10" spans="1:6" x14ac:dyDescent="0.25">
      <c r="A10" s="21" t="s">
        <v>52</v>
      </c>
      <c r="B10" s="25">
        <v>334.65</v>
      </c>
    </row>
    <row r="11" spans="1:6" x14ac:dyDescent="0.25">
      <c r="A11" s="16" t="s">
        <v>55</v>
      </c>
      <c r="B11" s="18">
        <f>B12+B13</f>
        <v>104.8220566089612</v>
      </c>
    </row>
    <row r="12" spans="1:6" x14ac:dyDescent="0.25">
      <c r="A12" s="21" t="s">
        <v>51</v>
      </c>
      <c r="B12" s="25"/>
    </row>
    <row r="13" spans="1:6" x14ac:dyDescent="0.25">
      <c r="A13" s="21" t="s">
        <v>52</v>
      </c>
      <c r="B13" s="25">
        <f>5.31+99.5120566089612</f>
        <v>104.8220566089612</v>
      </c>
      <c r="D13" s="20"/>
    </row>
    <row r="14" spans="1:6" x14ac:dyDescent="0.25">
      <c r="A14" s="44" t="s">
        <v>43</v>
      </c>
      <c r="B14" s="18">
        <f>B15+B16</f>
        <v>522.38</v>
      </c>
    </row>
    <row r="15" spans="1:6" x14ac:dyDescent="0.25">
      <c r="A15" s="21" t="s">
        <v>51</v>
      </c>
      <c r="B15" s="25">
        <v>364.62</v>
      </c>
      <c r="F15" s="28"/>
    </row>
    <row r="16" spans="1:6" x14ac:dyDescent="0.25">
      <c r="A16" s="21" t="s">
        <v>52</v>
      </c>
      <c r="B16" s="25">
        <v>157.76</v>
      </c>
    </row>
    <row r="17" spans="1:2" x14ac:dyDescent="0.25">
      <c r="A17" s="16" t="s">
        <v>56</v>
      </c>
      <c r="B17" s="18">
        <f>B18+B19</f>
        <v>1818.3</v>
      </c>
    </row>
    <row r="18" spans="1:2" x14ac:dyDescent="0.25">
      <c r="A18" s="21" t="s">
        <v>51</v>
      </c>
      <c r="B18" s="25">
        <v>1017.54</v>
      </c>
    </row>
    <row r="19" spans="1:2" x14ac:dyDescent="0.25">
      <c r="A19" s="21" t="s">
        <v>52</v>
      </c>
      <c r="B19" s="25">
        <v>800.76</v>
      </c>
    </row>
    <row r="20" spans="1:2" x14ac:dyDescent="0.25">
      <c r="A20" s="16" t="s">
        <v>45</v>
      </c>
      <c r="B20" s="18">
        <f>B21+B22</f>
        <v>414.67</v>
      </c>
    </row>
    <row r="21" spans="1:2" x14ac:dyDescent="0.25">
      <c r="A21" s="21" t="s">
        <v>51</v>
      </c>
      <c r="B21" s="24"/>
    </row>
    <row r="22" spans="1:2" x14ac:dyDescent="0.25">
      <c r="A22" s="21" t="s">
        <v>52</v>
      </c>
      <c r="B22" s="25">
        <v>414.67</v>
      </c>
    </row>
    <row r="23" spans="1:2" x14ac:dyDescent="0.25">
      <c r="A23" s="16" t="s">
        <v>62</v>
      </c>
      <c r="B23" s="18">
        <f>B24+B25</f>
        <v>3433.1220566089614</v>
      </c>
    </row>
    <row r="24" spans="1:2" x14ac:dyDescent="0.25">
      <c r="A24" s="21" t="s">
        <v>51</v>
      </c>
      <c r="B24" s="25">
        <f>B9+B12+B15+B18</f>
        <v>1620.46</v>
      </c>
    </row>
    <row r="25" spans="1:2" x14ac:dyDescent="0.25">
      <c r="A25" s="21" t="s">
        <v>52</v>
      </c>
      <c r="B25" s="25">
        <f>B10+B13+B16+B19+B22</f>
        <v>1812.6620566089612</v>
      </c>
    </row>
    <row r="26" spans="1:2" x14ac:dyDescent="0.25">
      <c r="B26"/>
    </row>
    <row r="27" spans="1:2" x14ac:dyDescent="0.25">
      <c r="A27" s="71" t="s">
        <v>107</v>
      </c>
      <c r="B27" s="71"/>
    </row>
    <row r="28" spans="1:2" x14ac:dyDescent="0.25">
      <c r="A28" s="71"/>
      <c r="B28" s="71"/>
    </row>
    <row r="29" spans="1:2" x14ac:dyDescent="0.25">
      <c r="A29" s="71"/>
      <c r="B29" s="71"/>
    </row>
    <row r="30" spans="1:2" x14ac:dyDescent="0.25">
      <c r="A30" s="71"/>
      <c r="B30" s="71"/>
    </row>
    <row r="31" spans="1:2" x14ac:dyDescent="0.25">
      <c r="A31" s="71"/>
      <c r="B31" s="71"/>
    </row>
    <row r="32" spans="1:2" x14ac:dyDescent="0.25">
      <c r="A32" s="71"/>
      <c r="B32" s="71"/>
    </row>
    <row r="33" spans="1:2" x14ac:dyDescent="0.25">
      <c r="A33" s="71"/>
      <c r="B33" s="71"/>
    </row>
    <row r="34" spans="1:2" x14ac:dyDescent="0.25">
      <c r="A34" s="71"/>
      <c r="B34" s="71"/>
    </row>
    <row r="35" spans="1:2" x14ac:dyDescent="0.25">
      <c r="A35" s="71"/>
      <c r="B35" s="71"/>
    </row>
    <row r="36" spans="1:2" x14ac:dyDescent="0.25">
      <c r="A36" s="71"/>
      <c r="B36" s="71"/>
    </row>
    <row r="37" spans="1:2" x14ac:dyDescent="0.25">
      <c r="B37"/>
    </row>
    <row r="38" spans="1:2" x14ac:dyDescent="0.25">
      <c r="B38"/>
    </row>
    <row r="39" spans="1:2" x14ac:dyDescent="0.25">
      <c r="B39"/>
    </row>
    <row r="40" spans="1:2" x14ac:dyDescent="0.25">
      <c r="B40"/>
    </row>
    <row r="41" spans="1:2" x14ac:dyDescent="0.25">
      <c r="B41"/>
    </row>
    <row r="42" spans="1:2" x14ac:dyDescent="0.25">
      <c r="B42"/>
    </row>
    <row r="43" spans="1:2" x14ac:dyDescent="0.25">
      <c r="B43"/>
    </row>
    <row r="44" spans="1:2" x14ac:dyDescent="0.25">
      <c r="B44"/>
    </row>
    <row r="45" spans="1:2" x14ac:dyDescent="0.25">
      <c r="B45"/>
    </row>
    <row r="46" spans="1:2" x14ac:dyDescent="0.25">
      <c r="B46"/>
    </row>
    <row r="47" spans="1:2" x14ac:dyDescent="0.25">
      <c r="B47"/>
    </row>
    <row r="48" spans="1: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sheetData>
  <mergeCells count="4">
    <mergeCell ref="A5:A7"/>
    <mergeCell ref="B5:B7"/>
    <mergeCell ref="A1:B3"/>
    <mergeCell ref="A27:B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zoomScaleSheetLayoutView="100" workbookViewId="0">
      <selection sqref="A1:B3"/>
    </sheetView>
  </sheetViews>
  <sheetFormatPr defaultRowHeight="15" x14ac:dyDescent="0.25"/>
  <cols>
    <col min="1" max="1" width="58" customWidth="1"/>
    <col min="2" max="2" width="24.28515625" style="20" customWidth="1"/>
    <col min="4" max="4" width="12.5703125" bestFit="1" customWidth="1"/>
    <col min="5" max="5" width="9.5703125" bestFit="1" customWidth="1"/>
  </cols>
  <sheetData>
    <row r="1" spans="1:5" s="37" customFormat="1" x14ac:dyDescent="0.25">
      <c r="A1" s="69" t="s">
        <v>108</v>
      </c>
      <c r="B1" s="69"/>
    </row>
    <row r="2" spans="1:5" s="37" customFormat="1" x14ac:dyDescent="0.25">
      <c r="A2" s="69"/>
      <c r="B2" s="69"/>
    </row>
    <row r="3" spans="1:5" s="37" customFormat="1" x14ac:dyDescent="0.25">
      <c r="A3" s="70"/>
      <c r="B3" s="70"/>
    </row>
    <row r="4" spans="1:5" x14ac:dyDescent="0.25">
      <c r="B4" s="29" t="s">
        <v>61</v>
      </c>
    </row>
    <row r="5" spans="1:5" ht="15" customHeight="1" x14ac:dyDescent="0.25">
      <c r="A5" s="75" t="s">
        <v>65</v>
      </c>
      <c r="B5" s="66">
        <v>43465</v>
      </c>
    </row>
    <row r="6" spans="1:5" x14ac:dyDescent="0.25">
      <c r="A6" s="76" t="s">
        <v>29</v>
      </c>
      <c r="B6" s="67">
        <v>7320975.4299943922</v>
      </c>
    </row>
    <row r="7" spans="1:5" x14ac:dyDescent="0.25">
      <c r="A7" s="77" t="s">
        <v>30</v>
      </c>
      <c r="B7" s="68">
        <v>0</v>
      </c>
    </row>
    <row r="8" spans="1:5" x14ac:dyDescent="0.25">
      <c r="A8" s="16" t="s">
        <v>66</v>
      </c>
      <c r="B8" s="18">
        <v>28637.4535301496</v>
      </c>
    </row>
    <row r="9" spans="1:5" x14ac:dyDescent="0.25">
      <c r="A9" s="21" t="s">
        <v>30</v>
      </c>
      <c r="B9" s="26">
        <v>3071.5006676548728</v>
      </c>
      <c r="D9" s="23"/>
    </row>
    <row r="10" spans="1:5" x14ac:dyDescent="0.25">
      <c r="A10" s="21" t="s">
        <v>68</v>
      </c>
      <c r="B10" s="26">
        <v>25565.952862494727</v>
      </c>
      <c r="D10" s="38"/>
      <c r="E10" s="23"/>
    </row>
    <row r="11" spans="1:5" x14ac:dyDescent="0.25">
      <c r="A11" s="16" t="s">
        <v>67</v>
      </c>
      <c r="B11" s="18">
        <v>77.433660000000003</v>
      </c>
    </row>
    <row r="12" spans="1:5" x14ac:dyDescent="0.25">
      <c r="A12" s="21" t="s">
        <v>30</v>
      </c>
      <c r="B12" s="26">
        <v>46.125999999999998</v>
      </c>
    </row>
    <row r="13" spans="1:5" x14ac:dyDescent="0.25">
      <c r="A13" s="21" t="s">
        <v>68</v>
      </c>
      <c r="B13" s="26">
        <v>31.307659999999998</v>
      </c>
    </row>
    <row r="14" spans="1:5" x14ac:dyDescent="0.25">
      <c r="A14" s="21" t="s">
        <v>69</v>
      </c>
      <c r="B14" s="26">
        <v>0</v>
      </c>
    </row>
    <row r="15" spans="1:5" x14ac:dyDescent="0.25">
      <c r="A15" s="16" t="s">
        <v>48</v>
      </c>
      <c r="B15" s="18">
        <v>28714.887190149599</v>
      </c>
    </row>
    <row r="17" spans="1:2" x14ac:dyDescent="0.25">
      <c r="A17" s="71" t="s">
        <v>107</v>
      </c>
      <c r="B17" s="71"/>
    </row>
    <row r="18" spans="1:2" x14ac:dyDescent="0.25">
      <c r="A18" s="71"/>
      <c r="B18" s="71"/>
    </row>
    <row r="19" spans="1:2" x14ac:dyDescent="0.25">
      <c r="A19" s="71"/>
      <c r="B19" s="71"/>
    </row>
    <row r="20" spans="1:2" x14ac:dyDescent="0.25">
      <c r="A20" s="71"/>
      <c r="B20" s="71"/>
    </row>
    <row r="21" spans="1:2" x14ac:dyDescent="0.25">
      <c r="A21" s="71"/>
      <c r="B21" s="71"/>
    </row>
    <row r="22" spans="1:2" x14ac:dyDescent="0.25">
      <c r="A22" s="71"/>
      <c r="B22" s="71"/>
    </row>
    <row r="23" spans="1:2" x14ac:dyDescent="0.25">
      <c r="A23" s="71"/>
      <c r="B23" s="71"/>
    </row>
    <row r="24" spans="1:2" x14ac:dyDescent="0.25">
      <c r="A24" s="71"/>
      <c r="B24" s="71"/>
    </row>
    <row r="25" spans="1:2" x14ac:dyDescent="0.25">
      <c r="A25" s="71"/>
      <c r="B25" s="71"/>
    </row>
    <row r="26" spans="1:2" x14ac:dyDescent="0.25">
      <c r="A26" s="71"/>
      <c r="B26" s="71"/>
    </row>
  </sheetData>
  <mergeCells count="4">
    <mergeCell ref="A5:A7"/>
    <mergeCell ref="B5:B7"/>
    <mergeCell ref="A1:B3"/>
    <mergeCell ref="A17:B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1" sqref="C11"/>
    </sheetView>
  </sheetViews>
  <sheetFormatPr defaultRowHeight="15" x14ac:dyDescent="0.25"/>
  <cols>
    <col min="1" max="1" width="27.42578125" style="53" bestFit="1" customWidth="1"/>
    <col min="2" max="3" width="49.85546875" style="57" customWidth="1"/>
    <col min="4" max="16384" width="9.140625" style="53"/>
  </cols>
  <sheetData>
    <row r="1" spans="1:3" x14ac:dyDescent="0.25">
      <c r="A1" s="51"/>
      <c r="B1" s="52" t="s">
        <v>71</v>
      </c>
      <c r="C1" s="52" t="s">
        <v>72</v>
      </c>
    </row>
    <row r="2" spans="1:3" x14ac:dyDescent="0.25">
      <c r="A2" s="54" t="s">
        <v>73</v>
      </c>
      <c r="B2" s="55" t="s">
        <v>101</v>
      </c>
      <c r="C2" s="55" t="s">
        <v>102</v>
      </c>
    </row>
    <row r="3" spans="1:3" x14ac:dyDescent="0.25">
      <c r="A3" s="54" t="s">
        <v>74</v>
      </c>
      <c r="B3" s="55" t="s">
        <v>75</v>
      </c>
      <c r="C3" s="55" t="s">
        <v>76</v>
      </c>
    </row>
    <row r="4" spans="1:3" x14ac:dyDescent="0.25">
      <c r="A4" s="54" t="s">
        <v>77</v>
      </c>
      <c r="B4" s="55" t="s">
        <v>78</v>
      </c>
      <c r="C4" s="55" t="s">
        <v>79</v>
      </c>
    </row>
    <row r="5" spans="1:3" ht="45" x14ac:dyDescent="0.25">
      <c r="A5" s="54" t="s">
        <v>80</v>
      </c>
      <c r="B5" s="55" t="s">
        <v>81</v>
      </c>
      <c r="C5" s="55" t="s">
        <v>82</v>
      </c>
    </row>
    <row r="6" spans="1:3" ht="33.75" x14ac:dyDescent="0.25">
      <c r="A6" s="54" t="s">
        <v>83</v>
      </c>
      <c r="B6" s="55" t="s">
        <v>103</v>
      </c>
      <c r="C6" s="55" t="s">
        <v>104</v>
      </c>
    </row>
    <row r="7" spans="1:3" ht="45" x14ac:dyDescent="0.25">
      <c r="A7" s="54" t="s">
        <v>84</v>
      </c>
      <c r="B7" s="55" t="s">
        <v>85</v>
      </c>
      <c r="C7" s="55" t="s">
        <v>86</v>
      </c>
    </row>
    <row r="8" spans="1:3" x14ac:dyDescent="0.25">
      <c r="A8" s="54" t="s">
        <v>87</v>
      </c>
      <c r="B8" s="56">
        <v>40179</v>
      </c>
      <c r="C8" s="56">
        <v>40179</v>
      </c>
    </row>
    <row r="9" spans="1:3" x14ac:dyDescent="0.25">
      <c r="A9" s="54" t="s">
        <v>88</v>
      </c>
      <c r="B9" s="55" t="s">
        <v>89</v>
      </c>
      <c r="C9" s="55" t="s">
        <v>90</v>
      </c>
    </row>
    <row r="10" spans="1:3" x14ac:dyDescent="0.25">
      <c r="A10" s="54" t="s">
        <v>91</v>
      </c>
      <c r="B10" s="55" t="s">
        <v>105</v>
      </c>
      <c r="C10" s="55" t="s">
        <v>106</v>
      </c>
    </row>
    <row r="11" spans="1:3" ht="56.25" x14ac:dyDescent="0.25">
      <c r="A11" s="54" t="s">
        <v>92</v>
      </c>
      <c r="B11" s="55" t="s">
        <v>93</v>
      </c>
      <c r="C11" s="55" t="s">
        <v>94</v>
      </c>
    </row>
    <row r="12" spans="1:3" x14ac:dyDescent="0.25">
      <c r="A12" s="54" t="s">
        <v>95</v>
      </c>
      <c r="B12" s="85" t="s">
        <v>96</v>
      </c>
      <c r="C12" s="85"/>
    </row>
    <row r="13" spans="1:3" x14ac:dyDescent="0.25">
      <c r="A13" s="54" t="s">
        <v>97</v>
      </c>
      <c r="B13" s="85" t="s">
        <v>98</v>
      </c>
      <c r="C13" s="85"/>
    </row>
    <row r="14" spans="1:3" x14ac:dyDescent="0.25">
      <c r="A14" s="54" t="s">
        <v>99</v>
      </c>
      <c r="B14" s="56">
        <v>43434</v>
      </c>
      <c r="C14" s="55"/>
    </row>
    <row r="15" spans="1:3" x14ac:dyDescent="0.25">
      <c r="A15" s="54" t="s">
        <v>100</v>
      </c>
      <c r="B15" s="86"/>
      <c r="C15" s="86"/>
    </row>
  </sheetData>
  <mergeCells count="3">
    <mergeCell ref="B12:C12"/>
    <mergeCell ref="B13:C13"/>
    <mergeCell ref="B15: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Хүснэгт 5</vt:lpstr>
      <vt:lpstr>EXD Table 6.2</vt:lpstr>
      <vt:lpstr>EXD Table 6.3</vt:lpstr>
      <vt:lpstr>EXD Table 6.4</vt:lpstr>
      <vt:lpstr>EXD Table 6.5</vt:lpstr>
      <vt:lpstr>metadata</vt:lpstr>
      <vt:lpstr>'EXD Table 6.2'!Print_Area</vt:lpstr>
      <vt:lpstr>'EXD Table 6.3'!Print_Area</vt:lpstr>
      <vt:lpstr>'EXD Table 6.4'!Print_Area</vt:lpstr>
      <vt:lpstr>'EXD Table 6.5'!Print_Area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Erdenebulgan G</dc:creator>
  <cp:lastModifiedBy>Anand Batjargal</cp:lastModifiedBy>
  <dcterms:created xsi:type="dcterms:W3CDTF">2017-05-24T02:57:19Z</dcterms:created>
  <dcterms:modified xsi:type="dcterms:W3CDTF">2019-04-23T09:13:43Z</dcterms:modified>
</cp:coreProperties>
</file>