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2.22\ebop\11. Debt review\[18] SDDS web release\Data\2020Q2\"/>
    </mc:Choice>
  </mc:AlternateContent>
  <bookViews>
    <workbookView xWindow="0" yWindow="0" windowWidth="28800" windowHeight="12330"/>
  </bookViews>
  <sheets>
    <sheet name="By countryQ1" sheetId="1" r:id="rId1"/>
    <sheet name="metadata" sheetId="2" r:id="rId2"/>
  </sheets>
  <externalReferences>
    <externalReference r:id="rId3"/>
    <externalReference r:id="rId4"/>
  </externalReferences>
  <definedNames>
    <definedName name="CURR">[1]EX!$B$4:$B$34</definedName>
    <definedName name="DOD_MNT_IMFmeth">#REF!</definedName>
    <definedName name="DOD_USD_IMFmeth">#REF!</definedName>
    <definedName name="DSB_MNT_Accmeth">#REF!</definedName>
    <definedName name="DSB_USD_AccMeth">#REF!</definedName>
    <definedName name="IPMT_MNT_ACCmeth">#REF!</definedName>
    <definedName name="IPMT_ORG_ACCmeth">#REF!</definedName>
    <definedName name="IPMT_USD_ACCmeth">#REF!</definedName>
    <definedName name="MNT_rate_end">[1]EX!$C$4:$C$34</definedName>
    <definedName name="PPMT_MNT_ACCmeth">#REF!</definedName>
    <definedName name="PPMT_ORG_ACCmeth">#REF!</definedName>
    <definedName name="PPMT_USD_ACCmeth">#REF!</definedName>
    <definedName name="_xlnm.Print_Area" localSheetId="0">'By countryQ1'!$A$1:$AN$179</definedName>
    <definedName name="Range_DownloadAnnual">[2]Control!$C$4</definedName>
    <definedName name="Range_DownloadMonth">[2]Control!$C$2</definedName>
    <definedName name="Range_DownloadQuarter">[2]Control!$C$3</definedName>
    <definedName name="USD_rate_end">[1]EX!$D$4:$D$34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0" i="1" l="1"/>
  <c r="AJ30" i="1"/>
  <c r="AK30" i="1"/>
  <c r="AL30" i="1"/>
  <c r="AI35" i="1"/>
  <c r="AJ35" i="1"/>
  <c r="AK35" i="1"/>
  <c r="AL35" i="1"/>
  <c r="AI84" i="1"/>
  <c r="AJ84" i="1"/>
  <c r="AK84" i="1"/>
  <c r="AL84" i="1"/>
  <c r="AI141" i="1"/>
  <c r="AJ141" i="1"/>
  <c r="AK141" i="1"/>
  <c r="AL141" i="1"/>
  <c r="AL5" i="1" l="1"/>
  <c r="AK5" i="1" l="1"/>
  <c r="AJ5" i="1"/>
  <c r="AI5" i="1" l="1"/>
  <c r="AE141" i="1" l="1"/>
  <c r="AF141" i="1"/>
  <c r="AG141" i="1"/>
  <c r="AH141" i="1"/>
  <c r="AE84" i="1"/>
  <c r="AF84" i="1"/>
  <c r="AG84" i="1"/>
  <c r="AH84" i="1"/>
  <c r="AE35" i="1"/>
  <c r="AF35" i="1"/>
  <c r="AG35" i="1"/>
  <c r="AH35" i="1"/>
  <c r="AE30" i="1"/>
  <c r="AF30" i="1"/>
  <c r="AG30" i="1"/>
  <c r="AH30" i="1"/>
  <c r="AE5" i="1"/>
  <c r="AF5" i="1"/>
  <c r="AG5" i="1"/>
  <c r="AH5" i="1"/>
  <c r="AF179" i="1" l="1"/>
  <c r="AE179" i="1"/>
  <c r="AG179" i="1"/>
  <c r="AH179" i="1"/>
  <c r="N141" i="1"/>
  <c r="C141" i="1" l="1"/>
  <c r="D141" i="1"/>
  <c r="E141" i="1"/>
  <c r="F141" i="1"/>
  <c r="G141" i="1"/>
  <c r="H141" i="1"/>
  <c r="I141" i="1"/>
  <c r="J141" i="1"/>
  <c r="K141" i="1"/>
  <c r="L141" i="1"/>
  <c r="M141" i="1"/>
  <c r="O141" i="1"/>
  <c r="P141" i="1"/>
  <c r="Q141" i="1"/>
  <c r="R141" i="1"/>
  <c r="S141" i="1"/>
  <c r="T141" i="1"/>
  <c r="U141" i="1"/>
  <c r="V141" i="1"/>
  <c r="W141" i="1"/>
  <c r="X141" i="1"/>
  <c r="Y141" i="1"/>
  <c r="Z141" i="1"/>
  <c r="AA141" i="1"/>
  <c r="AB141" i="1"/>
  <c r="AC141" i="1"/>
  <c r="AD141" i="1"/>
  <c r="B141"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B84" i="1"/>
  <c r="B36" i="1"/>
  <c r="B35" i="1" s="1"/>
  <c r="B33" i="1"/>
  <c r="B31" i="1"/>
  <c r="B27" i="1"/>
  <c r="B6" i="1"/>
  <c r="AC36" i="1"/>
  <c r="AC35" i="1" s="1"/>
  <c r="Y36" i="1"/>
  <c r="Y35" i="1" s="1"/>
  <c r="X36" i="1"/>
  <c r="X35" i="1" s="1"/>
  <c r="W36" i="1"/>
  <c r="W35" i="1" s="1"/>
  <c r="U36" i="1"/>
  <c r="U35" i="1" s="1"/>
  <c r="R36" i="1"/>
  <c r="R35" i="1" s="1"/>
  <c r="Q36" i="1"/>
  <c r="Q35" i="1" s="1"/>
  <c r="N36" i="1"/>
  <c r="N35" i="1" s="1"/>
  <c r="M36" i="1"/>
  <c r="M35" i="1" s="1"/>
  <c r="L36" i="1"/>
  <c r="L35" i="1" s="1"/>
  <c r="I36" i="1"/>
  <c r="I35" i="1" s="1"/>
  <c r="H36" i="1"/>
  <c r="H35" i="1" s="1"/>
  <c r="E36" i="1"/>
  <c r="E35" i="1" s="1"/>
  <c r="D36" i="1"/>
  <c r="D35" i="1" s="1"/>
  <c r="AD36" i="1"/>
  <c r="AD35" i="1" s="1"/>
  <c r="AB36" i="1"/>
  <c r="AB35" i="1" s="1"/>
  <c r="AA36" i="1"/>
  <c r="AA35" i="1" s="1"/>
  <c r="Z36" i="1"/>
  <c r="Z35" i="1" s="1"/>
  <c r="V36" i="1"/>
  <c r="V35" i="1" s="1"/>
  <c r="T36" i="1"/>
  <c r="T35" i="1" s="1"/>
  <c r="S36" i="1"/>
  <c r="S35" i="1" s="1"/>
  <c r="P36" i="1"/>
  <c r="P35" i="1" s="1"/>
  <c r="O36" i="1"/>
  <c r="O35" i="1" s="1"/>
  <c r="K36" i="1"/>
  <c r="K35" i="1" s="1"/>
  <c r="J36" i="1"/>
  <c r="J35" i="1" s="1"/>
  <c r="G36" i="1"/>
  <c r="G35" i="1" s="1"/>
  <c r="F36" i="1"/>
  <c r="F35" i="1" s="1"/>
  <c r="C36" i="1"/>
  <c r="C35" i="1" s="1"/>
  <c r="AD33" i="1"/>
  <c r="AA33" i="1"/>
  <c r="Z33" i="1"/>
  <c r="W33" i="1"/>
  <c r="V33" i="1"/>
  <c r="S33" i="1"/>
  <c r="R33" i="1"/>
  <c r="O33" i="1"/>
  <c r="N33" i="1"/>
  <c r="K33" i="1"/>
  <c r="J33" i="1"/>
  <c r="G33" i="1"/>
  <c r="F33" i="1"/>
  <c r="C33" i="1"/>
  <c r="AC33" i="1"/>
  <c r="AB33" i="1"/>
  <c r="Y33" i="1"/>
  <c r="X33" i="1"/>
  <c r="U33" i="1"/>
  <c r="T33" i="1"/>
  <c r="Q33" i="1"/>
  <c r="P33" i="1"/>
  <c r="M33" i="1"/>
  <c r="L33" i="1"/>
  <c r="I33" i="1"/>
  <c r="H33" i="1"/>
  <c r="E33" i="1"/>
  <c r="D33" i="1"/>
  <c r="AC31" i="1"/>
  <c r="AB31" i="1"/>
  <c r="Y31" i="1"/>
  <c r="X31" i="1"/>
  <c r="U31" i="1"/>
  <c r="T31" i="1"/>
  <c r="Q31" i="1"/>
  <c r="P31" i="1"/>
  <c r="M31" i="1"/>
  <c r="L31" i="1"/>
  <c r="I31" i="1"/>
  <c r="H31" i="1"/>
  <c r="E31" i="1"/>
  <c r="D31" i="1"/>
  <c r="AD31" i="1"/>
  <c r="AA31" i="1"/>
  <c r="Z31" i="1"/>
  <c r="W31" i="1"/>
  <c r="V31" i="1"/>
  <c r="S31" i="1"/>
  <c r="R31" i="1"/>
  <c r="O31" i="1"/>
  <c r="N31" i="1"/>
  <c r="K31" i="1"/>
  <c r="J31" i="1"/>
  <c r="G31" i="1"/>
  <c r="F31" i="1"/>
  <c r="C31" i="1"/>
  <c r="AA27" i="1"/>
  <c r="W27" i="1"/>
  <c r="S27" i="1"/>
  <c r="O27" i="1"/>
  <c r="K27" i="1"/>
  <c r="G27" i="1"/>
  <c r="C27" i="1"/>
  <c r="AD27" i="1"/>
  <c r="AC27" i="1"/>
  <c r="Z27" i="1"/>
  <c r="Y27" i="1"/>
  <c r="V27" i="1"/>
  <c r="U27" i="1"/>
  <c r="R27" i="1"/>
  <c r="Q27" i="1"/>
  <c r="N27" i="1"/>
  <c r="M27" i="1"/>
  <c r="J27" i="1"/>
  <c r="I27" i="1"/>
  <c r="F27" i="1"/>
  <c r="E27" i="1"/>
  <c r="AB27" i="1"/>
  <c r="X27" i="1"/>
  <c r="T27" i="1"/>
  <c r="P27" i="1"/>
  <c r="L27" i="1"/>
  <c r="H27" i="1"/>
  <c r="D27" i="1"/>
  <c r="AD6" i="1"/>
  <c r="Z6" i="1"/>
  <c r="V6" i="1"/>
  <c r="R6" i="1"/>
  <c r="N6" i="1"/>
  <c r="J6" i="1"/>
  <c r="F6" i="1"/>
  <c r="AC6" i="1"/>
  <c r="AB6" i="1"/>
  <c r="Y6" i="1"/>
  <c r="X6" i="1"/>
  <c r="U6" i="1"/>
  <c r="T6" i="1"/>
  <c r="Q6" i="1"/>
  <c r="P6" i="1"/>
  <c r="M6" i="1"/>
  <c r="L6" i="1"/>
  <c r="I6" i="1"/>
  <c r="H6" i="1"/>
  <c r="E6" i="1"/>
  <c r="D6" i="1"/>
  <c r="AA6" i="1"/>
  <c r="W6" i="1"/>
  <c r="S6" i="1"/>
  <c r="O6" i="1"/>
  <c r="K6" i="1"/>
  <c r="G6" i="1"/>
  <c r="C6" i="1"/>
  <c r="F5" i="1" l="1"/>
  <c r="N30" i="1"/>
  <c r="K5" i="1"/>
  <c r="H5" i="1"/>
  <c r="O5" i="1"/>
  <c r="V5" i="1"/>
  <c r="I5" i="1"/>
  <c r="Y5" i="1"/>
  <c r="R30" i="1"/>
  <c r="L5" i="1"/>
  <c r="S5" i="1"/>
  <c r="Q30" i="1"/>
  <c r="Z5" i="1"/>
  <c r="C30" i="1"/>
  <c r="S30" i="1"/>
  <c r="W5" i="1"/>
  <c r="P5" i="1"/>
  <c r="J5" i="1"/>
  <c r="D30" i="1"/>
  <c r="B30" i="1"/>
  <c r="AB5" i="1"/>
  <c r="B5" i="1"/>
  <c r="D5" i="1"/>
  <c r="M30" i="1"/>
  <c r="AC30" i="1"/>
  <c r="T5" i="1"/>
  <c r="I30" i="1"/>
  <c r="Y30" i="1"/>
  <c r="L30" i="1"/>
  <c r="AB30" i="1"/>
  <c r="AB179" i="1" s="1"/>
  <c r="K30" i="1"/>
  <c r="AA30" i="1"/>
  <c r="G5" i="1"/>
  <c r="E5" i="1"/>
  <c r="U5" i="1"/>
  <c r="N5" i="1"/>
  <c r="AD30" i="1"/>
  <c r="P30" i="1"/>
  <c r="X5" i="1"/>
  <c r="R5" i="1"/>
  <c r="O30" i="1"/>
  <c r="T30" i="1"/>
  <c r="M5" i="1"/>
  <c r="AC5" i="1"/>
  <c r="AD5" i="1"/>
  <c r="F30" i="1"/>
  <c r="F179" i="1" s="1"/>
  <c r="V30" i="1"/>
  <c r="H30" i="1"/>
  <c r="X30" i="1"/>
  <c r="G30" i="1"/>
  <c r="W30" i="1"/>
  <c r="U30" i="1"/>
  <c r="AA5" i="1"/>
  <c r="Q5" i="1"/>
  <c r="J30" i="1"/>
  <c r="Z30" i="1"/>
  <c r="E30" i="1"/>
  <c r="C5" i="1"/>
  <c r="C179" i="1" l="1"/>
  <c r="O179" i="1"/>
  <c r="S179" i="1"/>
  <c r="V179" i="1"/>
  <c r="R179" i="1"/>
  <c r="N179" i="1"/>
  <c r="H179" i="1"/>
  <c r="K179" i="1"/>
  <c r="L179" i="1"/>
  <c r="J179" i="1"/>
  <c r="W179" i="1"/>
  <c r="I179" i="1"/>
  <c r="D179" i="1"/>
  <c r="Y179" i="1"/>
  <c r="Z179" i="1"/>
  <c r="Q179" i="1"/>
  <c r="B179" i="1"/>
  <c r="AA179" i="1"/>
  <c r="P179" i="1"/>
  <c r="M179" i="1"/>
  <c r="AC179" i="1"/>
  <c r="T179" i="1"/>
  <c r="U179" i="1"/>
  <c r="G179" i="1"/>
  <c r="AD179" i="1"/>
  <c r="E179" i="1"/>
  <c r="X179" i="1"/>
</calcChain>
</file>

<file path=xl/sharedStrings.xml><?xml version="1.0" encoding="utf-8"?>
<sst xmlns="http://schemas.openxmlformats.org/spreadsheetml/2006/main" count="254" uniqueCount="144">
  <si>
    <t>Мянган ам.доллар</t>
  </si>
  <si>
    <t>МУ-ын нийт гадаад өрийн үлдэгдэл, зээлдүүлэгч улсаар</t>
  </si>
  <si>
    <t>Салбар</t>
  </si>
  <si>
    <t>Засгийн газар</t>
  </si>
  <si>
    <t>1. Зээл</t>
  </si>
  <si>
    <t>2. Бонд, өрийн бичиг</t>
  </si>
  <si>
    <t>Төв банк</t>
  </si>
  <si>
    <t>2. Харилцах, хадгаламж</t>
  </si>
  <si>
    <t>Хадгаламжийн байгууллагууд (Төв банкнаас бусад)</t>
  </si>
  <si>
    <t>Богино хугацаат</t>
  </si>
  <si>
    <t>Урт хугацаат</t>
  </si>
  <si>
    <t>3. Харилцах, хадгаламж</t>
  </si>
  <si>
    <t>Бусад салбар</t>
  </si>
  <si>
    <t>4. Худалдааны зээл ба урьдчилгаа</t>
  </si>
  <si>
    <t>Хөрөнгө оруулагчийн зээл</t>
  </si>
  <si>
    <t>Нийт дүн</t>
  </si>
  <si>
    <t>2010.12.31</t>
  </si>
  <si>
    <t>2011.12.31</t>
  </si>
  <si>
    <t>2017.12.31</t>
  </si>
  <si>
    <t>2013.12.31</t>
  </si>
  <si>
    <t>2014.12.31</t>
  </si>
  <si>
    <t>2015.12.31</t>
  </si>
  <si>
    <t>2016.12.31</t>
  </si>
  <si>
    <t>Монгол</t>
  </si>
  <si>
    <t xml:space="preserve">English </t>
  </si>
  <si>
    <t>1. Нэр</t>
  </si>
  <si>
    <t>2. Салбар</t>
  </si>
  <si>
    <t>Гадаад секторын статистик</t>
  </si>
  <si>
    <t>External sector statistics</t>
  </si>
  <si>
    <t>3. Дэд салбар</t>
  </si>
  <si>
    <t>4. Тодорхойлолт</t>
  </si>
  <si>
    <t>5. Аргачлал, арга зүйн нэр</t>
  </si>
  <si>
    <t xml:space="preserve">Олон улсын валютын сангийн Төлбөрийн тэнцэл, Гадаад хөрөнгө оруулалтын позиц тооцох 6 дугаар аргачлал </t>
  </si>
  <si>
    <t>Balance of Payment and International Investment Position Manual (6th edition) BPM6</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</si>
  <si>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</si>
  <si>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</si>
  <si>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</si>
  <si>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</si>
  <si>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</si>
  <si>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</si>
  <si>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</si>
  <si>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</si>
  <si>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</si>
  <si>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</si>
  <si>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</si>
  <si>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</si>
  <si>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</si>
  <si>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</si>
  <si>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</si>
  <si>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</si>
  <si>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</si>
  <si>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улсаар</t>
  </si>
  <si>
    <t>Монгол улсын нийт гадаад өр</t>
  </si>
  <si>
    <t>Mongolia's gross external debt</t>
  </si>
  <si>
    <t>Mongolia's gross external debt by crediting country</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</si>
  <si>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</si>
  <si>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мянган ам.доллар </t>
  </si>
  <si>
    <t>thousand.USD</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</si>
  <si>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</si>
  <si>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Хавсралт 2</t>
  </si>
  <si>
    <t>2011.03.31</t>
  </si>
  <si>
    <t>2011.06.30</t>
  </si>
  <si>
    <t>2011.09.30</t>
  </si>
  <si>
    <t>2012.03.31</t>
  </si>
  <si>
    <t>2012.06.30</t>
  </si>
  <si>
    <t>2012.09.31</t>
  </si>
  <si>
    <t>2012.12.31</t>
  </si>
  <si>
    <t>2013.03.31</t>
  </si>
  <si>
    <t>2013.06.30</t>
  </si>
  <si>
    <t>2013.09.30</t>
  </si>
  <si>
    <t>2014.03.31</t>
  </si>
  <si>
    <t>2014.06.30</t>
  </si>
  <si>
    <t>2014.09.30</t>
  </si>
  <si>
    <t>2015.03.31</t>
  </si>
  <si>
    <t>2015.06.30</t>
  </si>
  <si>
    <t>2015.09.30</t>
  </si>
  <si>
    <t>2016.03.31</t>
  </si>
  <si>
    <t>2016.06.31</t>
  </si>
  <si>
    <t>2016.09.30</t>
  </si>
  <si>
    <t>2017.03.31</t>
  </si>
  <si>
    <t>2017.06.30</t>
  </si>
  <si>
    <t>2017.09.30</t>
  </si>
  <si>
    <t>2018.03.31</t>
  </si>
  <si>
    <t>2018.06.30</t>
  </si>
  <si>
    <t>2018.09.30</t>
  </si>
  <si>
    <t>2018.12.31</t>
  </si>
  <si>
    <t>2019.03.31</t>
  </si>
  <si>
    <t>2019.06.30</t>
  </si>
  <si>
    <t>Япон</t>
  </si>
  <si>
    <t>Герман</t>
  </si>
  <si>
    <t>Кувейт</t>
  </si>
  <si>
    <t>БНСУ</t>
  </si>
  <si>
    <t>БНХАУ</t>
  </si>
  <si>
    <t>ОХУ</t>
  </si>
  <si>
    <t>Испани</t>
  </si>
  <si>
    <t>Финланд</t>
  </si>
  <si>
    <t>Бельги</t>
  </si>
  <si>
    <t>Польш</t>
  </si>
  <si>
    <t>Румын</t>
  </si>
  <si>
    <t>Швед</t>
  </si>
  <si>
    <t>Франц</t>
  </si>
  <si>
    <t>БНЭУ</t>
  </si>
  <si>
    <t>Өмнөд Африк</t>
  </si>
  <si>
    <t>АНЭУ</t>
  </si>
  <si>
    <t>Болгар</t>
  </si>
  <si>
    <t>Австри</t>
  </si>
  <si>
    <t>Швейцари</t>
  </si>
  <si>
    <t>Олон зээлдэгч оролцсон</t>
  </si>
  <si>
    <t>Австрали</t>
  </si>
  <si>
    <t>ХБНГУ</t>
  </si>
  <si>
    <t>Гибралтар</t>
  </si>
  <si>
    <t>Итали</t>
  </si>
  <si>
    <t>Нидерланд</t>
  </si>
  <si>
    <t>Сингапур</t>
  </si>
  <si>
    <t>Тайвань</t>
  </si>
  <si>
    <t>ИБУИНВУ</t>
  </si>
  <si>
    <t>АНУ</t>
  </si>
  <si>
    <t>Виржиний арлууд</t>
  </si>
  <si>
    <t>Люксембург</t>
  </si>
  <si>
    <t>Маврикий</t>
  </si>
  <si>
    <t>Тодорхой бус</t>
  </si>
  <si>
    <t>Перу</t>
  </si>
  <si>
    <t>Канад</t>
  </si>
  <si>
    <t>Хонг конг</t>
  </si>
  <si>
    <t>Латви</t>
  </si>
  <si>
    <t>Беларус</t>
  </si>
  <si>
    <t>БНХАЦ</t>
  </si>
  <si>
    <t>Унгар</t>
  </si>
  <si>
    <t>Шинэ Зеланд</t>
  </si>
  <si>
    <t>Португал</t>
  </si>
  <si>
    <t>Шри-Ланка</t>
  </si>
  <si>
    <t>Кэймэний Арал</t>
  </si>
  <si>
    <t>Чех</t>
  </si>
  <si>
    <t>Дани</t>
  </si>
  <si>
    <t>Гана</t>
  </si>
  <si>
    <t>Казахстан</t>
  </si>
  <si>
    <t>Малайз</t>
  </si>
  <si>
    <t>Норвеги</t>
  </si>
  <si>
    <t>БНХАУ/Шанхай</t>
  </si>
  <si>
    <t>Тайланд</t>
  </si>
  <si>
    <t>2019.09.30</t>
  </si>
  <si>
    <t>2019.12.31</t>
  </si>
  <si>
    <t>2020.03.31</t>
  </si>
  <si>
    <t>2020.06.30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</si>
</sst>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
      <b/>
      <sz val="9"/>
      <color theme="1"/>
      <name val="Times New Roman"/>
      <family val="1"/>
    </font>
    <font>
      <sz val="9"/>
      <color theme="1"/>
      <name val="Calibri"/>
      <family val="2"/>
      <scheme val="minor"/>
    </font>
    <font>
      <sz val="9"/>
      <color theme="1"/>
      <name val="Times New Roman"/>
      <family val="1"/>
    </font>
    <font>
      <b/>
      <sz val="9"/>
      <color theme="1"/>
      <name val="Times New Roman"/>
      <family val="1"/>
      <charset val="204"/>
    </font>
    <font>
      <sz val="9"/>
      <name val="Arial"/>
      <family val="2"/>
      <charset val="204"/>
    </font>
    <font>
      <sz val="9"/>
      <name val="Arial"/>
      <family val="2"/>
    </font>
    <font>
      <b/>
      <i/>
      <sz val="9"/>
      <name val="Arial"/>
      <family val="2"/>
    </font>
    <font>
      <b/>
      <sz val="9"/>
      <name val="Arial"/>
      <family val="2"/>
      <charset val="204"/>
    </font>
    <font>
      <b/>
      <sz val="9"/>
      <name val="Arial"/>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38">
    <xf numFmtId="0" fontId="0" fillId="0" borderId="0" xfId="0"/>
    <xf numFmtId="0" fontId="2" fillId="0" borderId="0" xfId="0" applyFont="1"/>
    <xf numFmtId="0" fontId="0" fillId="2" borderId="0" xfId="0" applyFill="1"/>
    <xf numFmtId="0" fontId="0" fillId="2" borderId="0" xfId="0" applyFill="1" applyAlignment="1">
      <alignment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4" fontId="4" fillId="2" borderId="2" xfId="0" applyNumberFormat="1" applyFont="1" applyFill="1" applyBorder="1" applyAlignment="1">
      <alignment vertical="center" wrapText="1"/>
    </xf>
    <xf numFmtId="0" fontId="6" fillId="2" borderId="0" xfId="0" applyFont="1" applyFill="1"/>
    <xf numFmtId="0" fontId="7" fillId="2" borderId="0" xfId="0" applyFont="1" applyFill="1"/>
    <xf numFmtId="0" fontId="7" fillId="0" borderId="0" xfId="0" applyFont="1"/>
    <xf numFmtId="0" fontId="8" fillId="2" borderId="0" xfId="0" applyFont="1" applyFill="1"/>
    <xf numFmtId="43" fontId="9" fillId="3" borderId="2" xfId="1" applyFont="1" applyFill="1" applyBorder="1" applyAlignment="1">
      <alignment horizontal="center" vertical="center" wrapText="1"/>
    </xf>
    <xf numFmtId="164" fontId="9" fillId="3" borderId="2" xfId="1" applyNumberFormat="1" applyFont="1" applyFill="1" applyBorder="1" applyAlignment="1">
      <alignment horizontal="center"/>
    </xf>
    <xf numFmtId="43" fontId="6" fillId="2" borderId="2" xfId="1" applyFont="1" applyFill="1" applyBorder="1" applyAlignment="1">
      <alignment horizontal="left"/>
    </xf>
    <xf numFmtId="164" fontId="6" fillId="2" borderId="2" xfId="1" applyNumberFormat="1" applyFont="1" applyFill="1" applyBorder="1" applyAlignment="1">
      <alignment horizontal="left"/>
    </xf>
    <xf numFmtId="43" fontId="10" fillId="2" borderId="2" xfId="1" applyFont="1" applyFill="1" applyBorder="1" applyAlignment="1">
      <alignment horizontal="left" vertical="center" indent="5"/>
    </xf>
    <xf numFmtId="164" fontId="10" fillId="2" borderId="2" xfId="1" applyNumberFormat="1" applyFont="1" applyFill="1" applyBorder="1" applyAlignment="1">
      <alignment horizontal="left" vertical="center" indent="5"/>
    </xf>
    <xf numFmtId="43" fontId="11" fillId="2" borderId="2" xfId="1" applyFont="1" applyFill="1" applyBorder="1" applyAlignment="1">
      <alignment horizontal="left" indent="5"/>
    </xf>
    <xf numFmtId="164" fontId="11" fillId="2" borderId="2" xfId="1" applyNumberFormat="1" applyFont="1" applyFill="1" applyBorder="1" applyAlignment="1">
      <alignment horizontal="left" indent="5"/>
    </xf>
    <xf numFmtId="43" fontId="6" fillId="3" borderId="2" xfId="1" applyFont="1" applyFill="1" applyBorder="1" applyAlignment="1">
      <alignment horizontal="center" vertical="center"/>
    </xf>
    <xf numFmtId="164" fontId="6" fillId="3" borderId="2" xfId="1" applyNumberFormat="1" applyFont="1" applyFill="1" applyBorder="1" applyAlignment="1">
      <alignment horizontal="center"/>
    </xf>
    <xf numFmtId="43" fontId="6" fillId="3" borderId="2" xfId="1" applyFont="1" applyFill="1" applyBorder="1" applyAlignment="1">
      <alignment horizontal="left" vertical="center"/>
    </xf>
    <xf numFmtId="43" fontId="12" fillId="2" borderId="2" xfId="1" applyFont="1" applyFill="1" applyBorder="1" applyAlignment="1">
      <alignment horizontal="left" indent="2"/>
    </xf>
    <xf numFmtId="164" fontId="13" fillId="2" borderId="2" xfId="1" applyNumberFormat="1" applyFont="1" applyFill="1" applyBorder="1" applyAlignment="1">
      <alignment horizontal="left" vertical="center" indent="5"/>
    </xf>
    <xf numFmtId="164" fontId="14" fillId="2" borderId="2" xfId="1" applyNumberFormat="1" applyFont="1" applyFill="1" applyBorder="1" applyAlignment="1">
      <alignment horizontal="left" vertical="center" indent="5"/>
    </xf>
    <xf numFmtId="164" fontId="7" fillId="0" borderId="0" xfId="1" applyNumberFormat="1" applyFont="1"/>
    <xf numFmtId="164" fontId="0" fillId="0" borderId="0" xfId="1" applyNumberFormat="1" applyFont="1"/>
    <xf numFmtId="164" fontId="15" fillId="0" borderId="0" xfId="1" applyNumberFormat="1" applyFont="1" applyAlignment="1">
      <alignment horizontal="right"/>
    </xf>
    <xf numFmtId="43" fontId="9" fillId="3" borderId="2" xfId="1" applyFont="1" applyFill="1" applyBorder="1" applyAlignment="1">
      <alignment horizontal="center" vertical="center" wrapText="1"/>
    </xf>
    <xf numFmtId="164" fontId="9" fillId="3" borderId="2" xfId="1" applyNumberFormat="1" applyFont="1" applyFill="1" applyBorder="1" applyAlignment="1">
      <alignment horizontal="center" vertical="center" wrapText="1"/>
    </xf>
    <xf numFmtId="0" fontId="8" fillId="0" borderId="0" xfId="0" applyFont="1" applyAlignment="1">
      <alignment horizontal="right" wrapText="1"/>
    </xf>
    <xf numFmtId="0" fontId="8" fillId="0" borderId="1" xfId="0" applyFont="1" applyBorder="1" applyAlignment="1">
      <alignment horizontal="right" wrapText="1"/>
    </xf>
    <xf numFmtId="164" fontId="9" fillId="3" borderId="3" xfId="1" applyNumberFormat="1" applyFont="1" applyFill="1" applyBorder="1" applyAlignment="1">
      <alignment horizontal="center" vertical="center" wrapText="1"/>
    </xf>
    <xf numFmtId="164" fontId="9" fillId="3" borderId="4" xfId="1" applyNumberFormat="1" applyFont="1" applyFill="1" applyBorder="1" applyAlignment="1">
      <alignment horizontal="center" vertical="center" wrapText="1"/>
    </xf>
    <xf numFmtId="0" fontId="4" fillId="2" borderId="2" xfId="0" applyFont="1" applyFill="1" applyBorder="1" applyAlignment="1">
      <alignment vertical="center" wrapText="1"/>
    </xf>
    <xf numFmtId="0" fontId="5" fillId="2" borderId="2" xfId="2" applyFill="1" applyBorder="1" applyAlignment="1">
      <alignment vertical="center" wrapText="1"/>
    </xf>
  </cellXfs>
  <cellStyles count="4">
    <cellStyle name="Comma" xfId="1" builtinId="3"/>
    <cellStyle name="Comma 10 10"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20Reports\2.%20%20IIP\2012\Q4\2.%20Output\Documents%20and%20Settings\munkhbayar\Desktop\Government%20external%20debt%20data%20for%202011%20Q1%20received%20from%20MOF%20May%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20%20BOP%20reports\BOP2016\Q1\2.%20Outputs\Q1\BOP%202016%20Q1%20-%20Revised%20Gov%20Lo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sheetName val="DSB"/>
      <sheetName val="Debt Service"/>
      <sheetName val="balance"/>
      <sheetName val="in ORG"/>
      <sheetName val="criteria"/>
      <sheetName val="CREDITOR gov"/>
      <sheetName val="ECO.SECTOR gov"/>
      <sheetName val="CREDITOR pub"/>
      <sheetName val="ECO.SECTOR pub"/>
      <sheetName val="Sheet1"/>
    </sheetNames>
    <sheetDataSet>
      <sheetData sheetId="0">
        <row r="4">
          <cell r="B4" t="str">
            <v>USD</v>
          </cell>
          <cell r="C4">
            <v>1195.27</v>
          </cell>
          <cell r="D4">
            <v>1</v>
          </cell>
        </row>
        <row r="5">
          <cell r="B5" t="str">
            <v>EUR</v>
          </cell>
          <cell r="C5">
            <v>1695.61</v>
          </cell>
          <cell r="D5">
            <v>0.70492035314724499</v>
          </cell>
        </row>
        <row r="6">
          <cell r="B6" t="str">
            <v>JPY</v>
          </cell>
          <cell r="C6">
            <v>14.43</v>
          </cell>
          <cell r="D6">
            <v>82.832293832293828</v>
          </cell>
        </row>
        <row r="7">
          <cell r="B7" t="str">
            <v>CHF</v>
          </cell>
          <cell r="C7">
            <v>1305.02</v>
          </cell>
          <cell r="D7">
            <v>0.9159016720050267</v>
          </cell>
        </row>
        <row r="8">
          <cell r="B8" t="str">
            <v>SEK</v>
          </cell>
          <cell r="C8">
            <v>189.93</v>
          </cell>
          <cell r="D8">
            <v>6.2932132891065127</v>
          </cell>
        </row>
        <row r="9">
          <cell r="B9" t="str">
            <v>GBP</v>
          </cell>
          <cell r="C9">
            <v>1928.99</v>
          </cell>
          <cell r="D9">
            <v>0.61963514585352952</v>
          </cell>
        </row>
        <row r="10">
          <cell r="B10" t="str">
            <v>BGN</v>
          </cell>
          <cell r="C10">
            <v>866.92</v>
          </cell>
          <cell r="D10">
            <v>1.3787546717113459</v>
          </cell>
        </row>
        <row r="11">
          <cell r="B11" t="str">
            <v>HUF</v>
          </cell>
          <cell r="C11">
            <v>6.37</v>
          </cell>
          <cell r="D11">
            <v>187.64050235478805</v>
          </cell>
        </row>
        <row r="12">
          <cell r="B12" t="str">
            <v>EGP</v>
          </cell>
          <cell r="C12">
            <v>200.36</v>
          </cell>
          <cell r="D12">
            <v>5.9656118985825506</v>
          </cell>
        </row>
        <row r="13">
          <cell r="B13" t="str">
            <v>INR</v>
          </cell>
          <cell r="C13">
            <v>26.78</v>
          </cell>
          <cell r="D13">
            <v>44.63293502613891</v>
          </cell>
        </row>
        <row r="14">
          <cell r="B14" t="str">
            <v>HKD</v>
          </cell>
          <cell r="C14">
            <v>153.54</v>
          </cell>
          <cell r="D14">
            <v>7.7847466458251926</v>
          </cell>
        </row>
        <row r="15">
          <cell r="B15" t="str">
            <v>RUB</v>
          </cell>
          <cell r="C15">
            <v>42.03</v>
          </cell>
          <cell r="D15">
            <v>28.43849631215798</v>
          </cell>
        </row>
        <row r="16">
          <cell r="B16" t="str">
            <v>KZT</v>
          </cell>
          <cell r="C16">
            <v>8.1999999999999993</v>
          </cell>
          <cell r="D16">
            <v>145.76463414634148</v>
          </cell>
        </row>
        <row r="17">
          <cell r="B17" t="str">
            <v>CNY</v>
          </cell>
          <cell r="C17">
            <v>182.51</v>
          </cell>
          <cell r="D17">
            <v>6.5490658046134458</v>
          </cell>
        </row>
        <row r="18">
          <cell r="B18" t="str">
            <v>KRW</v>
          </cell>
          <cell r="C18">
            <v>1.0900000000000001</v>
          </cell>
          <cell r="D18">
            <v>1096.5779816513761</v>
          </cell>
        </row>
        <row r="19">
          <cell r="B19" t="str">
            <v>KPW</v>
          </cell>
          <cell r="C19">
            <v>9.19</v>
          </cell>
          <cell r="D19">
            <v>130.0620239390642</v>
          </cell>
        </row>
        <row r="20">
          <cell r="B20" t="str">
            <v>CAD</v>
          </cell>
          <cell r="C20">
            <v>1231.0899999999999</v>
          </cell>
          <cell r="D20">
            <v>0.97090383318847528</v>
          </cell>
        </row>
        <row r="21">
          <cell r="B21" t="str">
            <v>AUD</v>
          </cell>
          <cell r="C21">
            <v>1235.1300000000001</v>
          </cell>
          <cell r="D21">
            <v>0.96772809339907528</v>
          </cell>
        </row>
        <row r="22">
          <cell r="B22" t="str">
            <v>CZK</v>
          </cell>
          <cell r="C22">
            <v>69.08</v>
          </cell>
          <cell r="D22">
            <v>17.302692530399536</v>
          </cell>
        </row>
        <row r="23">
          <cell r="B23" t="str">
            <v>TWD</v>
          </cell>
          <cell r="C23">
            <v>40.65</v>
          </cell>
          <cell r="D23">
            <v>29.403936039360396</v>
          </cell>
        </row>
        <row r="24">
          <cell r="B24" t="str">
            <v>THB</v>
          </cell>
          <cell r="C24">
            <v>39.51</v>
          </cell>
          <cell r="D24">
            <v>30.252341179448241</v>
          </cell>
        </row>
        <row r="25">
          <cell r="B25" t="str">
            <v>IDR</v>
          </cell>
          <cell r="C25">
            <v>0.14000000000000001</v>
          </cell>
          <cell r="D25">
            <v>8537.6428571428569</v>
          </cell>
        </row>
        <row r="26">
          <cell r="B26" t="str">
            <v>MYR</v>
          </cell>
          <cell r="C26">
            <v>395</v>
          </cell>
          <cell r="D26">
            <v>3.0259999999999998</v>
          </cell>
        </row>
        <row r="27">
          <cell r="B27" t="str">
            <v>SGD</v>
          </cell>
          <cell r="C27">
            <v>948.55</v>
          </cell>
          <cell r="D27">
            <v>1.2601022613462654</v>
          </cell>
        </row>
        <row r="28">
          <cell r="B28" t="str">
            <v>AED</v>
          </cell>
          <cell r="C28">
            <v>325.45</v>
          </cell>
          <cell r="D28">
            <v>3.6726686126901216</v>
          </cell>
        </row>
        <row r="29">
          <cell r="B29" t="str">
            <v>KWD</v>
          </cell>
          <cell r="C29">
            <v>4311.01</v>
          </cell>
          <cell r="D29">
            <v>0.27725985325944497</v>
          </cell>
        </row>
        <row r="30">
          <cell r="B30" t="str">
            <v>NZD</v>
          </cell>
          <cell r="C30">
            <v>910.32</v>
          </cell>
          <cell r="D30">
            <v>1.3130217945337903</v>
          </cell>
        </row>
        <row r="31">
          <cell r="B31" t="str">
            <v>DKK</v>
          </cell>
          <cell r="C31">
            <v>227.39</v>
          </cell>
          <cell r="D31">
            <v>5.2564756585601833</v>
          </cell>
        </row>
        <row r="32">
          <cell r="B32" t="str">
            <v>XAU</v>
          </cell>
          <cell r="C32">
            <v>1706427.22</v>
          </cell>
          <cell r="D32">
            <v>7.0045178955830301E-4</v>
          </cell>
        </row>
        <row r="33">
          <cell r="B33" t="str">
            <v>XAG</v>
          </cell>
          <cell r="C33">
            <v>45139.37</v>
          </cell>
          <cell r="D33">
            <v>2.6479545461090836E-2</v>
          </cell>
        </row>
        <row r="34">
          <cell r="B34" t="str">
            <v>SDR</v>
          </cell>
          <cell r="C34">
            <v>1889.41</v>
          </cell>
          <cell r="D34">
            <v>0.63261547255492456</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1"/>
      <sheetName val="Doc 2"/>
      <sheetName val="R1"/>
      <sheetName val="R2"/>
      <sheetName val="Analytic"/>
      <sheetName val="Control"/>
      <sheetName val="S-series"/>
      <sheetName val="1. Goods"/>
      <sheetName val="2. Service"/>
      <sheetName val="3. Income"/>
      <sheetName val="4. Cur.trans"/>
      <sheetName val="5. Cap.trans"/>
      <sheetName val="11. FDI"/>
      <sheetName val="12. PI"/>
      <sheetName val="13. Trade credit"/>
      <sheetName val="14. Loan"/>
      <sheetName val="15. Curr&amp;depo"/>
      <sheetName val="9. Other A&amp;L"/>
      <sheetName val="14. Reserve"/>
      <sheetName val="Res Supl"/>
      <sheetName val="changes"/>
      <sheetName val="Sheet1"/>
    </sheetNames>
    <sheetDataSet>
      <sheetData sheetId="0"/>
      <sheetData sheetId="1"/>
      <sheetData sheetId="2"/>
      <sheetData sheetId="3"/>
      <sheetData sheetId="4"/>
      <sheetData sheetId="5">
        <row r="3">
          <cell r="C3" t="str">
            <v>2006Q1-2009Q4</v>
          </cell>
        </row>
      </sheetData>
      <sheetData sheetId="6">
        <row r="6">
          <cell r="C6">
            <v>28.718264790564589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9"/>
  <sheetViews>
    <sheetView tabSelected="1" view="pageBreakPreview" zoomScaleNormal="100" zoomScaleSheetLayoutView="100" workbookViewId="0">
      <pane xSplit="1" ySplit="4" topLeftCell="AD92" activePane="bottomRight" state="frozen"/>
      <selection activeCell="A3" sqref="A3"/>
      <selection pane="topRight" activeCell="B3" sqref="B3"/>
      <selection pane="bottomLeft" activeCell="A5" sqref="A5"/>
      <selection pane="bottomRight" activeCell="AN103" sqref="AN103"/>
    </sheetView>
  </sheetViews>
  <sheetFormatPr defaultRowHeight="15" x14ac:dyDescent="0.25"/>
  <cols>
    <col min="1" max="1" width="44.140625" customWidth="1"/>
    <col min="2" max="2" width="16.5703125" hidden="1" customWidth="1"/>
    <col min="3" max="5" width="17.85546875" hidden="1" customWidth="1"/>
    <col min="6" max="6" width="15.5703125" hidden="1" customWidth="1"/>
    <col min="7" max="9" width="17.85546875" hidden="1" customWidth="1"/>
    <col min="10" max="10" width="17" hidden="1" customWidth="1"/>
    <col min="11" max="20" width="17.85546875" hidden="1" customWidth="1"/>
    <col min="21" max="21" width="16.7109375" hidden="1" customWidth="1"/>
    <col min="22" max="26" width="17.85546875" hidden="1" customWidth="1"/>
    <col min="27" max="29" width="15.85546875" hidden="1" customWidth="1"/>
    <col min="30" max="32" width="19.5703125" style="28" hidden="1" customWidth="1"/>
    <col min="33" max="35" width="19.85546875" style="28" hidden="1" customWidth="1"/>
    <col min="36" max="37" width="19.7109375" style="28" customWidth="1"/>
    <col min="38" max="40" width="19.7109375" customWidth="1"/>
  </cols>
  <sheetData>
    <row r="1" spans="1:40" ht="15.75" x14ac:dyDescent="0.25">
      <c r="A1" s="9" t="s">
        <v>1</v>
      </c>
      <c r="B1" s="10"/>
      <c r="C1" s="10"/>
      <c r="D1" s="10"/>
      <c r="E1" s="10"/>
      <c r="F1" s="10"/>
      <c r="G1" s="10"/>
      <c r="H1" s="10"/>
      <c r="I1" s="10"/>
      <c r="J1" s="10"/>
      <c r="K1" s="10"/>
      <c r="L1" s="10"/>
      <c r="M1" s="10"/>
      <c r="N1" s="10"/>
      <c r="O1" s="10"/>
      <c r="P1" s="10"/>
      <c r="Q1" s="10"/>
      <c r="R1" s="10"/>
      <c r="S1" s="10"/>
      <c r="T1" s="10"/>
      <c r="U1" s="10"/>
      <c r="V1" s="10"/>
      <c r="W1" s="11"/>
      <c r="X1" s="11"/>
      <c r="Y1" s="11"/>
      <c r="Z1" s="32"/>
      <c r="AA1" s="32"/>
      <c r="AB1" s="32"/>
      <c r="AC1" s="32"/>
      <c r="AD1" s="32"/>
      <c r="AE1" s="32"/>
      <c r="AF1" s="32"/>
      <c r="AG1" s="27"/>
      <c r="AH1" s="27"/>
      <c r="AI1" s="27"/>
      <c r="AJ1" s="27"/>
      <c r="AL1" s="29"/>
      <c r="AM1" s="29"/>
      <c r="AN1" s="29" t="s">
        <v>59</v>
      </c>
    </row>
    <row r="2" spans="1:40" x14ac:dyDescent="0.25">
      <c r="A2" s="12" t="s">
        <v>0</v>
      </c>
      <c r="B2" s="10"/>
      <c r="C2" s="10"/>
      <c r="D2" s="10"/>
      <c r="E2" s="10"/>
      <c r="F2" s="10"/>
      <c r="G2" s="10"/>
      <c r="H2" s="10"/>
      <c r="I2" s="10"/>
      <c r="J2" s="10"/>
      <c r="K2" s="10"/>
      <c r="L2" s="10"/>
      <c r="M2" s="10"/>
      <c r="N2" s="10"/>
      <c r="O2" s="10"/>
      <c r="P2" s="10"/>
      <c r="Q2" s="10"/>
      <c r="R2" s="10"/>
      <c r="S2" s="10"/>
      <c r="T2" s="10"/>
      <c r="U2" s="10"/>
      <c r="V2" s="10"/>
      <c r="W2" s="11"/>
      <c r="X2" s="11"/>
      <c r="Y2" s="11"/>
      <c r="Z2" s="33"/>
      <c r="AA2" s="33"/>
      <c r="AB2" s="33"/>
      <c r="AC2" s="33"/>
      <c r="AD2" s="33"/>
      <c r="AE2" s="33"/>
      <c r="AF2" s="33"/>
      <c r="AG2" s="27"/>
      <c r="AH2" s="27"/>
      <c r="AI2" s="27"/>
      <c r="AJ2" s="27"/>
      <c r="AK2" s="27"/>
    </row>
    <row r="3" spans="1:40" ht="9.75" customHeight="1" x14ac:dyDescent="0.25">
      <c r="A3" s="30" t="s">
        <v>2</v>
      </c>
      <c r="B3" s="30" t="s">
        <v>16</v>
      </c>
      <c r="C3" s="30" t="s">
        <v>60</v>
      </c>
      <c r="D3" s="30" t="s">
        <v>61</v>
      </c>
      <c r="E3" s="30" t="s">
        <v>62</v>
      </c>
      <c r="F3" s="30" t="s">
        <v>17</v>
      </c>
      <c r="G3" s="30" t="s">
        <v>63</v>
      </c>
      <c r="H3" s="30" t="s">
        <v>64</v>
      </c>
      <c r="I3" s="30" t="s">
        <v>65</v>
      </c>
      <c r="J3" s="30" t="s">
        <v>66</v>
      </c>
      <c r="K3" s="30" t="s">
        <v>67</v>
      </c>
      <c r="L3" s="30" t="s">
        <v>68</v>
      </c>
      <c r="M3" s="30" t="s">
        <v>69</v>
      </c>
      <c r="N3" s="30" t="s">
        <v>19</v>
      </c>
      <c r="O3" s="30" t="s">
        <v>70</v>
      </c>
      <c r="P3" s="30" t="s">
        <v>71</v>
      </c>
      <c r="Q3" s="30" t="s">
        <v>72</v>
      </c>
      <c r="R3" s="30" t="s">
        <v>20</v>
      </c>
      <c r="S3" s="30" t="s">
        <v>73</v>
      </c>
      <c r="T3" s="30" t="s">
        <v>74</v>
      </c>
      <c r="U3" s="30" t="s">
        <v>75</v>
      </c>
      <c r="V3" s="30" t="s">
        <v>21</v>
      </c>
      <c r="W3" s="30" t="s">
        <v>76</v>
      </c>
      <c r="X3" s="30" t="s">
        <v>77</v>
      </c>
      <c r="Y3" s="30" t="s">
        <v>78</v>
      </c>
      <c r="Z3" s="30" t="s">
        <v>22</v>
      </c>
      <c r="AA3" s="30" t="s">
        <v>79</v>
      </c>
      <c r="AB3" s="30" t="s">
        <v>80</v>
      </c>
      <c r="AC3" s="30" t="s">
        <v>81</v>
      </c>
      <c r="AD3" s="31" t="s">
        <v>18</v>
      </c>
      <c r="AE3" s="31" t="s">
        <v>82</v>
      </c>
      <c r="AF3" s="31" t="s">
        <v>83</v>
      </c>
      <c r="AG3" s="31" t="s">
        <v>84</v>
      </c>
      <c r="AH3" s="31" t="s">
        <v>85</v>
      </c>
      <c r="AI3" s="31" t="s">
        <v>86</v>
      </c>
      <c r="AJ3" s="31" t="s">
        <v>87</v>
      </c>
      <c r="AK3" s="31" t="s">
        <v>140</v>
      </c>
      <c r="AL3" s="31" t="s">
        <v>141</v>
      </c>
      <c r="AM3" s="34" t="s">
        <v>142</v>
      </c>
      <c r="AN3" s="31" t="s">
        <v>143</v>
      </c>
    </row>
    <row r="4" spans="1:40" ht="16.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1"/>
      <c r="AE4" s="31"/>
      <c r="AF4" s="31"/>
      <c r="AG4" s="31"/>
      <c r="AH4" s="31"/>
      <c r="AI4" s="31"/>
      <c r="AJ4" s="31"/>
      <c r="AK4" s="31"/>
      <c r="AL4" s="31"/>
      <c r="AM4" s="35"/>
      <c r="AN4" s="31"/>
    </row>
    <row r="5" spans="1:40" s="1" customFormat="1" ht="15" customHeight="1" x14ac:dyDescent="0.25">
      <c r="A5" s="13" t="s">
        <v>3</v>
      </c>
      <c r="B5" s="14">
        <f>B6+B27</f>
        <v>113600</v>
      </c>
      <c r="C5" s="14">
        <f t="shared" ref="C5:J5" si="0">C6+C27</f>
        <v>114339.72602739726</v>
      </c>
      <c r="D5" s="14">
        <f t="shared" si="0"/>
        <v>121010.0894337698</v>
      </c>
      <c r="E5" s="14">
        <f t="shared" si="0"/>
        <v>125481.71443008268</v>
      </c>
      <c r="F5" s="14">
        <f t="shared" si="0"/>
        <v>2043338.6689129984</v>
      </c>
      <c r="G5" s="14">
        <f t="shared" si="0"/>
        <v>2033185.9846638753</v>
      </c>
      <c r="H5" s="14">
        <f t="shared" si="0"/>
        <v>2010078.4628801725</v>
      </c>
      <c r="I5" s="14">
        <f t="shared" si="0"/>
        <v>2091763.3419042197</v>
      </c>
      <c r="J5" s="14">
        <f t="shared" si="0"/>
        <v>3599340.8208752619</v>
      </c>
      <c r="K5" s="14">
        <f t="shared" ref="K5" si="1">K6+K27</f>
        <v>3523950.8681570096</v>
      </c>
      <c r="L5" s="14">
        <f t="shared" ref="L5" si="2">L6+L27</f>
        <v>3542551.2078460092</v>
      </c>
      <c r="M5" s="14">
        <f t="shared" ref="M5" si="3">M6+M27</f>
        <v>3541019.5273071625</v>
      </c>
      <c r="N5" s="14">
        <f t="shared" ref="N5" si="4">N6+N27</f>
        <v>3534576.6561991638</v>
      </c>
      <c r="O5" s="14">
        <f t="shared" ref="O5" si="5">O6+O27</f>
        <v>3535151.604976566</v>
      </c>
      <c r="P5" s="14">
        <f t="shared" ref="P5" si="6">P6+P27</f>
        <v>3611884.1173845893</v>
      </c>
      <c r="Q5" s="14">
        <f t="shared" ref="Q5:R5" si="7">Q6+Q27</f>
        <v>3618097.7383452151</v>
      </c>
      <c r="R5" s="14">
        <f t="shared" si="7"/>
        <v>3500794.7194284382</v>
      </c>
      <c r="S5" s="14">
        <f t="shared" ref="S5" si="8">S6+S27</f>
        <v>3421621.6238834364</v>
      </c>
      <c r="T5" s="14">
        <f t="shared" ref="T5" si="9">T6+T27</f>
        <v>3673691.2696649954</v>
      </c>
      <c r="U5" s="14">
        <f t="shared" ref="U5" si="10">U6+U27</f>
        <v>3573795.2125279815</v>
      </c>
      <c r="V5" s="14">
        <f t="shared" ref="V5" si="11">V6+V27</f>
        <v>3759858.5710490118</v>
      </c>
      <c r="W5" s="14">
        <f t="shared" ref="W5" si="12">W6+W27</f>
        <v>4072681.6736963009</v>
      </c>
      <c r="X5" s="14">
        <f t="shared" ref="X5" si="13">X6+X27</f>
        <v>4785826.588030275</v>
      </c>
      <c r="Y5" s="14">
        <f t="shared" ref="Y5:Z5" si="14">Y6+Y27</f>
        <v>4899640.1736320909</v>
      </c>
      <c r="Z5" s="14">
        <f t="shared" si="14"/>
        <v>4868606.4043119373</v>
      </c>
      <c r="AA5" s="14">
        <f t="shared" ref="AA5" si="15">AA6+AA27</f>
        <v>5844053.361068977</v>
      </c>
      <c r="AB5" s="14">
        <f t="shared" ref="AB5" si="16">AB6+AB27</f>
        <v>6016228.8691310678</v>
      </c>
      <c r="AC5" s="14">
        <f t="shared" ref="AC5" si="17">AC6+AC27</f>
        <v>6240952.6675158963</v>
      </c>
      <c r="AD5" s="14">
        <f t="shared" ref="AD5:AH5" si="18">AD6+AD27</f>
        <v>7320975.4299943931</v>
      </c>
      <c r="AE5" s="14">
        <f t="shared" si="18"/>
        <v>7242453.2442627419</v>
      </c>
      <c r="AF5" s="14">
        <f t="shared" si="18"/>
        <v>6929303.7531698719</v>
      </c>
      <c r="AG5" s="14">
        <f t="shared" si="18"/>
        <v>7048570.9630790725</v>
      </c>
      <c r="AH5" s="14">
        <f t="shared" si="18"/>
        <v>7184193.0476223473</v>
      </c>
      <c r="AI5" s="14">
        <f t="shared" ref="AI5" si="19">AI6+AI27</f>
        <v>7424059.748784299</v>
      </c>
      <c r="AJ5" s="14">
        <f t="shared" ref="AJ5" si="20">AJ6+AJ27</f>
        <v>7448253.776218079</v>
      </c>
      <c r="AK5" s="14">
        <f>AK6+AK27</f>
        <v>7430023.3584021032</v>
      </c>
      <c r="AL5" s="14">
        <f>AL6+AL27</f>
        <v>7806089.8786928523</v>
      </c>
      <c r="AM5" s="14">
        <v>7235869.6709291376</v>
      </c>
      <c r="AN5" s="14">
        <v>7891243.5195224974</v>
      </c>
    </row>
    <row r="6" spans="1:40" x14ac:dyDescent="0.25">
      <c r="A6" s="15" t="s">
        <v>4</v>
      </c>
      <c r="B6" s="16">
        <f>SUM(B7:B26)</f>
        <v>0</v>
      </c>
      <c r="C6" s="16">
        <f t="shared" ref="C6:AD6" si="21">SUM(C7:C26)</f>
        <v>0</v>
      </c>
      <c r="D6" s="16">
        <f t="shared" si="21"/>
        <v>0</v>
      </c>
      <c r="E6" s="16">
        <f t="shared" si="21"/>
        <v>0</v>
      </c>
      <c r="F6" s="16">
        <f t="shared" si="21"/>
        <v>1916752.6205927082</v>
      </c>
      <c r="G6" s="16">
        <f t="shared" si="21"/>
        <v>1913729.3469041174</v>
      </c>
      <c r="H6" s="16">
        <f t="shared" si="21"/>
        <v>1889875.9234810704</v>
      </c>
      <c r="I6" s="16">
        <f t="shared" si="21"/>
        <v>1980806.7041444618</v>
      </c>
      <c r="J6" s="16">
        <f t="shared" si="21"/>
        <v>2012483.1592760682</v>
      </c>
      <c r="K6" s="16">
        <f t="shared" si="21"/>
        <v>1966556.9051879533</v>
      </c>
      <c r="L6" s="16">
        <f t="shared" si="21"/>
        <v>2058804.1626851717</v>
      </c>
      <c r="M6" s="16">
        <f t="shared" si="21"/>
        <v>2089262.6530339785</v>
      </c>
      <c r="N6" s="16">
        <f t="shared" si="21"/>
        <v>2119160.4312197217</v>
      </c>
      <c r="O6" s="16">
        <f t="shared" si="21"/>
        <v>2139882.1871683467</v>
      </c>
      <c r="P6" s="16">
        <f t="shared" si="21"/>
        <v>2154247.2338229455</v>
      </c>
      <c r="Q6" s="16">
        <f t="shared" si="21"/>
        <v>2109553.8954993305</v>
      </c>
      <c r="R6" s="16">
        <f t="shared" si="21"/>
        <v>2097977.1070580357</v>
      </c>
      <c r="S6" s="16">
        <f t="shared" si="21"/>
        <v>2044921.7310774336</v>
      </c>
      <c r="T6" s="16">
        <f t="shared" si="21"/>
        <v>2056933.1950344918</v>
      </c>
      <c r="U6" s="16">
        <f t="shared" si="21"/>
        <v>2081496.1703616588</v>
      </c>
      <c r="V6" s="16">
        <f t="shared" si="21"/>
        <v>2287320.1840105914</v>
      </c>
      <c r="W6" s="16">
        <f t="shared" si="21"/>
        <v>2622173.7143972525</v>
      </c>
      <c r="X6" s="16">
        <f t="shared" si="21"/>
        <v>2721678.235306032</v>
      </c>
      <c r="Y6" s="16">
        <f t="shared" si="21"/>
        <v>2759436.0409583999</v>
      </c>
      <c r="Z6" s="16">
        <f t="shared" si="21"/>
        <v>2805078.2956208335</v>
      </c>
      <c r="AA6" s="16">
        <f t="shared" si="21"/>
        <v>2927571.3970182664</v>
      </c>
      <c r="AB6" s="16">
        <f t="shared" si="21"/>
        <v>3030553.086567089</v>
      </c>
      <c r="AC6" s="16">
        <f t="shared" si="21"/>
        <v>3156230.0713400003</v>
      </c>
      <c r="AD6" s="16">
        <f t="shared" si="21"/>
        <v>3772433.735468355</v>
      </c>
      <c r="AE6" s="16">
        <v>3902055.9675327959</v>
      </c>
      <c r="AF6" s="16">
        <v>3933308.4059929475</v>
      </c>
      <c r="AG6" s="16">
        <v>3981246.064824638</v>
      </c>
      <c r="AH6" s="16">
        <v>4238160.8820460374</v>
      </c>
      <c r="AI6" s="16">
        <v>4306805.7974513313</v>
      </c>
      <c r="AJ6" s="16">
        <v>4340989.7269582199</v>
      </c>
      <c r="AK6" s="16">
        <v>4335169.0756834103</v>
      </c>
      <c r="AL6" s="16">
        <v>4682820.6811400158</v>
      </c>
      <c r="AM6" s="16">
        <v>4748051.146138357</v>
      </c>
      <c r="AN6" s="16">
        <v>5138640.8418883542</v>
      </c>
    </row>
    <row r="7" spans="1:40" x14ac:dyDescent="0.25">
      <c r="A7" s="17" t="s">
        <v>88</v>
      </c>
      <c r="B7" s="18">
        <v>0</v>
      </c>
      <c r="C7" s="18">
        <v>0</v>
      </c>
      <c r="D7" s="18">
        <v>0</v>
      </c>
      <c r="E7" s="18">
        <v>0</v>
      </c>
      <c r="F7" s="18">
        <v>410505.63111353008</v>
      </c>
      <c r="G7" s="18">
        <v>386429.30531676533</v>
      </c>
      <c r="H7" s="18">
        <v>405862.8568543733</v>
      </c>
      <c r="I7" s="18">
        <v>433800.02831093787</v>
      </c>
      <c r="J7" s="18">
        <v>406677.67693664919</v>
      </c>
      <c r="K7" s="18">
        <v>375894.47509531531</v>
      </c>
      <c r="L7" s="18">
        <v>471397.94896888657</v>
      </c>
      <c r="M7" s="18">
        <v>468533.99817043438</v>
      </c>
      <c r="N7" s="18">
        <v>439694.19097352982</v>
      </c>
      <c r="O7" s="18">
        <v>466400.91058288602</v>
      </c>
      <c r="P7" s="18">
        <v>470835.41471652384</v>
      </c>
      <c r="Q7" s="18">
        <v>447927.5641204245</v>
      </c>
      <c r="R7" s="18">
        <v>442603.34563423623</v>
      </c>
      <c r="S7" s="18">
        <v>453379.73021275533</v>
      </c>
      <c r="T7" s="18">
        <v>441161.22009430727</v>
      </c>
      <c r="U7" s="18">
        <v>472205.76938282134</v>
      </c>
      <c r="V7" s="18">
        <v>495466.64620338875</v>
      </c>
      <c r="W7" s="18">
        <v>556691.5731084866</v>
      </c>
      <c r="X7" s="18">
        <v>550368.38868952845</v>
      </c>
      <c r="Y7" s="18">
        <v>580060.86641983676</v>
      </c>
      <c r="Z7" s="18">
        <v>629978.66314456949</v>
      </c>
      <c r="AA7" s="18">
        <v>716258.06347506982</v>
      </c>
      <c r="AB7" s="18">
        <v>756821.08151506237</v>
      </c>
      <c r="AC7" s="18">
        <v>758291.02609000006</v>
      </c>
      <c r="AD7" s="18">
        <v>1063363.4690943451</v>
      </c>
      <c r="AE7" s="18">
        <v>1127619.4636710589</v>
      </c>
      <c r="AF7" s="18">
        <v>1084163.6988207635</v>
      </c>
      <c r="AG7" s="18">
        <v>1055702.3006784797</v>
      </c>
      <c r="AH7" s="18">
        <v>1095440.8687854251</v>
      </c>
      <c r="AI7" s="18">
        <v>1114517.5068527127</v>
      </c>
      <c r="AJ7" s="18">
        <v>1106463.7430363055</v>
      </c>
      <c r="AK7" s="18">
        <v>1146373.7069917738</v>
      </c>
      <c r="AL7" s="18">
        <v>1127951.7563463899</v>
      </c>
      <c r="AM7" s="18">
        <v>1141476.2760243453</v>
      </c>
      <c r="AN7" s="18">
        <v>1154438.425604345</v>
      </c>
    </row>
    <row r="8" spans="1:40" x14ac:dyDescent="0.25">
      <c r="A8" s="19" t="s">
        <v>109</v>
      </c>
      <c r="B8" s="18">
        <v>0</v>
      </c>
      <c r="C8" s="18">
        <v>0</v>
      </c>
      <c r="D8" s="18">
        <v>0</v>
      </c>
      <c r="E8" s="18">
        <v>0</v>
      </c>
      <c r="F8" s="18">
        <v>99094.047530863318</v>
      </c>
      <c r="G8" s="18">
        <v>103307.25852060998</v>
      </c>
      <c r="H8" s="18">
        <v>97693.373461842086</v>
      </c>
      <c r="I8" s="18">
        <v>103111.42290828659</v>
      </c>
      <c r="J8" s="18">
        <v>107113.72009401247</v>
      </c>
      <c r="K8" s="18">
        <v>98411.953462707752</v>
      </c>
      <c r="L8" s="18">
        <v>101685.96426784924</v>
      </c>
      <c r="M8" s="18">
        <v>106131.62626674992</v>
      </c>
      <c r="N8" s="18">
        <v>108411.27394611809</v>
      </c>
      <c r="O8" s="18">
        <v>107114.83606474556</v>
      </c>
      <c r="P8" s="18">
        <v>114434.88818827324</v>
      </c>
      <c r="Q8" s="18">
        <v>108693.69241441469</v>
      </c>
      <c r="R8" s="18">
        <v>106651.0755175613</v>
      </c>
      <c r="S8" s="18">
        <v>97655.755291360008</v>
      </c>
      <c r="T8" s="18">
        <v>98380.05285702218</v>
      </c>
      <c r="U8" s="18">
        <v>100407.43146030112</v>
      </c>
      <c r="V8" s="18">
        <v>98819.499895438814</v>
      </c>
      <c r="W8" s="18">
        <v>101592.89175914039</v>
      </c>
      <c r="X8" s="18">
        <v>103416.18399946322</v>
      </c>
      <c r="Y8" s="18">
        <v>104951.69844861979</v>
      </c>
      <c r="Z8" s="18">
        <v>97509.773321682675</v>
      </c>
      <c r="AA8" s="18">
        <v>100032.98665667686</v>
      </c>
      <c r="AB8" s="18">
        <v>104892.09445658055</v>
      </c>
      <c r="AC8" s="18">
        <v>107893.98045</v>
      </c>
      <c r="AD8" s="18">
        <v>108523.58123531072</v>
      </c>
      <c r="AE8" s="18">
        <v>111995.76703558516</v>
      </c>
      <c r="AF8" s="18">
        <v>103854.54628772508</v>
      </c>
      <c r="AG8" s="18">
        <v>103809.75092548985</v>
      </c>
      <c r="AH8" s="18">
        <v>107546.73097271663</v>
      </c>
      <c r="AI8" s="18">
        <v>105500.8005561113</v>
      </c>
      <c r="AJ8" s="18">
        <v>102650.98954283935</v>
      </c>
      <c r="AK8" s="18">
        <v>92224.639046310724</v>
      </c>
      <c r="AL8" s="18">
        <v>103920.16155533992</v>
      </c>
      <c r="AM8" s="18">
        <v>102852.8261953107</v>
      </c>
      <c r="AN8" s="18">
        <v>102659.61167531071</v>
      </c>
    </row>
    <row r="9" spans="1:40" x14ac:dyDescent="0.25">
      <c r="A9" s="17" t="s">
        <v>90</v>
      </c>
      <c r="B9" s="18">
        <v>0</v>
      </c>
      <c r="C9" s="18">
        <v>0</v>
      </c>
      <c r="D9" s="18">
        <v>0</v>
      </c>
      <c r="E9" s="18">
        <v>0</v>
      </c>
      <c r="F9" s="18">
        <v>37144.77755339969</v>
      </c>
      <c r="G9" s="18">
        <v>36630.256527455385</v>
      </c>
      <c r="H9" s="18">
        <v>35048.233778124588</v>
      </c>
      <c r="I9" s="18">
        <v>34978.390761615898</v>
      </c>
      <c r="J9" s="18">
        <v>36137.675187531939</v>
      </c>
      <c r="K9" s="18">
        <v>37326.356598183818</v>
      </c>
      <c r="L9" s="18">
        <v>36550.023844874595</v>
      </c>
      <c r="M9" s="18">
        <v>36166.262346811389</v>
      </c>
      <c r="N9" s="18">
        <v>35570.822480524461</v>
      </c>
      <c r="O9" s="18">
        <v>39003.520250568108</v>
      </c>
      <c r="P9" s="18">
        <v>37818.987229542123</v>
      </c>
      <c r="Q9" s="18">
        <v>36559.049996827271</v>
      </c>
      <c r="R9" s="18">
        <v>38349.89787151858</v>
      </c>
      <c r="S9" s="18">
        <v>36814.789230040609</v>
      </c>
      <c r="T9" s="18">
        <v>35375.830847520621</v>
      </c>
      <c r="U9" s="18">
        <v>34832.038992679067</v>
      </c>
      <c r="V9" s="18">
        <v>41999.869780143992</v>
      </c>
      <c r="W9" s="18">
        <v>41862.654330517216</v>
      </c>
      <c r="X9" s="18">
        <v>40928.314214799255</v>
      </c>
      <c r="Y9" s="18">
        <v>40393.694951561622</v>
      </c>
      <c r="Z9" s="18">
        <v>38865.122291402506</v>
      </c>
      <c r="AA9" s="18">
        <v>37832.492298054429</v>
      </c>
      <c r="AB9" s="18">
        <v>37367.839851967823</v>
      </c>
      <c r="AC9" s="18">
        <v>36345.401570000002</v>
      </c>
      <c r="AD9" s="18">
        <v>35161.535476390389</v>
      </c>
      <c r="AE9" s="18">
        <v>34270.491183480248</v>
      </c>
      <c r="AF9" s="18">
        <v>33356.972141748556</v>
      </c>
      <c r="AG9" s="18">
        <v>32128.053710004042</v>
      </c>
      <c r="AH9" s="18">
        <v>30993.008592756163</v>
      </c>
      <c r="AI9" s="18">
        <v>30384.640581118121</v>
      </c>
      <c r="AJ9" s="18">
        <v>29514.556987212953</v>
      </c>
      <c r="AK9" s="18">
        <v>8711.8321233903916</v>
      </c>
      <c r="AL9" s="18">
        <v>28735.322629841532</v>
      </c>
      <c r="AM9" s="18">
        <v>27023.666519841532</v>
      </c>
      <c r="AN9" s="18">
        <v>26037.148496390389</v>
      </c>
    </row>
    <row r="10" spans="1:40" x14ac:dyDescent="0.25">
      <c r="A10" s="17" t="s">
        <v>91</v>
      </c>
      <c r="B10" s="18">
        <v>0</v>
      </c>
      <c r="C10" s="18">
        <v>0</v>
      </c>
      <c r="D10" s="18">
        <v>0</v>
      </c>
      <c r="E10" s="18">
        <v>0</v>
      </c>
      <c r="F10" s="18">
        <v>38381.751955230386</v>
      </c>
      <c r="G10" s="18">
        <v>37993.046336991218</v>
      </c>
      <c r="H10" s="18">
        <v>37324.131375713703</v>
      </c>
      <c r="I10" s="18">
        <v>38382.355769594091</v>
      </c>
      <c r="J10" s="18">
        <v>38608.138360050943</v>
      </c>
      <c r="K10" s="18">
        <v>57696.528451202568</v>
      </c>
      <c r="L10" s="18">
        <v>55936.29578389816</v>
      </c>
      <c r="M10" s="18">
        <v>58167.891537218791</v>
      </c>
      <c r="N10" s="18">
        <v>59057.025986034707</v>
      </c>
      <c r="O10" s="18">
        <v>60267.477590624883</v>
      </c>
      <c r="P10" s="18">
        <v>60333.260309775244</v>
      </c>
      <c r="Q10" s="18">
        <v>58003.741853660569</v>
      </c>
      <c r="R10" s="18">
        <v>54820.426420025462</v>
      </c>
      <c r="S10" s="18">
        <v>53281.379444525737</v>
      </c>
      <c r="T10" s="18">
        <v>52344.910733825178</v>
      </c>
      <c r="U10" s="18">
        <v>48623.577660428935</v>
      </c>
      <c r="V10" s="18">
        <v>49317.017357889352</v>
      </c>
      <c r="W10" s="18">
        <v>51737.162829235807</v>
      </c>
      <c r="X10" s="18">
        <v>72204.357879468982</v>
      </c>
      <c r="Y10" s="18">
        <v>67266.027323772272</v>
      </c>
      <c r="Z10" s="18">
        <v>67652.4211256743</v>
      </c>
      <c r="AA10" s="18">
        <v>72791.893807799584</v>
      </c>
      <c r="AB10" s="18">
        <v>70943.637707144109</v>
      </c>
      <c r="AC10" s="18">
        <v>69748.341750000007</v>
      </c>
      <c r="AD10" s="18">
        <v>79154.169860452457</v>
      </c>
      <c r="AE10" s="18">
        <v>79005.880922981582</v>
      </c>
      <c r="AF10" s="18">
        <v>76065.47445761945</v>
      </c>
      <c r="AG10" s="18">
        <v>75839.404630310644</v>
      </c>
      <c r="AH10" s="18">
        <v>128328.81395857455</v>
      </c>
      <c r="AI10" s="18">
        <v>125926.14086823657</v>
      </c>
      <c r="AJ10" s="18">
        <v>127385.66287102767</v>
      </c>
      <c r="AK10" s="18">
        <v>125932.32406588107</v>
      </c>
      <c r="AL10" s="18">
        <v>153973.41821941553</v>
      </c>
      <c r="AM10" s="18">
        <v>153462.84330941553</v>
      </c>
      <c r="AN10" s="18">
        <v>150582.28287045244</v>
      </c>
    </row>
    <row r="11" spans="1:40" x14ac:dyDescent="0.25">
      <c r="A11" s="17" t="s">
        <v>92</v>
      </c>
      <c r="B11" s="18">
        <v>0</v>
      </c>
      <c r="C11" s="18">
        <v>0</v>
      </c>
      <c r="D11" s="18">
        <v>0</v>
      </c>
      <c r="E11" s="18">
        <v>0</v>
      </c>
      <c r="F11" s="18">
        <v>148842.04429369181</v>
      </c>
      <c r="G11" s="18">
        <v>148845.97875663938</v>
      </c>
      <c r="H11" s="18">
        <v>148671.26317505169</v>
      </c>
      <c r="I11" s="18">
        <v>167777.00946188346</v>
      </c>
      <c r="J11" s="18">
        <v>218711.75847212703</v>
      </c>
      <c r="K11" s="18">
        <v>224983.38918724659</v>
      </c>
      <c r="L11" s="18">
        <v>225201.9214811679</v>
      </c>
      <c r="M11" s="18">
        <v>223871.41886203346</v>
      </c>
      <c r="N11" s="18">
        <v>265763.56422417809</v>
      </c>
      <c r="O11" s="18">
        <v>265231.32754405064</v>
      </c>
      <c r="P11" s="18">
        <v>265250.88437862863</v>
      </c>
      <c r="Q11" s="18">
        <v>273518.17537052883</v>
      </c>
      <c r="R11" s="18">
        <v>304907.68619719346</v>
      </c>
      <c r="S11" s="18">
        <v>304927.45420602628</v>
      </c>
      <c r="T11" s="18">
        <v>312002.46618331491</v>
      </c>
      <c r="U11" s="18">
        <v>308826.55730684026</v>
      </c>
      <c r="V11" s="18">
        <v>359797.36854333954</v>
      </c>
      <c r="W11" s="18">
        <v>363768.07453602622</v>
      </c>
      <c r="X11" s="18">
        <v>380510.65285331488</v>
      </c>
      <c r="Y11" s="18">
        <v>388998.92260684021</v>
      </c>
      <c r="Z11" s="18">
        <v>438344.44880999991</v>
      </c>
      <c r="AA11" s="18">
        <v>438344.44880999991</v>
      </c>
      <c r="AB11" s="18">
        <v>468039.81455999991</v>
      </c>
      <c r="AC11" s="18">
        <v>468039.81456000003</v>
      </c>
      <c r="AD11" s="18">
        <v>507871.30635999993</v>
      </c>
      <c r="AE11" s="18">
        <v>546410.8436299999</v>
      </c>
      <c r="AF11" s="18">
        <v>546410.8436299999</v>
      </c>
      <c r="AG11" s="18">
        <v>599693.67800999992</v>
      </c>
      <c r="AH11" s="18">
        <v>690018.9668099999</v>
      </c>
      <c r="AI11" s="18">
        <v>746049.00909999991</v>
      </c>
      <c r="AJ11" s="18">
        <v>784186.8385500001</v>
      </c>
      <c r="AK11" s="18">
        <v>792106.1964400002</v>
      </c>
      <c r="AL11" s="18">
        <v>877109.80914000003</v>
      </c>
      <c r="AM11" s="18">
        <v>877307.62737185077</v>
      </c>
      <c r="AN11" s="18">
        <v>970907.3395</v>
      </c>
    </row>
    <row r="12" spans="1:40" x14ac:dyDescent="0.25">
      <c r="A12" s="17" t="s">
        <v>93</v>
      </c>
      <c r="B12" s="18">
        <v>0</v>
      </c>
      <c r="C12" s="18">
        <v>0</v>
      </c>
      <c r="D12" s="18">
        <v>0</v>
      </c>
      <c r="E12" s="18">
        <v>0</v>
      </c>
      <c r="F12" s="18">
        <v>4.3573409917186945</v>
      </c>
      <c r="G12" s="18">
        <v>4.3573409917186945</v>
      </c>
      <c r="H12" s="18">
        <v>4.3573409917186945</v>
      </c>
      <c r="I12" s="18">
        <v>4.3573409917186945</v>
      </c>
      <c r="J12" s="18">
        <v>4.3573409917186945</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c r="AG12" s="18">
        <v>0</v>
      </c>
      <c r="AH12" s="18">
        <v>0</v>
      </c>
      <c r="AI12" s="18">
        <v>0</v>
      </c>
      <c r="AJ12" s="18">
        <v>0</v>
      </c>
      <c r="AK12" s="18">
        <v>0</v>
      </c>
      <c r="AL12" s="18">
        <v>0</v>
      </c>
      <c r="AM12" s="18">
        <v>0</v>
      </c>
      <c r="AN12" s="18">
        <v>0</v>
      </c>
    </row>
    <row r="13" spans="1:40" x14ac:dyDescent="0.25">
      <c r="A13" s="17" t="s">
        <v>94</v>
      </c>
      <c r="B13" s="18">
        <v>0</v>
      </c>
      <c r="C13" s="18">
        <v>0</v>
      </c>
      <c r="D13" s="18">
        <v>0</v>
      </c>
      <c r="E13" s="18">
        <v>0</v>
      </c>
      <c r="F13" s="18">
        <v>13179.467770909429</v>
      </c>
      <c r="G13" s="18">
        <v>13386.685404099639</v>
      </c>
      <c r="H13" s="18">
        <v>11453.707712939808</v>
      </c>
      <c r="I13" s="18">
        <v>11783.552404369831</v>
      </c>
      <c r="J13" s="18">
        <v>11406.271741734503</v>
      </c>
      <c r="K13" s="18">
        <v>12886.280902986344</v>
      </c>
      <c r="L13" s="18">
        <v>13122.650169744153</v>
      </c>
      <c r="M13" s="18">
        <v>13359.944201202079</v>
      </c>
      <c r="N13" s="18">
        <v>12779.797932228948</v>
      </c>
      <c r="O13" s="18">
        <v>12412.668572683318</v>
      </c>
      <c r="P13" s="18">
        <v>12024.573705837149</v>
      </c>
      <c r="Q13" s="18">
        <v>11217.294099331444</v>
      </c>
      <c r="R13" s="18">
        <v>10171.971388661435</v>
      </c>
      <c r="S13" s="18">
        <v>8915.5289684711606</v>
      </c>
      <c r="T13" s="18">
        <v>8765.5057996204141</v>
      </c>
      <c r="U13" s="18">
        <v>8701.3355024853372</v>
      </c>
      <c r="V13" s="18">
        <v>8133.2205847147761</v>
      </c>
      <c r="W13" s="18">
        <v>7909.5047821631715</v>
      </c>
      <c r="X13" s="18">
        <v>7738.1868633936274</v>
      </c>
      <c r="Y13" s="18">
        <v>7660.7724821168858</v>
      </c>
      <c r="Z13" s="18">
        <v>6815.6149588834433</v>
      </c>
      <c r="AA13" s="18">
        <v>6821.8301276913598</v>
      </c>
      <c r="AB13" s="18">
        <v>6911.0955455431831</v>
      </c>
      <c r="AC13" s="18">
        <v>6923.58932</v>
      </c>
      <c r="AD13" s="18">
        <v>6668.9202167435196</v>
      </c>
      <c r="AE13" s="18">
        <v>6688.0347228904111</v>
      </c>
      <c r="AF13" s="18">
        <v>5954.2938231320486</v>
      </c>
      <c r="AG13" s="18">
        <v>5768.5528525797436</v>
      </c>
      <c r="AH13" s="18">
        <v>5339.7372685317314</v>
      </c>
      <c r="AI13" s="18">
        <v>5060.9270721976845</v>
      </c>
      <c r="AJ13" s="18">
        <v>4671.1537451465738</v>
      </c>
      <c r="AK13" s="18">
        <v>4039.0443867435201</v>
      </c>
      <c r="AL13" s="18">
        <v>4181.0421606384243</v>
      </c>
      <c r="AM13" s="18">
        <v>4138.0998267435198</v>
      </c>
      <c r="AN13" s="18">
        <v>3677.3298667435197</v>
      </c>
    </row>
    <row r="14" spans="1:40" x14ac:dyDescent="0.25">
      <c r="A14" s="17" t="s">
        <v>95</v>
      </c>
      <c r="B14" s="18">
        <v>0</v>
      </c>
      <c r="C14" s="18">
        <v>0</v>
      </c>
      <c r="D14" s="18">
        <v>0</v>
      </c>
      <c r="E14" s="18">
        <v>0</v>
      </c>
      <c r="F14" s="18">
        <v>43009.231972050678</v>
      </c>
      <c r="G14" s="18">
        <v>43775.728937651962</v>
      </c>
      <c r="H14" s="18">
        <v>41522.33792883686</v>
      </c>
      <c r="I14" s="18">
        <v>42485.791032313929</v>
      </c>
      <c r="J14" s="18">
        <v>42344.30714359328</v>
      </c>
      <c r="K14" s="18">
        <v>33862.907617900906</v>
      </c>
      <c r="L14" s="18">
        <v>33869.355073216699</v>
      </c>
      <c r="M14" s="18">
        <v>34467.769988697226</v>
      </c>
      <c r="N14" s="18">
        <v>34583.925358763634</v>
      </c>
      <c r="O14" s="18">
        <v>33637.719623724581</v>
      </c>
      <c r="P14" s="18">
        <v>33708.042962558771</v>
      </c>
      <c r="Q14" s="18">
        <v>31919.116839352217</v>
      </c>
      <c r="R14" s="18">
        <v>30008.494136610581</v>
      </c>
      <c r="S14" s="18">
        <v>27198.032862814558</v>
      </c>
      <c r="T14" s="18">
        <v>27682.066140623952</v>
      </c>
      <c r="U14" s="18">
        <v>27807.223765735249</v>
      </c>
      <c r="V14" s="18">
        <v>26872.841853504542</v>
      </c>
      <c r="W14" s="18">
        <v>26761.421227140949</v>
      </c>
      <c r="X14" s="18">
        <v>26794.188786860002</v>
      </c>
      <c r="Y14" s="18">
        <v>26917.579709711914</v>
      </c>
      <c r="Z14" s="18">
        <v>24980.059618065978</v>
      </c>
      <c r="AA14" s="18">
        <v>25505.167681124756</v>
      </c>
      <c r="AB14" s="18">
        <v>26105.074856622996</v>
      </c>
      <c r="AC14" s="18">
        <v>26696.849129999999</v>
      </c>
      <c r="AD14" s="18">
        <v>26520.073330195337</v>
      </c>
      <c r="AE14" s="18">
        <v>27280.164839198835</v>
      </c>
      <c r="AF14" s="18">
        <v>25593.235906088859</v>
      </c>
      <c r="AG14" s="18">
        <v>25561.915671473562</v>
      </c>
      <c r="AH14" s="18">
        <v>24801.711461117873</v>
      </c>
      <c r="AI14" s="18">
        <v>24601.858593403467</v>
      </c>
      <c r="AJ14" s="18">
        <v>23920.893480639352</v>
      </c>
      <c r="AK14" s="18">
        <v>19460.042370195333</v>
      </c>
      <c r="AL14" s="18">
        <v>23576.915206517435</v>
      </c>
      <c r="AM14" s="18">
        <v>23576.915206517435</v>
      </c>
      <c r="AN14" s="18">
        <v>23170.59551019533</v>
      </c>
    </row>
    <row r="15" spans="1:40" x14ac:dyDescent="0.25">
      <c r="A15" s="17" t="s">
        <v>96</v>
      </c>
      <c r="B15" s="18">
        <v>0</v>
      </c>
      <c r="C15" s="18">
        <v>0</v>
      </c>
      <c r="D15" s="18">
        <v>0</v>
      </c>
      <c r="E15" s="18">
        <v>0</v>
      </c>
      <c r="F15" s="18">
        <v>5936.9568554852949</v>
      </c>
      <c r="G15" s="18">
        <v>6125.1062369051433</v>
      </c>
      <c r="H15" s="18">
        <v>5767.4384423146557</v>
      </c>
      <c r="I15" s="18">
        <v>5933.5295458267301</v>
      </c>
      <c r="J15" s="18">
        <v>6050.9834427228652</v>
      </c>
      <c r="K15" s="18">
        <v>5879.1983971935442</v>
      </c>
      <c r="L15" s="18">
        <v>5987.0388070627932</v>
      </c>
      <c r="M15" s="18">
        <v>6192.3685596423884</v>
      </c>
      <c r="N15" s="18">
        <v>6312.8392019043604</v>
      </c>
      <c r="O15" s="18">
        <v>6237.3470175358798</v>
      </c>
      <c r="P15" s="18">
        <v>6251.3381140023221</v>
      </c>
      <c r="Q15" s="18">
        <v>5937.7086210279167</v>
      </c>
      <c r="R15" s="18">
        <v>5580.9419127280444</v>
      </c>
      <c r="S15" s="18">
        <v>4985.5653211811768</v>
      </c>
      <c r="T15" s="18">
        <v>5091.0959517200063</v>
      </c>
      <c r="U15" s="18">
        <v>5156.7298077506648</v>
      </c>
      <c r="V15" s="18">
        <v>5017.9080813936007</v>
      </c>
      <c r="W15" s="18">
        <v>4985.5653211811768</v>
      </c>
      <c r="X15" s="18">
        <v>5091.0959517200063</v>
      </c>
      <c r="Y15" s="18">
        <v>5156.7298077506648</v>
      </c>
      <c r="Z15" s="18">
        <v>4802.9369711190466</v>
      </c>
      <c r="AA15" s="18">
        <v>4926.5988713036813</v>
      </c>
      <c r="AB15" s="18">
        <v>5242.9955313871478</v>
      </c>
      <c r="AC15" s="18">
        <v>5393.04378</v>
      </c>
      <c r="AD15" s="18">
        <v>5478.6139504806079</v>
      </c>
      <c r="AE15" s="18">
        <v>5653.9008828261731</v>
      </c>
      <c r="AF15" s="18">
        <v>5333.6183511274266</v>
      </c>
      <c r="AG15" s="18">
        <v>5331.3178127824895</v>
      </c>
      <c r="AH15" s="18">
        <v>5258.3550751139683</v>
      </c>
      <c r="AI15" s="18">
        <v>4987.0101315344054</v>
      </c>
      <c r="AJ15" s="18">
        <v>4937.7922654601398</v>
      </c>
      <c r="AK15" s="18">
        <v>4436.2564004806081</v>
      </c>
      <c r="AL15" s="18">
        <v>4967.7269022043929</v>
      </c>
      <c r="AM15" s="18">
        <v>4685.9376504806087</v>
      </c>
      <c r="AN15" s="18">
        <v>4753.5899604806082</v>
      </c>
    </row>
    <row r="16" spans="1:40" ht="17.25" customHeight="1" x14ac:dyDescent="0.25">
      <c r="A16" s="17" t="s">
        <v>97</v>
      </c>
      <c r="B16" s="18">
        <v>0</v>
      </c>
      <c r="C16" s="18">
        <v>0</v>
      </c>
      <c r="D16" s="18">
        <v>0</v>
      </c>
      <c r="E16" s="18">
        <v>0</v>
      </c>
      <c r="F16" s="18">
        <v>1110.46913</v>
      </c>
      <c r="G16" s="18">
        <v>1110.46913</v>
      </c>
      <c r="H16" s="18">
        <v>1110.46913</v>
      </c>
      <c r="I16" s="18">
        <v>860.46912999999995</v>
      </c>
      <c r="J16" s="18">
        <v>610.46912999999995</v>
      </c>
      <c r="K16" s="18">
        <v>360.46913000000001</v>
      </c>
      <c r="L16" s="18">
        <v>360.46913000000001</v>
      </c>
      <c r="M16" s="18">
        <v>160.46913000000001</v>
      </c>
      <c r="N16" s="18">
        <v>410.46913000000001</v>
      </c>
      <c r="O16" s="18">
        <v>250</v>
      </c>
      <c r="P16" s="18">
        <v>250</v>
      </c>
      <c r="Q16" s="18">
        <v>150</v>
      </c>
      <c r="R16" s="18">
        <v>150</v>
      </c>
      <c r="S16" s="18">
        <v>150</v>
      </c>
      <c r="T16" s="18">
        <v>50</v>
      </c>
      <c r="U16" s="18">
        <v>50</v>
      </c>
      <c r="V16" s="18">
        <v>50</v>
      </c>
      <c r="W16" s="18">
        <v>50</v>
      </c>
      <c r="X16" s="18">
        <v>0</v>
      </c>
      <c r="Y16" s="18">
        <v>0</v>
      </c>
      <c r="Z16" s="18">
        <v>0</v>
      </c>
      <c r="AA16" s="18">
        <v>0</v>
      </c>
      <c r="AB16" s="18">
        <v>0</v>
      </c>
      <c r="AC16" s="18">
        <v>0</v>
      </c>
      <c r="AD16" s="18">
        <v>0</v>
      </c>
      <c r="AE16" s="18">
        <v>0</v>
      </c>
      <c r="AF16" s="18">
        <v>0</v>
      </c>
      <c r="AG16" s="18">
        <v>0</v>
      </c>
      <c r="AH16" s="18">
        <v>0</v>
      </c>
      <c r="AI16" s="18">
        <v>0</v>
      </c>
      <c r="AJ16" s="18">
        <v>0</v>
      </c>
      <c r="AK16" s="18">
        <v>0</v>
      </c>
      <c r="AL16" s="18">
        <v>10638.114958002867</v>
      </c>
      <c r="AM16" s="18">
        <v>13656.983208002866</v>
      </c>
      <c r="AN16" s="18">
        <v>17656.027149999998</v>
      </c>
    </row>
    <row r="17" spans="1:40" x14ac:dyDescent="0.25">
      <c r="A17" s="17" t="s">
        <v>98</v>
      </c>
      <c r="B17" s="18">
        <v>0</v>
      </c>
      <c r="C17" s="18">
        <v>0</v>
      </c>
      <c r="D17" s="18">
        <v>0</v>
      </c>
      <c r="E17" s="18">
        <v>0</v>
      </c>
      <c r="F17" s="18">
        <v>0</v>
      </c>
      <c r="G17" s="18">
        <v>0</v>
      </c>
      <c r="H17" s="18">
        <v>-3.4365803003311157E-10</v>
      </c>
      <c r="I17" s="18">
        <v>-3.4365803003311157E-10</v>
      </c>
      <c r="J17" s="18">
        <v>-3.4365803003311157E-10</v>
      </c>
      <c r="K17" s="18">
        <v>0</v>
      </c>
      <c r="L17" s="18">
        <v>0</v>
      </c>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c r="AK17" s="18">
        <v>0</v>
      </c>
      <c r="AL17" s="18">
        <v>0</v>
      </c>
      <c r="AM17" s="18">
        <v>0</v>
      </c>
      <c r="AN17" s="18">
        <v>0</v>
      </c>
    </row>
    <row r="18" spans="1:40" x14ac:dyDescent="0.25">
      <c r="A18" s="17" t="s">
        <v>99</v>
      </c>
      <c r="B18" s="18">
        <v>0</v>
      </c>
      <c r="C18" s="18">
        <v>0</v>
      </c>
      <c r="D18" s="18">
        <v>0</v>
      </c>
      <c r="E18" s="18">
        <v>0</v>
      </c>
      <c r="F18" s="18">
        <v>2899.3494470649616</v>
      </c>
      <c r="G18" s="18">
        <v>3041.464623671975</v>
      </c>
      <c r="H18" s="18">
        <v>2889.1969560903872</v>
      </c>
      <c r="I18" s="18">
        <v>3088.6611028189923</v>
      </c>
      <c r="J18" s="18">
        <v>3081.9084306236623</v>
      </c>
      <c r="K18" s="18">
        <v>3399.9102201820156</v>
      </c>
      <c r="L18" s="18">
        <v>3305.0395916741459</v>
      </c>
      <c r="M18" s="18">
        <v>3453.2677964028112</v>
      </c>
      <c r="N18" s="18">
        <v>3403.8190572494414</v>
      </c>
      <c r="O18" s="18">
        <v>3323.1067587708444</v>
      </c>
      <c r="P18" s="18">
        <v>3289.6674831473738</v>
      </c>
      <c r="Q18" s="18">
        <v>3105.0719377512851</v>
      </c>
      <c r="R18" s="18">
        <v>2655.3162977087404</v>
      </c>
      <c r="S18" s="18">
        <v>2256.156712297121</v>
      </c>
      <c r="T18" s="18">
        <v>2332.2881759654715</v>
      </c>
      <c r="U18" s="18">
        <v>2305.9290136247555</v>
      </c>
      <c r="V18" s="18">
        <v>2353.9259999999999</v>
      </c>
      <c r="W18" s="18">
        <v>2353.9259999999999</v>
      </c>
      <c r="X18" s="18">
        <v>2172.8547400000002</v>
      </c>
      <c r="Y18" s="18">
        <v>2172.8547400000002</v>
      </c>
      <c r="Z18" s="18">
        <v>1991.7834800000001</v>
      </c>
      <c r="AA18" s="18">
        <v>1991.7834800000001</v>
      </c>
      <c r="AB18" s="18">
        <v>1810.7122199999999</v>
      </c>
      <c r="AC18" s="18">
        <v>1810.7122199999999</v>
      </c>
      <c r="AD18" s="18">
        <v>1629.64096</v>
      </c>
      <c r="AE18" s="18">
        <v>1448.8640299999997</v>
      </c>
      <c r="AF18" s="18">
        <v>1448.8640299999997</v>
      </c>
      <c r="AG18" s="18">
        <v>1448.8640299999997</v>
      </c>
      <c r="AH18" s="18">
        <v>1267.4984299999996</v>
      </c>
      <c r="AI18" s="18">
        <v>1267.4984299999996</v>
      </c>
      <c r="AJ18" s="18">
        <v>1086.4271699999997</v>
      </c>
      <c r="AK18" s="18">
        <v>1086.4271699999997</v>
      </c>
      <c r="AL18" s="18">
        <v>905.35590999999977</v>
      </c>
      <c r="AM18" s="18">
        <v>905.35590999999977</v>
      </c>
      <c r="AN18" s="18">
        <v>724.28464999999983</v>
      </c>
    </row>
    <row r="19" spans="1:40" x14ac:dyDescent="0.25">
      <c r="A19" s="17" t="s">
        <v>100</v>
      </c>
      <c r="B19" s="18">
        <v>0</v>
      </c>
      <c r="C19" s="18">
        <v>0</v>
      </c>
      <c r="D19" s="18">
        <v>0</v>
      </c>
      <c r="E19" s="18">
        <v>0</v>
      </c>
      <c r="F19" s="18">
        <v>10072.414246354476</v>
      </c>
      <c r="G19" s="18">
        <v>10391.621300740449</v>
      </c>
      <c r="H19" s="18">
        <v>10391.621300740449</v>
      </c>
      <c r="I19" s="18">
        <v>10066.599603689574</v>
      </c>
      <c r="J19" s="18">
        <v>10265.867399158467</v>
      </c>
      <c r="K19" s="18">
        <v>12734.987127618557</v>
      </c>
      <c r="L19" s="18">
        <v>12968.581257079735</v>
      </c>
      <c r="M19" s="18">
        <v>13413.347971750645</v>
      </c>
      <c r="N19" s="18">
        <v>13698.180305184093</v>
      </c>
      <c r="O19" s="18">
        <v>13534.370406018643</v>
      </c>
      <c r="P19" s="18">
        <v>13625.845379105453</v>
      </c>
      <c r="Q19" s="18">
        <v>12942.237022036366</v>
      </c>
      <c r="R19" s="18">
        <v>12298.906926291898</v>
      </c>
      <c r="S19" s="18">
        <v>15530.201900266386</v>
      </c>
      <c r="T19" s="18">
        <v>16000.083969009158</v>
      </c>
      <c r="U19" s="18">
        <v>16206.355313658556</v>
      </c>
      <c r="V19" s="18">
        <v>15995.417461001109</v>
      </c>
      <c r="W19" s="18">
        <v>16353.354719768929</v>
      </c>
      <c r="X19" s="18">
        <v>16605.301447521848</v>
      </c>
      <c r="Y19" s="18">
        <v>16819.3751901674</v>
      </c>
      <c r="Z19" s="18">
        <v>15623.440270971549</v>
      </c>
      <c r="AA19" s="18">
        <v>16025.699206066285</v>
      </c>
      <c r="AB19" s="18">
        <v>16876.912782190055</v>
      </c>
      <c r="AC19" s="18">
        <v>17359.909789999998</v>
      </c>
      <c r="AD19" s="18">
        <v>17830.038469906307</v>
      </c>
      <c r="AE19" s="18">
        <v>18400.506249925114</v>
      </c>
      <c r="AF19" s="18">
        <v>17069.325397660345</v>
      </c>
      <c r="AG19" s="18">
        <v>17061.962921566606</v>
      </c>
      <c r="AH19" s="18">
        <v>16543.822693495025</v>
      </c>
      <c r="AI19" s="18">
        <v>16229.098947379029</v>
      </c>
      <c r="AJ19" s="18">
        <v>15791.869145970246</v>
      </c>
      <c r="AK19" s="18">
        <v>14187.875229906305</v>
      </c>
      <c r="AL19" s="18">
        <v>15901.34704740184</v>
      </c>
      <c r="AM19" s="18">
        <v>15738.028689906307</v>
      </c>
      <c r="AN19" s="18">
        <v>49843.379749906315</v>
      </c>
    </row>
    <row r="20" spans="1:40" x14ac:dyDescent="0.25">
      <c r="A20" s="17" t="s">
        <v>101</v>
      </c>
      <c r="B20" s="18">
        <v>0</v>
      </c>
      <c r="C20" s="18">
        <v>0</v>
      </c>
      <c r="D20" s="18">
        <v>0</v>
      </c>
      <c r="E20" s="18">
        <v>0</v>
      </c>
      <c r="F20" s="18">
        <v>25000</v>
      </c>
      <c r="G20" s="18">
        <v>25000</v>
      </c>
      <c r="H20" s="18">
        <v>24393.194480373069</v>
      </c>
      <c r="I20" s="18">
        <v>25000</v>
      </c>
      <c r="J20" s="18">
        <v>25250</v>
      </c>
      <c r="K20" s="18">
        <v>25750</v>
      </c>
      <c r="L20" s="18">
        <v>25750</v>
      </c>
      <c r="M20" s="18">
        <v>25750</v>
      </c>
      <c r="N20" s="18">
        <v>26000</v>
      </c>
      <c r="O20" s="18">
        <v>26000</v>
      </c>
      <c r="P20" s="18">
        <v>26000</v>
      </c>
      <c r="Q20" s="18">
        <v>26000</v>
      </c>
      <c r="R20" s="18">
        <v>26250</v>
      </c>
      <c r="S20" s="18">
        <v>26250</v>
      </c>
      <c r="T20" s="18">
        <v>26250</v>
      </c>
      <c r="U20" s="18">
        <v>26250</v>
      </c>
      <c r="V20" s="18">
        <v>26793.68</v>
      </c>
      <c r="W20" s="18">
        <v>26793.68</v>
      </c>
      <c r="X20" s="18">
        <v>26940.52</v>
      </c>
      <c r="Y20" s="18">
        <v>27190.52</v>
      </c>
      <c r="Z20" s="18">
        <v>27190.52</v>
      </c>
      <c r="AA20" s="18">
        <v>27190.52</v>
      </c>
      <c r="AB20" s="18">
        <v>27190.52</v>
      </c>
      <c r="AC20" s="18">
        <v>27190.52</v>
      </c>
      <c r="AD20" s="18">
        <v>27410.799999999999</v>
      </c>
      <c r="AE20" s="18">
        <v>27555.8</v>
      </c>
      <c r="AF20" s="18">
        <v>27555.8</v>
      </c>
      <c r="AG20" s="18">
        <v>28135.8</v>
      </c>
      <c r="AH20" s="18">
        <v>28135.8</v>
      </c>
      <c r="AI20" s="18">
        <v>28135.8</v>
      </c>
      <c r="AJ20" s="18">
        <v>28135.8</v>
      </c>
      <c r="AK20" s="18">
        <v>29360.799999999999</v>
      </c>
      <c r="AL20" s="18">
        <v>43958.886599999998</v>
      </c>
      <c r="AM20" s="18">
        <v>45966.123509999998</v>
      </c>
      <c r="AN20" s="18">
        <v>46112.963510000001</v>
      </c>
    </row>
    <row r="21" spans="1:40" x14ac:dyDescent="0.25">
      <c r="A21" s="19" t="s">
        <v>102</v>
      </c>
      <c r="B21" s="20">
        <v>0</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row>
    <row r="22" spans="1:40" x14ac:dyDescent="0.25">
      <c r="A22" s="19" t="s">
        <v>103</v>
      </c>
      <c r="B22" s="20">
        <v>0</v>
      </c>
      <c r="C22" s="20">
        <v>0</v>
      </c>
      <c r="D22" s="20">
        <v>0</v>
      </c>
      <c r="E22" s="20">
        <v>0</v>
      </c>
      <c r="F22" s="20">
        <v>9025.5211727550723</v>
      </c>
      <c r="G22" s="20">
        <v>9025.2559144676998</v>
      </c>
      <c r="H22" s="20">
        <v>8664.2493644676997</v>
      </c>
      <c r="I22" s="20">
        <v>8664.2104885727185</v>
      </c>
      <c r="J22" s="20">
        <v>8303.0974786294082</v>
      </c>
      <c r="K22" s="20">
        <v>8303.3049662487956</v>
      </c>
      <c r="L22" s="20">
        <v>7942.4848254354592</v>
      </c>
      <c r="M22" s="20">
        <v>7942.3572955638683</v>
      </c>
      <c r="N22" s="20">
        <v>7581.9366906474816</v>
      </c>
      <c r="O22" s="20">
        <v>7220.3611295298742</v>
      </c>
      <c r="P22" s="20">
        <v>7220.5792402401094</v>
      </c>
      <c r="Q22" s="20">
        <v>7220.189792421319</v>
      </c>
      <c r="R22" s="20">
        <v>6859.005038184132</v>
      </c>
      <c r="S22" s="20">
        <v>6498.6168942883514</v>
      </c>
      <c r="T22" s="20">
        <v>6498.3565551738429</v>
      </c>
      <c r="U22" s="20">
        <v>6498.4152549587134</v>
      </c>
      <c r="V22" s="20">
        <v>6137.3355745047538</v>
      </c>
      <c r="W22" s="20">
        <v>6137.5826223834438</v>
      </c>
      <c r="X22" s="20">
        <v>5776.3169379323053</v>
      </c>
      <c r="Y22" s="20">
        <v>5776.3691155188571</v>
      </c>
      <c r="Z22" s="20">
        <v>5415.255891674331</v>
      </c>
      <c r="AA22" s="20">
        <v>5415.4840485394143</v>
      </c>
      <c r="AB22" s="20">
        <v>5054.2669237743758</v>
      </c>
      <c r="AC22" s="20">
        <v>5054.3045000000002</v>
      </c>
      <c r="AD22" s="20">
        <v>4693.1439189495413</v>
      </c>
      <c r="AE22" s="20">
        <v>4332.0311427703018</v>
      </c>
      <c r="AF22" s="20">
        <v>4331.9596549536336</v>
      </c>
      <c r="AG22" s="20">
        <v>4331.9959082488313</v>
      </c>
      <c r="AH22" s="20">
        <v>3970.9558810799117</v>
      </c>
      <c r="AI22" s="20">
        <v>3970.9606644179185</v>
      </c>
      <c r="AJ22" s="20">
        <v>3574.336733643418</v>
      </c>
      <c r="AK22" s="20">
        <v>13259.999998949541</v>
      </c>
      <c r="AL22" s="20">
        <v>3249.2025509703781</v>
      </c>
      <c r="AM22" s="20">
        <v>3248.9624889495412</v>
      </c>
      <c r="AN22" s="20">
        <v>2887.966728949541</v>
      </c>
    </row>
    <row r="23" spans="1:40" x14ac:dyDescent="0.25">
      <c r="A23" s="19" t="s">
        <v>104</v>
      </c>
      <c r="B23" s="20">
        <v>0</v>
      </c>
      <c r="C23" s="20">
        <v>0</v>
      </c>
      <c r="D23" s="20">
        <v>0</v>
      </c>
      <c r="E23" s="20">
        <v>0</v>
      </c>
      <c r="F23" s="20">
        <v>0</v>
      </c>
      <c r="G23" s="20">
        <v>0</v>
      </c>
      <c r="H23" s="20">
        <v>0</v>
      </c>
      <c r="I23" s="20">
        <v>0</v>
      </c>
      <c r="J23" s="20">
        <v>0</v>
      </c>
      <c r="K23" s="20">
        <v>1046.86418</v>
      </c>
      <c r="L23" s="20">
        <v>1046.86418</v>
      </c>
      <c r="M23" s="20">
        <v>1046.86418</v>
      </c>
      <c r="N23" s="20">
        <v>1046.86418</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row>
    <row r="24" spans="1:40" x14ac:dyDescent="0.25">
      <c r="A24" s="19" t="s">
        <v>105</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371.39528930006804</v>
      </c>
      <c r="U24" s="20">
        <v>376.18327702993003</v>
      </c>
      <c r="V24" s="20">
        <v>27363.308670293787</v>
      </c>
      <c r="W24" s="20">
        <v>33345.170016683704</v>
      </c>
      <c r="X24" s="20">
        <v>35113.211610112681</v>
      </c>
      <c r="Y24" s="20">
        <v>35565.887320303053</v>
      </c>
      <c r="Z24" s="20">
        <v>34541.086068454686</v>
      </c>
      <c r="AA24" s="20">
        <v>35430.420316093354</v>
      </c>
      <c r="AB24" s="20">
        <v>37705.837281469081</v>
      </c>
      <c r="AC24" s="20">
        <v>38784.933140000001</v>
      </c>
      <c r="AD24" s="20">
        <v>42743.382513503602</v>
      </c>
      <c r="AE24" s="20">
        <v>44110.946730518743</v>
      </c>
      <c r="AF24" s="20">
        <v>42867.1164644374</v>
      </c>
      <c r="AG24" s="20">
        <v>46828.826943079992</v>
      </c>
      <c r="AH24" s="20">
        <v>53294.619926944724</v>
      </c>
      <c r="AI24" s="20">
        <v>53859.838504834952</v>
      </c>
      <c r="AJ24" s="20">
        <v>53328.284277256127</v>
      </c>
      <c r="AK24" s="20">
        <v>47911.683953503612</v>
      </c>
      <c r="AL24" s="20">
        <v>64065.060077009563</v>
      </c>
      <c r="AM24" s="20">
        <v>65024.221983503601</v>
      </c>
      <c r="AN24" s="20">
        <v>71787.892073503608</v>
      </c>
    </row>
    <row r="25" spans="1:40" x14ac:dyDescent="0.25">
      <c r="A25" s="19" t="s">
        <v>106</v>
      </c>
      <c r="B25" s="20">
        <v>0</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250000</v>
      </c>
      <c r="X25" s="20">
        <v>250000</v>
      </c>
      <c r="Y25" s="20">
        <v>250000</v>
      </c>
      <c r="Z25" s="20">
        <v>240000</v>
      </c>
      <c r="AA25" s="20">
        <v>240000</v>
      </c>
      <c r="AB25" s="20">
        <v>240000</v>
      </c>
      <c r="AC25" s="20">
        <v>240000</v>
      </c>
      <c r="AD25" s="20">
        <v>240000</v>
      </c>
      <c r="AE25" s="20">
        <v>240000</v>
      </c>
      <c r="AF25" s="20">
        <v>240000</v>
      </c>
      <c r="AG25" s="20">
        <v>216000</v>
      </c>
      <c r="AH25" s="20">
        <v>216000</v>
      </c>
      <c r="AI25" s="20">
        <v>192000</v>
      </c>
      <c r="AJ25" s="20">
        <v>192000</v>
      </c>
      <c r="AK25" s="20">
        <v>156000</v>
      </c>
      <c r="AL25" s="20">
        <v>156000</v>
      </c>
      <c r="AM25" s="20">
        <v>120000</v>
      </c>
      <c r="AN25" s="20">
        <v>120000</v>
      </c>
    </row>
    <row r="26" spans="1:40" x14ac:dyDescent="0.25">
      <c r="A26" s="19" t="s">
        <v>107</v>
      </c>
      <c r="B26" s="20">
        <v>0</v>
      </c>
      <c r="C26" s="20">
        <v>0</v>
      </c>
      <c r="D26" s="20">
        <v>0</v>
      </c>
      <c r="E26" s="20">
        <v>0</v>
      </c>
      <c r="F26" s="20">
        <v>1072546.6002103814</v>
      </c>
      <c r="G26" s="20">
        <v>1088662.8125571276</v>
      </c>
      <c r="H26" s="20">
        <v>1059079.4921792108</v>
      </c>
      <c r="I26" s="20">
        <v>1094870.3262835606</v>
      </c>
      <c r="J26" s="20">
        <v>1097916.9281182429</v>
      </c>
      <c r="K26" s="20">
        <v>1068020.279851167</v>
      </c>
      <c r="L26" s="20">
        <v>1063679.5253042821</v>
      </c>
      <c r="M26" s="20">
        <v>1090605.0667274715</v>
      </c>
      <c r="N26" s="20">
        <v>1104845.7217533586</v>
      </c>
      <c r="O26" s="20">
        <v>1099248.541627208</v>
      </c>
      <c r="P26" s="20">
        <v>1103203.7521153116</v>
      </c>
      <c r="Q26" s="20">
        <v>1086360.0534315542</v>
      </c>
      <c r="R26" s="20">
        <v>1056670.0397173159</v>
      </c>
      <c r="S26" s="20">
        <v>1007078.5200334068</v>
      </c>
      <c r="T26" s="20">
        <v>1024627.9224370887</v>
      </c>
      <c r="U26" s="20">
        <v>1023248.6236233448</v>
      </c>
      <c r="V26" s="20">
        <v>1123202.1440049787</v>
      </c>
      <c r="W26" s="20">
        <v>1131831.1531445251</v>
      </c>
      <c r="X26" s="20">
        <v>1198018.6613319172</v>
      </c>
      <c r="Y26" s="20">
        <v>1200504.7428422002</v>
      </c>
      <c r="Z26" s="20">
        <v>1171367.169668335</v>
      </c>
      <c r="AA26" s="20">
        <v>1199004.0082398469</v>
      </c>
      <c r="AB26" s="20">
        <v>1225591.2033353469</v>
      </c>
      <c r="AC26" s="20">
        <v>1346697.6450400001</v>
      </c>
      <c r="AD26" s="20">
        <v>1605385.0600820773</v>
      </c>
      <c r="AE26" s="20">
        <v>1627283.2724915601</v>
      </c>
      <c r="AF26" s="20">
        <v>1719302.6570276909</v>
      </c>
      <c r="AG26" s="20">
        <v>1763603.6407306225</v>
      </c>
      <c r="AH26" s="20">
        <v>1831219.9921902819</v>
      </c>
      <c r="AI26" s="20">
        <v>1854314.7071493855</v>
      </c>
      <c r="AJ26" s="20">
        <v>1863341.3791527185</v>
      </c>
      <c r="AK26" s="20">
        <v>1880078.2475062751</v>
      </c>
      <c r="AL26" s="20">
        <v>2063686.5618362837</v>
      </c>
      <c r="AM26" s="20">
        <v>2148987.2782434882</v>
      </c>
      <c r="AN26" s="20">
        <v>2393402.004542077</v>
      </c>
    </row>
    <row r="27" spans="1:40" x14ac:dyDescent="0.25">
      <c r="A27" s="15" t="s">
        <v>5</v>
      </c>
      <c r="B27" s="16">
        <f>SUM(B28:B29)</f>
        <v>113600</v>
      </c>
      <c r="C27" s="16">
        <f t="shared" ref="C27:AD27" si="22">SUM(C28:C29)</f>
        <v>114339.72602739726</v>
      </c>
      <c r="D27" s="16">
        <f t="shared" si="22"/>
        <v>121010.0894337698</v>
      </c>
      <c r="E27" s="16">
        <f t="shared" si="22"/>
        <v>125481.71443008268</v>
      </c>
      <c r="F27" s="16">
        <f t="shared" si="22"/>
        <v>126586.04832029012</v>
      </c>
      <c r="G27" s="16">
        <f t="shared" si="22"/>
        <v>119456.63775975791</v>
      </c>
      <c r="H27" s="16">
        <f t="shared" si="22"/>
        <v>120202.53939910217</v>
      </c>
      <c r="I27" s="16">
        <f t="shared" si="22"/>
        <v>110956.63775975791</v>
      </c>
      <c r="J27" s="16">
        <f t="shared" si="22"/>
        <v>1586857.6615991937</v>
      </c>
      <c r="K27" s="16">
        <f t="shared" si="22"/>
        <v>1557393.9629690566</v>
      </c>
      <c r="L27" s="16">
        <f t="shared" si="22"/>
        <v>1483747.0451608372</v>
      </c>
      <c r="M27" s="16">
        <f t="shared" si="22"/>
        <v>1451756.874273184</v>
      </c>
      <c r="N27" s="16">
        <f t="shared" si="22"/>
        <v>1415416.2249794423</v>
      </c>
      <c r="O27" s="16">
        <f t="shared" si="22"/>
        <v>1395269.4178082193</v>
      </c>
      <c r="P27" s="16">
        <f t="shared" si="22"/>
        <v>1457636.8835616435</v>
      </c>
      <c r="Q27" s="16">
        <f t="shared" si="22"/>
        <v>1508543.8428458849</v>
      </c>
      <c r="R27" s="16">
        <f t="shared" si="22"/>
        <v>1402817.6123704026</v>
      </c>
      <c r="S27" s="16">
        <f t="shared" si="22"/>
        <v>1376699.8928060026</v>
      </c>
      <c r="T27" s="16">
        <f t="shared" si="22"/>
        <v>1616758.0746305035</v>
      </c>
      <c r="U27" s="16">
        <f t="shared" si="22"/>
        <v>1492299.0421663227</v>
      </c>
      <c r="V27" s="16">
        <f t="shared" si="22"/>
        <v>1472538.3870384204</v>
      </c>
      <c r="W27" s="16">
        <f t="shared" si="22"/>
        <v>1450507.9592990486</v>
      </c>
      <c r="X27" s="16">
        <f t="shared" si="22"/>
        <v>2064148.3527242425</v>
      </c>
      <c r="Y27" s="16">
        <f t="shared" si="22"/>
        <v>2140204.1326736915</v>
      </c>
      <c r="Z27" s="16">
        <f t="shared" si="22"/>
        <v>2063528.108691104</v>
      </c>
      <c r="AA27" s="16">
        <f t="shared" si="22"/>
        <v>2916481.9640507107</v>
      </c>
      <c r="AB27" s="16">
        <f t="shared" si="22"/>
        <v>2985675.7825639783</v>
      </c>
      <c r="AC27" s="16">
        <f t="shared" si="22"/>
        <v>3084722.5961758955</v>
      </c>
      <c r="AD27" s="16">
        <f t="shared" si="22"/>
        <v>3548541.6945260381</v>
      </c>
      <c r="AE27" s="16">
        <v>3340397.2767299465</v>
      </c>
      <c r="AF27" s="16">
        <v>2995995.3471769243</v>
      </c>
      <c r="AG27" s="16">
        <v>3067324.898254435</v>
      </c>
      <c r="AH27" s="16">
        <v>2946032.1655763099</v>
      </c>
      <c r="AI27" s="16">
        <v>3117253.9513329677</v>
      </c>
      <c r="AJ27" s="16">
        <v>3107264.0492598587</v>
      </c>
      <c r="AK27" s="16">
        <v>3094854.2827186924</v>
      </c>
      <c r="AL27" s="16">
        <v>3123269.197552837</v>
      </c>
      <c r="AM27" s="16">
        <v>2487818.5247907811</v>
      </c>
      <c r="AN27" s="16">
        <v>2752602.6776341428</v>
      </c>
    </row>
    <row r="28" spans="1:40" x14ac:dyDescent="0.25">
      <c r="A28" s="17" t="s">
        <v>92</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159293.07088207011</v>
      </c>
      <c r="U28" s="20">
        <v>145503.75651827143</v>
      </c>
      <c r="V28" s="20">
        <v>151371.9940714332</v>
      </c>
      <c r="W28" s="20">
        <v>146131.83069980651</v>
      </c>
      <c r="X28" s="20">
        <v>154394.41902459448</v>
      </c>
      <c r="Y28" s="20">
        <v>157915.28342019927</v>
      </c>
      <c r="Z28" s="20">
        <v>147713.82630865515</v>
      </c>
      <c r="AA28" s="20">
        <v>162792.28601890133</v>
      </c>
      <c r="AB28" s="20">
        <v>161795.84529873866</v>
      </c>
      <c r="AC28" s="20">
        <v>165999.8207002405</v>
      </c>
      <c r="AD28" s="20">
        <v>147733.54856995921</v>
      </c>
      <c r="AE28" s="20">
        <v>149839.14669831761</v>
      </c>
      <c r="AF28" s="20">
        <v>0</v>
      </c>
      <c r="AG28" s="20">
        <v>0</v>
      </c>
      <c r="AH28" s="20">
        <v>0</v>
      </c>
      <c r="AI28" s="20">
        <v>0</v>
      </c>
      <c r="AJ28" s="20">
        <v>0</v>
      </c>
      <c r="AK28" s="20">
        <v>0</v>
      </c>
      <c r="AL28" s="20">
        <v>0</v>
      </c>
      <c r="AM28" s="20">
        <v>0</v>
      </c>
      <c r="AN28" s="20">
        <v>0</v>
      </c>
    </row>
    <row r="29" spans="1:40" x14ac:dyDescent="0.25">
      <c r="A29" s="17" t="s">
        <v>107</v>
      </c>
      <c r="B29" s="20">
        <v>113600</v>
      </c>
      <c r="C29" s="20">
        <v>114339.72602739726</v>
      </c>
      <c r="D29" s="20">
        <v>121010.0894337698</v>
      </c>
      <c r="E29" s="20">
        <v>125481.71443008268</v>
      </c>
      <c r="F29" s="20">
        <v>126586.04832029012</v>
      </c>
      <c r="G29" s="20">
        <v>119456.63775975791</v>
      </c>
      <c r="H29" s="20">
        <v>120202.53939910217</v>
      </c>
      <c r="I29" s="20">
        <v>110956.63775975791</v>
      </c>
      <c r="J29" s="20">
        <v>1586857.6615991937</v>
      </c>
      <c r="K29" s="20">
        <v>1557393.9629690566</v>
      </c>
      <c r="L29" s="20">
        <v>1483747.0451608372</v>
      </c>
      <c r="M29" s="20">
        <v>1451756.874273184</v>
      </c>
      <c r="N29" s="20">
        <v>1415416.2249794423</v>
      </c>
      <c r="O29" s="20">
        <v>1395269.4178082193</v>
      </c>
      <c r="P29" s="20">
        <v>1457636.8835616435</v>
      </c>
      <c r="Q29" s="20">
        <v>1508543.8428458849</v>
      </c>
      <c r="R29" s="20">
        <v>1402817.6123704026</v>
      </c>
      <c r="S29" s="20">
        <v>1376699.8928060026</v>
      </c>
      <c r="T29" s="20">
        <v>1457465.0037484334</v>
      </c>
      <c r="U29" s="20">
        <v>1346795.2856480512</v>
      </c>
      <c r="V29" s="20">
        <v>1321166.3929669871</v>
      </c>
      <c r="W29" s="20">
        <v>1304376.1285992421</v>
      </c>
      <c r="X29" s="20">
        <v>1909753.9336996479</v>
      </c>
      <c r="Y29" s="20">
        <v>1982288.8492534922</v>
      </c>
      <c r="Z29" s="20">
        <v>1915814.2823824489</v>
      </c>
      <c r="AA29" s="20">
        <v>2753689.6780318092</v>
      </c>
      <c r="AB29" s="20">
        <v>2823879.9372652397</v>
      </c>
      <c r="AC29" s="20">
        <v>2918722.7754756552</v>
      </c>
      <c r="AD29" s="20">
        <v>3400808.145956079</v>
      </c>
      <c r="AE29" s="20">
        <v>3190558.130031629</v>
      </c>
      <c r="AF29" s="20">
        <v>2995995.3471769243</v>
      </c>
      <c r="AG29" s="20">
        <v>3067324.898254435</v>
      </c>
      <c r="AH29" s="20">
        <v>2946032.1655763099</v>
      </c>
      <c r="AI29" s="20">
        <v>3117253.9513329677</v>
      </c>
      <c r="AJ29" s="20">
        <v>3107264.0492598587</v>
      </c>
      <c r="AK29" s="20">
        <v>3094854.2827186924</v>
      </c>
      <c r="AL29" s="20">
        <v>3123269.197552837</v>
      </c>
      <c r="AM29" s="20">
        <v>2487818.5247907811</v>
      </c>
      <c r="AN29" s="20">
        <v>2752602.6776341428</v>
      </c>
    </row>
    <row r="30" spans="1:40" x14ac:dyDescent="0.25">
      <c r="A30" s="21" t="s">
        <v>6</v>
      </c>
      <c r="B30" s="22">
        <f>B31+B33</f>
        <v>272732.46616467007</v>
      </c>
      <c r="C30" s="22">
        <f t="shared" ref="C30:AL30" si="23">C31+C33</f>
        <v>278654.40642489982</v>
      </c>
      <c r="D30" s="22">
        <f t="shared" si="23"/>
        <v>279693.2741489436</v>
      </c>
      <c r="E30" s="22">
        <f t="shared" si="23"/>
        <v>274977.85955772432</v>
      </c>
      <c r="F30" s="22">
        <f t="shared" si="23"/>
        <v>267288.50604997249</v>
      </c>
      <c r="G30" s="22">
        <f t="shared" si="23"/>
        <v>339933.09318968013</v>
      </c>
      <c r="H30" s="22">
        <f t="shared" si="23"/>
        <v>264190.9302257598</v>
      </c>
      <c r="I30" s="22">
        <f t="shared" si="23"/>
        <v>473766.51985356864</v>
      </c>
      <c r="J30" s="22">
        <f t="shared" si="23"/>
        <v>571209.43097485811</v>
      </c>
      <c r="K30" s="22">
        <f t="shared" si="23"/>
        <v>528154.62525101169</v>
      </c>
      <c r="L30" s="22">
        <f t="shared" si="23"/>
        <v>590614.19153323025</v>
      </c>
      <c r="M30" s="22">
        <f t="shared" si="23"/>
        <v>979788.79497100052</v>
      </c>
      <c r="N30" s="22">
        <f t="shared" si="23"/>
        <v>1130313.3579969592</v>
      </c>
      <c r="O30" s="22">
        <f t="shared" si="23"/>
        <v>1083432.1371699485</v>
      </c>
      <c r="P30" s="22">
        <f t="shared" si="23"/>
        <v>1058069.5107310608</v>
      </c>
      <c r="Q30" s="22">
        <f t="shared" si="23"/>
        <v>1383413.5660106055</v>
      </c>
      <c r="R30" s="22">
        <f t="shared" si="23"/>
        <v>1522355.4023544337</v>
      </c>
      <c r="S30" s="22">
        <f t="shared" si="23"/>
        <v>1840273.8489714039</v>
      </c>
      <c r="T30" s="22">
        <f t="shared" si="23"/>
        <v>1839339.0508356739</v>
      </c>
      <c r="U30" s="22">
        <f t="shared" si="23"/>
        <v>2111207.1636879002</v>
      </c>
      <c r="V30" s="22">
        <f t="shared" si="23"/>
        <v>1839642.6817219011</v>
      </c>
      <c r="W30" s="22">
        <f t="shared" si="23"/>
        <v>1996477.6738599718</v>
      </c>
      <c r="X30" s="22">
        <f t="shared" si="23"/>
        <v>1722003.4402447555</v>
      </c>
      <c r="Y30" s="22">
        <f t="shared" si="23"/>
        <v>1717173.226819945</v>
      </c>
      <c r="Z30" s="22">
        <f t="shared" si="23"/>
        <v>1790751.3806688853</v>
      </c>
      <c r="AA30" s="22">
        <f t="shared" si="23"/>
        <v>1807360.5492607404</v>
      </c>
      <c r="AB30" s="22">
        <f t="shared" si="23"/>
        <v>1876713.4127737877</v>
      </c>
      <c r="AC30" s="22">
        <f t="shared" si="23"/>
        <v>1914092.8709666298</v>
      </c>
      <c r="AD30" s="22">
        <f t="shared" si="23"/>
        <v>2025079.2239677515</v>
      </c>
      <c r="AE30" s="22">
        <f t="shared" si="23"/>
        <v>2136576.0238110777</v>
      </c>
      <c r="AF30" s="22">
        <f t="shared" si="23"/>
        <v>2064702.7596645136</v>
      </c>
      <c r="AG30" s="22">
        <f t="shared" si="23"/>
        <v>1995912.1774652021</v>
      </c>
      <c r="AH30" s="22">
        <f t="shared" si="23"/>
        <v>2030221.6969951752</v>
      </c>
      <c r="AI30" s="22">
        <f t="shared" si="23"/>
        <v>2072409.3628621232</v>
      </c>
      <c r="AJ30" s="22">
        <f t="shared" si="23"/>
        <v>2033925.8048950774</v>
      </c>
      <c r="AK30" s="22">
        <f t="shared" si="23"/>
        <v>1947795.6769424593</v>
      </c>
      <c r="AL30" s="22">
        <f t="shared" si="23"/>
        <v>1984689.7088003748</v>
      </c>
      <c r="AM30" s="22">
        <v>1973461.9800438134</v>
      </c>
      <c r="AN30" s="22">
        <v>2083900.3086533411</v>
      </c>
    </row>
    <row r="31" spans="1:40" x14ac:dyDescent="0.25">
      <c r="A31" s="15" t="s">
        <v>4</v>
      </c>
      <c r="B31" s="16">
        <f>SUM(B32)</f>
        <v>272732.46616467007</v>
      </c>
      <c r="C31" s="16">
        <f t="shared" ref="C31:AD31" si="24">SUM(C32)</f>
        <v>278654.40642489982</v>
      </c>
      <c r="D31" s="16">
        <f t="shared" si="24"/>
        <v>279693.2741489436</v>
      </c>
      <c r="E31" s="16">
        <f t="shared" si="24"/>
        <v>274977.85955772432</v>
      </c>
      <c r="F31" s="16">
        <f t="shared" si="24"/>
        <v>267288.50604997249</v>
      </c>
      <c r="G31" s="16">
        <f t="shared" si="24"/>
        <v>268593.78321956331</v>
      </c>
      <c r="H31" s="16">
        <f t="shared" si="24"/>
        <v>264190.9302257598</v>
      </c>
      <c r="I31" s="16">
        <f t="shared" si="24"/>
        <v>251605.78355170783</v>
      </c>
      <c r="J31" s="16">
        <f t="shared" si="24"/>
        <v>234222.86391789385</v>
      </c>
      <c r="K31" s="16">
        <f t="shared" si="24"/>
        <v>206304.46183030802</v>
      </c>
      <c r="L31" s="16">
        <f t="shared" si="24"/>
        <v>184043.69092036205</v>
      </c>
      <c r="M31" s="16">
        <f t="shared" si="24"/>
        <v>162833.83651417145</v>
      </c>
      <c r="N31" s="16">
        <f t="shared" si="24"/>
        <v>140482.02978221994</v>
      </c>
      <c r="O31" s="16">
        <f t="shared" si="24"/>
        <v>116789.03238688613</v>
      </c>
      <c r="P31" s="16">
        <f t="shared" si="24"/>
        <v>93023.285432020348</v>
      </c>
      <c r="Q31" s="16">
        <f t="shared" si="24"/>
        <v>81273.976542297372</v>
      </c>
      <c r="R31" s="16">
        <f t="shared" si="24"/>
        <v>73410.769346372515</v>
      </c>
      <c r="S31" s="16">
        <f t="shared" si="24"/>
        <v>67589.458971403918</v>
      </c>
      <c r="T31" s="16">
        <f t="shared" si="24"/>
        <v>68584.540835673935</v>
      </c>
      <c r="U31" s="16">
        <f t="shared" si="24"/>
        <v>68367.69368790029</v>
      </c>
      <c r="V31" s="16">
        <f t="shared" si="24"/>
        <v>67726.131721901009</v>
      </c>
      <c r="W31" s="16">
        <f t="shared" si="24"/>
        <v>68200.913859971814</v>
      </c>
      <c r="X31" s="16">
        <f t="shared" si="24"/>
        <v>67852.930244755495</v>
      </c>
      <c r="Y31" s="16">
        <f t="shared" si="24"/>
        <v>68177.216819944908</v>
      </c>
      <c r="Z31" s="16">
        <f t="shared" si="24"/>
        <v>65317.260668885283</v>
      </c>
      <c r="AA31" s="16">
        <f t="shared" si="24"/>
        <v>66400.529260740324</v>
      </c>
      <c r="AB31" s="16">
        <f t="shared" si="24"/>
        <v>106450.22277378777</v>
      </c>
      <c r="AC31" s="16">
        <f t="shared" si="24"/>
        <v>108953.34096662982</v>
      </c>
      <c r="AD31" s="16">
        <f t="shared" si="24"/>
        <v>187946.47396775149</v>
      </c>
      <c r="AE31" s="16">
        <v>223863.97381107759</v>
      </c>
      <c r="AF31" s="16">
        <v>253218.36372814814</v>
      </c>
      <c r="AG31" s="16">
        <v>252286.26499209128</v>
      </c>
      <c r="AH31" s="16">
        <v>285660.11829268007</v>
      </c>
      <c r="AI31" s="16">
        <v>286620.97520636662</v>
      </c>
      <c r="AJ31" s="16">
        <v>286454.24990139873</v>
      </c>
      <c r="AK31" s="16">
        <v>264688.61000734731</v>
      </c>
      <c r="AL31" s="16">
        <v>267694.77186923823</v>
      </c>
      <c r="AM31" s="16">
        <v>281334.41014381335</v>
      </c>
      <c r="AN31" s="16">
        <v>386157.12460580119</v>
      </c>
    </row>
    <row r="32" spans="1:40" s="2" customFormat="1" x14ac:dyDescent="0.25">
      <c r="A32" s="19" t="s">
        <v>107</v>
      </c>
      <c r="B32" s="20">
        <v>272732.46616467007</v>
      </c>
      <c r="C32" s="20">
        <v>278654.40642489982</v>
      </c>
      <c r="D32" s="20">
        <v>279693.2741489436</v>
      </c>
      <c r="E32" s="20">
        <v>274977.85955772432</v>
      </c>
      <c r="F32" s="20">
        <v>267288.50604997249</v>
      </c>
      <c r="G32" s="20">
        <v>268593.78321956331</v>
      </c>
      <c r="H32" s="20">
        <v>264190.9302257598</v>
      </c>
      <c r="I32" s="20">
        <v>251605.78355170783</v>
      </c>
      <c r="J32" s="20">
        <v>234222.86391789385</v>
      </c>
      <c r="K32" s="20">
        <v>206304.46183030802</v>
      </c>
      <c r="L32" s="20">
        <v>184043.69092036205</v>
      </c>
      <c r="M32" s="20">
        <v>162833.83651417145</v>
      </c>
      <c r="N32" s="20">
        <v>140482.02978221994</v>
      </c>
      <c r="O32" s="20">
        <v>116789.03238688613</v>
      </c>
      <c r="P32" s="20">
        <v>93023.285432020348</v>
      </c>
      <c r="Q32" s="20">
        <v>81273.976542297372</v>
      </c>
      <c r="R32" s="20">
        <v>73410.769346372515</v>
      </c>
      <c r="S32" s="20">
        <v>67589.458971403918</v>
      </c>
      <c r="T32" s="20">
        <v>68584.540835673935</v>
      </c>
      <c r="U32" s="20">
        <v>68367.69368790029</v>
      </c>
      <c r="V32" s="20">
        <v>67726.131721901009</v>
      </c>
      <c r="W32" s="20">
        <v>68200.913859971814</v>
      </c>
      <c r="X32" s="20">
        <v>67852.930244755495</v>
      </c>
      <c r="Y32" s="20">
        <v>68177.216819944908</v>
      </c>
      <c r="Z32" s="20">
        <v>65317.260668885283</v>
      </c>
      <c r="AA32" s="20">
        <v>66400.529260740324</v>
      </c>
      <c r="AB32" s="20">
        <v>106450.22277378777</v>
      </c>
      <c r="AC32" s="20">
        <v>108953.34096662982</v>
      </c>
      <c r="AD32" s="20">
        <v>187946.47396775149</v>
      </c>
      <c r="AE32" s="20">
        <v>223863.97381107759</v>
      </c>
      <c r="AF32" s="20">
        <v>253218.36372814814</v>
      </c>
      <c r="AG32" s="20">
        <v>252286.26499209128</v>
      </c>
      <c r="AH32" s="20">
        <v>285660.11829268007</v>
      </c>
      <c r="AI32" s="20">
        <v>286620.97520636662</v>
      </c>
      <c r="AJ32" s="20">
        <v>286454.24990139873</v>
      </c>
      <c r="AK32" s="20">
        <v>264688.61000734731</v>
      </c>
      <c r="AL32" s="20">
        <v>267694.77186923823</v>
      </c>
      <c r="AM32" s="20">
        <v>281334.41014381335</v>
      </c>
      <c r="AN32" s="20">
        <v>386157.12460580119</v>
      </c>
    </row>
    <row r="33" spans="1:40" x14ac:dyDescent="0.25">
      <c r="A33" s="15" t="s">
        <v>7</v>
      </c>
      <c r="B33" s="16">
        <f>SUM(B34)</f>
        <v>0</v>
      </c>
      <c r="C33" s="16">
        <f t="shared" ref="C33:AD33" si="25">SUM(C34)</f>
        <v>0</v>
      </c>
      <c r="D33" s="16">
        <f t="shared" si="25"/>
        <v>0</v>
      </c>
      <c r="E33" s="16">
        <f t="shared" si="25"/>
        <v>0</v>
      </c>
      <c r="F33" s="16">
        <f t="shared" si="25"/>
        <v>0</v>
      </c>
      <c r="G33" s="16">
        <f t="shared" si="25"/>
        <v>71339.30997011681</v>
      </c>
      <c r="H33" s="16">
        <f t="shared" si="25"/>
        <v>0</v>
      </c>
      <c r="I33" s="16">
        <f t="shared" si="25"/>
        <v>222160.73630186083</v>
      </c>
      <c r="J33" s="16">
        <f t="shared" si="25"/>
        <v>336986.56705696433</v>
      </c>
      <c r="K33" s="16">
        <f t="shared" si="25"/>
        <v>321850.16342070373</v>
      </c>
      <c r="L33" s="16">
        <f t="shared" si="25"/>
        <v>406570.50061286817</v>
      </c>
      <c r="M33" s="16">
        <f t="shared" si="25"/>
        <v>816954.95845682907</v>
      </c>
      <c r="N33" s="16">
        <f t="shared" si="25"/>
        <v>989831.32821473922</v>
      </c>
      <c r="O33" s="16">
        <f t="shared" si="25"/>
        <v>966643.10478306236</v>
      </c>
      <c r="P33" s="16">
        <f t="shared" si="25"/>
        <v>965046.22529904044</v>
      </c>
      <c r="Q33" s="16">
        <f t="shared" si="25"/>
        <v>1302139.5894683083</v>
      </c>
      <c r="R33" s="16">
        <f t="shared" si="25"/>
        <v>1448944.6330080612</v>
      </c>
      <c r="S33" s="16">
        <f t="shared" si="25"/>
        <v>1772684.39</v>
      </c>
      <c r="T33" s="16">
        <f t="shared" si="25"/>
        <v>1770754.51</v>
      </c>
      <c r="U33" s="16">
        <f t="shared" si="25"/>
        <v>2042839.47</v>
      </c>
      <c r="V33" s="16">
        <f t="shared" si="25"/>
        <v>1771916.55</v>
      </c>
      <c r="W33" s="16">
        <f t="shared" si="25"/>
        <v>1928276.76</v>
      </c>
      <c r="X33" s="16">
        <f t="shared" si="25"/>
        <v>1654150.51</v>
      </c>
      <c r="Y33" s="16">
        <f t="shared" si="25"/>
        <v>1648996.01</v>
      </c>
      <c r="Z33" s="16">
        <f t="shared" si="25"/>
        <v>1725434.12</v>
      </c>
      <c r="AA33" s="16">
        <f t="shared" si="25"/>
        <v>1740960.02</v>
      </c>
      <c r="AB33" s="16">
        <f t="shared" si="25"/>
        <v>1770263.19</v>
      </c>
      <c r="AC33" s="16">
        <f t="shared" si="25"/>
        <v>1805139.53</v>
      </c>
      <c r="AD33" s="16">
        <f t="shared" si="25"/>
        <v>1837132.75</v>
      </c>
      <c r="AE33" s="16">
        <v>1912712.05</v>
      </c>
      <c r="AF33" s="16">
        <v>1811484.3959363655</v>
      </c>
      <c r="AG33" s="16">
        <v>1743625.9124731107</v>
      </c>
      <c r="AH33" s="16">
        <v>1744561.5787024952</v>
      </c>
      <c r="AI33" s="16">
        <v>1785788.3876557567</v>
      </c>
      <c r="AJ33" s="16">
        <v>1747471.5549936786</v>
      </c>
      <c r="AK33" s="16">
        <v>1683107.066935112</v>
      </c>
      <c r="AL33" s="16">
        <v>1716994.9369311365</v>
      </c>
      <c r="AM33" s="16">
        <v>1692127.5699</v>
      </c>
      <c r="AN33" s="16">
        <v>1697743.18404754</v>
      </c>
    </row>
    <row r="34" spans="1:40" s="2" customFormat="1" x14ac:dyDescent="0.25">
      <c r="A34" s="19" t="s">
        <v>92</v>
      </c>
      <c r="B34" s="20">
        <v>0</v>
      </c>
      <c r="C34" s="20">
        <v>0</v>
      </c>
      <c r="D34" s="20">
        <v>0</v>
      </c>
      <c r="E34" s="20">
        <v>0</v>
      </c>
      <c r="F34" s="20">
        <v>0</v>
      </c>
      <c r="G34" s="20">
        <v>71339.30997011681</v>
      </c>
      <c r="H34" s="20">
        <v>0</v>
      </c>
      <c r="I34" s="20">
        <v>222160.73630186083</v>
      </c>
      <c r="J34" s="20">
        <v>336986.56705696433</v>
      </c>
      <c r="K34" s="20">
        <v>321850.16342070373</v>
      </c>
      <c r="L34" s="20">
        <v>406570.50061286817</v>
      </c>
      <c r="M34" s="20">
        <v>816954.95845682907</v>
      </c>
      <c r="N34" s="20">
        <v>989831.32821473922</v>
      </c>
      <c r="O34" s="20">
        <v>966643.10478306236</v>
      </c>
      <c r="P34" s="20">
        <v>965046.22529904044</v>
      </c>
      <c r="Q34" s="20">
        <v>1302139.5894683083</v>
      </c>
      <c r="R34" s="20">
        <v>1448944.6330080612</v>
      </c>
      <c r="S34" s="20">
        <v>1772684.39</v>
      </c>
      <c r="T34" s="20">
        <v>1770754.51</v>
      </c>
      <c r="U34" s="20">
        <v>2042839.47</v>
      </c>
      <c r="V34" s="20">
        <v>1771916.55</v>
      </c>
      <c r="W34" s="20">
        <v>1928276.76</v>
      </c>
      <c r="X34" s="20">
        <v>1654150.51</v>
      </c>
      <c r="Y34" s="20">
        <v>1648996.01</v>
      </c>
      <c r="Z34" s="20">
        <v>1725434.12</v>
      </c>
      <c r="AA34" s="20">
        <v>1740960.02</v>
      </c>
      <c r="AB34" s="20">
        <v>1770263.19</v>
      </c>
      <c r="AC34" s="20">
        <v>1805139.53</v>
      </c>
      <c r="AD34" s="20">
        <v>1837132.75</v>
      </c>
      <c r="AE34" s="20">
        <v>1912712.05</v>
      </c>
      <c r="AF34" s="20">
        <v>1811484.3959363655</v>
      </c>
      <c r="AG34" s="20">
        <v>1743625.9124731107</v>
      </c>
      <c r="AH34" s="20">
        <v>1744561.5787024952</v>
      </c>
      <c r="AI34" s="20">
        <v>1785788.3876557567</v>
      </c>
      <c r="AJ34" s="20">
        <v>1747471.5549936786</v>
      </c>
      <c r="AK34" s="20">
        <v>1683107.066935112</v>
      </c>
      <c r="AL34" s="20">
        <v>1716994.9369311365</v>
      </c>
      <c r="AM34" s="20">
        <v>1692127.5699</v>
      </c>
      <c r="AN34" s="20">
        <v>1697743.18404754</v>
      </c>
    </row>
    <row r="35" spans="1:40" s="1" customFormat="1" x14ac:dyDescent="0.25">
      <c r="A35" s="23" t="s">
        <v>8</v>
      </c>
      <c r="B35" s="14">
        <f>B36+B80+B82</f>
        <v>512018.1305736021</v>
      </c>
      <c r="C35" s="14">
        <f t="shared" ref="C35:AL35" si="26">C36+C80+C82</f>
        <v>516304.91739460931</v>
      </c>
      <c r="D35" s="14">
        <f t="shared" si="26"/>
        <v>587937.331276802</v>
      </c>
      <c r="E35" s="14">
        <f t="shared" si="26"/>
        <v>633783.16489074414</v>
      </c>
      <c r="F35" s="14">
        <f t="shared" si="26"/>
        <v>739836.68253850611</v>
      </c>
      <c r="G35" s="14">
        <f t="shared" si="26"/>
        <v>699871.92837729282</v>
      </c>
      <c r="H35" s="14">
        <f t="shared" si="26"/>
        <v>779211.72521981737</v>
      </c>
      <c r="I35" s="14">
        <f t="shared" si="26"/>
        <v>1052511.4773230969</v>
      </c>
      <c r="J35" s="14">
        <f t="shared" si="26"/>
        <v>1176045.3482680121</v>
      </c>
      <c r="K35" s="14">
        <f t="shared" si="26"/>
        <v>1213553.9164354741</v>
      </c>
      <c r="L35" s="14">
        <f t="shared" si="26"/>
        <v>1296160.157089883</v>
      </c>
      <c r="M35" s="14">
        <f t="shared" si="26"/>
        <v>1283415.6730244674</v>
      </c>
      <c r="N35" s="14">
        <f t="shared" si="26"/>
        <v>1375810.1282962584</v>
      </c>
      <c r="O35" s="14">
        <f t="shared" si="26"/>
        <v>1554516.8348560154</v>
      </c>
      <c r="P35" s="14">
        <f t="shared" si="26"/>
        <v>1551380.4215222884</v>
      </c>
      <c r="Q35" s="14">
        <f t="shared" si="26"/>
        <v>1652972.8282778775</v>
      </c>
      <c r="R35" s="14">
        <f t="shared" si="26"/>
        <v>1762181.5013289768</v>
      </c>
      <c r="S35" s="14">
        <f t="shared" si="26"/>
        <v>1719769.2007788345</v>
      </c>
      <c r="T35" s="14">
        <f t="shared" si="26"/>
        <v>2241114.108280018</v>
      </c>
      <c r="U35" s="14">
        <f t="shared" si="26"/>
        <v>1971770.3452451823</v>
      </c>
      <c r="V35" s="14">
        <f t="shared" si="26"/>
        <v>2128503.5219822722</v>
      </c>
      <c r="W35" s="14">
        <f t="shared" si="26"/>
        <v>2181626.3765995614</v>
      </c>
      <c r="X35" s="14">
        <f t="shared" si="26"/>
        <v>2215642.1026540366</v>
      </c>
      <c r="Y35" s="14">
        <f t="shared" si="26"/>
        <v>2539925.1357334103</v>
      </c>
      <c r="Z35" s="14">
        <f t="shared" si="26"/>
        <v>2417380.3427983164</v>
      </c>
      <c r="AA35" s="14">
        <f t="shared" si="26"/>
        <v>2350701.3522461127</v>
      </c>
      <c r="AB35" s="14">
        <f t="shared" si="26"/>
        <v>2177311.1034258651</v>
      </c>
      <c r="AC35" s="14">
        <f t="shared" si="26"/>
        <v>2230591.8572639404</v>
      </c>
      <c r="AD35" s="14">
        <f t="shared" si="26"/>
        <v>2194264.3704943694</v>
      </c>
      <c r="AE35" s="14">
        <f t="shared" si="26"/>
        <v>2346851.6688036146</v>
      </c>
      <c r="AF35" s="14">
        <f t="shared" si="26"/>
        <v>2310780.495052781</v>
      </c>
      <c r="AG35" s="14">
        <f t="shared" si="26"/>
        <v>2309290.6575392019</v>
      </c>
      <c r="AH35" s="14">
        <f t="shared" si="26"/>
        <v>2230370.8699694928</v>
      </c>
      <c r="AI35" s="14">
        <f t="shared" si="26"/>
        <v>2380352.7685495163</v>
      </c>
      <c r="AJ35" s="14">
        <f t="shared" si="26"/>
        <v>2229855.0860790741</v>
      </c>
      <c r="AK35" s="14">
        <f t="shared" si="26"/>
        <v>2205394.7609896003</v>
      </c>
      <c r="AL35" s="14">
        <f t="shared" si="26"/>
        <v>2137947.0050229128</v>
      </c>
      <c r="AM35" s="14">
        <v>2212470.6039957115</v>
      </c>
      <c r="AN35" s="14">
        <v>1702904.1620343989</v>
      </c>
    </row>
    <row r="36" spans="1:40" x14ac:dyDescent="0.25">
      <c r="A36" s="15" t="s">
        <v>4</v>
      </c>
      <c r="B36" s="16">
        <f>B37+B59</f>
        <v>235004.94589699601</v>
      </c>
      <c r="C36" s="16">
        <f t="shared" ref="C36:AD36" si="27">C37+C59</f>
        <v>230952.15838369375</v>
      </c>
      <c r="D36" s="16">
        <f t="shared" si="27"/>
        <v>279602.12748389412</v>
      </c>
      <c r="E36" s="16">
        <f t="shared" si="27"/>
        <v>311639.1042106782</v>
      </c>
      <c r="F36" s="16">
        <f t="shared" si="27"/>
        <v>351757.50039568904</v>
      </c>
      <c r="G36" s="16">
        <f t="shared" si="27"/>
        <v>350893.75424057874</v>
      </c>
      <c r="H36" s="16">
        <f t="shared" si="27"/>
        <v>397644.36768640869</v>
      </c>
      <c r="I36" s="16">
        <f t="shared" si="27"/>
        <v>388744.07611603179</v>
      </c>
      <c r="J36" s="16">
        <f t="shared" si="27"/>
        <v>485575.34298636904</v>
      </c>
      <c r="K36" s="16">
        <f t="shared" si="27"/>
        <v>486406.25253935752</v>
      </c>
      <c r="L36" s="16">
        <f t="shared" si="27"/>
        <v>566219.87461345224</v>
      </c>
      <c r="M36" s="16">
        <f t="shared" si="27"/>
        <v>601619.67668794864</v>
      </c>
      <c r="N36" s="16">
        <f t="shared" si="27"/>
        <v>814783.68987841636</v>
      </c>
      <c r="O36" s="16">
        <f t="shared" si="27"/>
        <v>895407.80249566317</v>
      </c>
      <c r="P36" s="16">
        <f t="shared" si="27"/>
        <v>896261.61366530496</v>
      </c>
      <c r="Q36" s="16">
        <f t="shared" si="27"/>
        <v>996711.16315763397</v>
      </c>
      <c r="R36" s="16">
        <f t="shared" si="27"/>
        <v>1099635.6698220251</v>
      </c>
      <c r="S36" s="16">
        <f t="shared" si="27"/>
        <v>1105576.7534019065</v>
      </c>
      <c r="T36" s="16">
        <f t="shared" si="27"/>
        <v>1095280.6442787421</v>
      </c>
      <c r="U36" s="16">
        <f t="shared" si="27"/>
        <v>1125675.5328637245</v>
      </c>
      <c r="V36" s="16">
        <f t="shared" si="27"/>
        <v>1294155.6329821392</v>
      </c>
      <c r="W36" s="16">
        <f t="shared" si="27"/>
        <v>1292088.5209082216</v>
      </c>
      <c r="X36" s="16">
        <f t="shared" si="27"/>
        <v>1371908.2996588419</v>
      </c>
      <c r="Y36" s="16">
        <f t="shared" si="27"/>
        <v>1635503.3009221125</v>
      </c>
      <c r="Z36" s="16">
        <f t="shared" si="27"/>
        <v>1566720.1873184061</v>
      </c>
      <c r="AA36" s="16">
        <f t="shared" si="27"/>
        <v>1522282.6540070081</v>
      </c>
      <c r="AB36" s="16">
        <f t="shared" si="27"/>
        <v>1307537.8327081772</v>
      </c>
      <c r="AC36" s="16">
        <f t="shared" si="27"/>
        <v>1311039.8026665975</v>
      </c>
      <c r="AD36" s="16">
        <f t="shared" si="27"/>
        <v>1291372.5021469663</v>
      </c>
      <c r="AE36" s="16">
        <v>1408564.86756287</v>
      </c>
      <c r="AF36" s="16">
        <v>1417735.5303330303</v>
      </c>
      <c r="AG36" s="16">
        <v>1359573.0281900077</v>
      </c>
      <c r="AH36" s="16">
        <v>1279210.0130833811</v>
      </c>
      <c r="AI36" s="16">
        <v>1351533.9420313346</v>
      </c>
      <c r="AJ36" s="16">
        <v>1274307.9583684702</v>
      </c>
      <c r="AK36" s="16">
        <v>1249660.9764015761</v>
      </c>
      <c r="AL36" s="16">
        <v>1207306.6494772765</v>
      </c>
      <c r="AM36" s="16">
        <v>1262783.8395360745</v>
      </c>
      <c r="AN36" s="16">
        <v>1287118.9501876098</v>
      </c>
    </row>
    <row r="37" spans="1:40" s="2" customFormat="1" x14ac:dyDescent="0.25">
      <c r="A37" s="24" t="s">
        <v>9</v>
      </c>
      <c r="B37" s="25">
        <v>59400.703580000009</v>
      </c>
      <c r="C37" s="25">
        <v>51593.78829288741</v>
      </c>
      <c r="D37" s="25">
        <v>66321.95174898913</v>
      </c>
      <c r="E37" s="25">
        <v>81171.534428289277</v>
      </c>
      <c r="F37" s="25">
        <v>111084.99076633329</v>
      </c>
      <c r="G37" s="25">
        <v>105916.90522989951</v>
      </c>
      <c r="H37" s="25">
        <v>124769.04780209967</v>
      </c>
      <c r="I37" s="25">
        <v>123733.58977551608</v>
      </c>
      <c r="J37" s="25">
        <v>105823.75579050826</v>
      </c>
      <c r="K37" s="25">
        <v>109466.43747490946</v>
      </c>
      <c r="L37" s="25">
        <v>113018.15802682904</v>
      </c>
      <c r="M37" s="25">
        <v>135719.89658936919</v>
      </c>
      <c r="N37" s="25">
        <v>259572.13364521155</v>
      </c>
      <c r="O37" s="25">
        <v>260231.8113188993</v>
      </c>
      <c r="P37" s="25">
        <v>279688.63583237189</v>
      </c>
      <c r="Q37" s="25">
        <v>327756.71831421548</v>
      </c>
      <c r="R37" s="25">
        <v>356616.55056831759</v>
      </c>
      <c r="S37" s="25">
        <v>336852.98988956638</v>
      </c>
      <c r="T37" s="25">
        <v>331166.90687699552</v>
      </c>
      <c r="U37" s="25">
        <v>292040.41768728138</v>
      </c>
      <c r="V37" s="25">
        <v>407484.07243010617</v>
      </c>
      <c r="W37" s="25">
        <v>443614.62295605824</v>
      </c>
      <c r="X37" s="25">
        <v>464593.93768588436</v>
      </c>
      <c r="Y37" s="25">
        <v>490946.30053789134</v>
      </c>
      <c r="Z37" s="25">
        <v>469092.68035260483</v>
      </c>
      <c r="AA37" s="25">
        <v>487937.81729145377</v>
      </c>
      <c r="AB37" s="25">
        <v>413556.98221484525</v>
      </c>
      <c r="AC37" s="25">
        <v>402893.25612960808</v>
      </c>
      <c r="AD37" s="25">
        <v>345338.70054918894</v>
      </c>
      <c r="AE37" s="25">
        <v>438951.85328019073</v>
      </c>
      <c r="AF37" s="25">
        <v>480025.09512127709</v>
      </c>
      <c r="AG37" s="25">
        <v>459937.03703595779</v>
      </c>
      <c r="AH37" s="25">
        <v>437282.79020491877</v>
      </c>
      <c r="AI37" s="25">
        <v>378377.64388193324</v>
      </c>
      <c r="AJ37" s="25">
        <v>383257.56865011546</v>
      </c>
      <c r="AK37" s="25">
        <v>348058.9917492391</v>
      </c>
      <c r="AL37" s="25">
        <v>288435.60341949045</v>
      </c>
      <c r="AM37" s="25">
        <v>298047.65334672655</v>
      </c>
      <c r="AN37" s="25">
        <v>270189.89723967941</v>
      </c>
    </row>
    <row r="38" spans="1:40" s="2" customFormat="1" x14ac:dyDescent="0.25">
      <c r="A38" s="19" t="s">
        <v>108</v>
      </c>
      <c r="B38" s="18">
        <v>0</v>
      </c>
      <c r="C38" s="18">
        <v>0</v>
      </c>
      <c r="D38" s="18">
        <v>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2226.684475913878</v>
      </c>
      <c r="Z38" s="18">
        <v>2260.0847430525864</v>
      </c>
      <c r="AA38" s="18">
        <v>2293.9860141983754</v>
      </c>
      <c r="AB38" s="18">
        <v>2328.395804411351</v>
      </c>
      <c r="AC38" s="18">
        <v>2363.3217414775213</v>
      </c>
      <c r="AD38" s="18">
        <v>2398.7715675996842</v>
      </c>
      <c r="AE38" s="18">
        <v>2434.7531411136792</v>
      </c>
      <c r="AF38" s="18">
        <v>2471.2744382303845</v>
      </c>
      <c r="AG38" s="18">
        <v>2508.3435548038401</v>
      </c>
      <c r="AH38" s="18">
        <v>2545.9687081258976</v>
      </c>
      <c r="AI38" s="18">
        <v>2584.1582387477861</v>
      </c>
      <c r="AJ38" s="18">
        <v>2622.9206123290028</v>
      </c>
      <c r="AK38" s="18">
        <v>2662.264421513938</v>
      </c>
      <c r="AL38" s="18">
        <v>2702.1983878366473</v>
      </c>
      <c r="AM38" s="18">
        <v>2742.7313636541971</v>
      </c>
      <c r="AN38" s="18">
        <v>0</v>
      </c>
    </row>
    <row r="39" spans="1:40" s="2" customFormat="1" x14ac:dyDescent="0.25">
      <c r="A39" s="19" t="s">
        <v>105</v>
      </c>
      <c r="B39" s="18">
        <v>0</v>
      </c>
      <c r="C39" s="18">
        <v>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333.09376803090413</v>
      </c>
      <c r="X39" s="18">
        <v>271.33259741649715</v>
      </c>
      <c r="Y39" s="18">
        <v>0</v>
      </c>
      <c r="Z39" s="18">
        <v>367.66974000000135</v>
      </c>
      <c r="AA39" s="18">
        <v>5.5150461000013911</v>
      </c>
      <c r="AB39" s="18">
        <v>-155.6419196548845</v>
      </c>
      <c r="AC39" s="18">
        <v>-77.608953470402753</v>
      </c>
      <c r="AD39" s="18">
        <v>-1852.1783824007632</v>
      </c>
      <c r="AE39" s="18">
        <v>2405.8534689105609</v>
      </c>
      <c r="AF39" s="18">
        <v>1920.8499102572064</v>
      </c>
      <c r="AG39" s="18">
        <v>1982.9933948416397</v>
      </c>
      <c r="AH39" s="18">
        <v>2012.7382957642644</v>
      </c>
      <c r="AI39" s="18">
        <v>2042.9293702007283</v>
      </c>
      <c r="AJ39" s="18">
        <v>2073.573310753739</v>
      </c>
      <c r="AK39" s="18">
        <v>2104.6769104150453</v>
      </c>
      <c r="AL39" s="18">
        <v>35.906668655707861</v>
      </c>
      <c r="AM39" s="18">
        <v>36.445268685543482</v>
      </c>
      <c r="AN39" s="18">
        <v>0</v>
      </c>
    </row>
    <row r="40" spans="1:40" s="2" customFormat="1" x14ac:dyDescent="0.25">
      <c r="A40" s="19" t="s">
        <v>92</v>
      </c>
      <c r="B40" s="18">
        <v>0</v>
      </c>
      <c r="C40" s="18">
        <v>0</v>
      </c>
      <c r="D40" s="18">
        <v>1665</v>
      </c>
      <c r="E40" s="18">
        <v>4649.8750300000002</v>
      </c>
      <c r="F40" s="18">
        <v>7339.5110616025004</v>
      </c>
      <c r="G40" s="18">
        <v>5013.6692109330979</v>
      </c>
      <c r="H40" s="18">
        <v>9375.0729895560944</v>
      </c>
      <c r="I40" s="18">
        <v>12363.561423578363</v>
      </c>
      <c r="J40" s="18">
        <v>11607.728167762711</v>
      </c>
      <c r="K40" s="18">
        <v>9667.2377193302837</v>
      </c>
      <c r="L40" s="18">
        <v>6237.8794681475583</v>
      </c>
      <c r="M40" s="18">
        <v>5781.0161414994027</v>
      </c>
      <c r="N40" s="18">
        <v>6895.0400792169994</v>
      </c>
      <c r="O40" s="18">
        <v>7503.5888074669265</v>
      </c>
      <c r="P40" s="18">
        <v>7738.7268957830365</v>
      </c>
      <c r="Q40" s="18">
        <v>7887.3863973414218</v>
      </c>
      <c r="R40" s="18">
        <v>6689.3121618227879</v>
      </c>
      <c r="S40" s="18">
        <v>6193.3797269082816</v>
      </c>
      <c r="T40" s="18">
        <v>6044.5507334436124</v>
      </c>
      <c r="U40" s="18">
        <v>6135.2189944452657</v>
      </c>
      <c r="V40" s="18">
        <v>6227.2472793619454</v>
      </c>
      <c r="W40" s="18">
        <v>8462.1741338565862</v>
      </c>
      <c r="X40" s="18">
        <v>8589.1067458644375</v>
      </c>
      <c r="Y40" s="18">
        <v>23968.697955503674</v>
      </c>
      <c r="Z40" s="18">
        <v>26314.0768166528</v>
      </c>
      <c r="AA40" s="18">
        <v>46737.559635731057</v>
      </c>
      <c r="AB40" s="18">
        <v>40225.261689195962</v>
      </c>
      <c r="AC40" s="18">
        <v>25644.646962513965</v>
      </c>
      <c r="AD40" s="18">
        <v>26661.617787010906</v>
      </c>
      <c r="AE40" s="18">
        <v>36405.981168938568</v>
      </c>
      <c r="AF40" s="18">
        <v>77755.531087316194</v>
      </c>
      <c r="AG40" s="18">
        <v>73188.841352002099</v>
      </c>
      <c r="AH40" s="18">
        <v>63156.974432953597</v>
      </c>
      <c r="AI40" s="18">
        <v>64047.6709694479</v>
      </c>
      <c r="AJ40" s="18">
        <v>68202.328095153527</v>
      </c>
      <c r="AK40" s="18">
        <v>100885.30035244787</v>
      </c>
      <c r="AL40" s="18">
        <v>49599.723448858829</v>
      </c>
      <c r="AM40" s="18">
        <v>46932.508043845926</v>
      </c>
      <c r="AN40" s="18">
        <v>23198.719536758545</v>
      </c>
    </row>
    <row r="41" spans="1:40" s="2" customFormat="1" x14ac:dyDescent="0.25">
      <c r="A41" s="19" t="s">
        <v>95</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149.90063336865043</v>
      </c>
      <c r="AE41" s="18">
        <v>296.38973878783065</v>
      </c>
      <c r="AF41" s="18">
        <v>300.83558486964813</v>
      </c>
      <c r="AG41" s="18">
        <v>305.34811864269284</v>
      </c>
      <c r="AH41" s="18">
        <v>296.73765042233322</v>
      </c>
      <c r="AI41" s="18">
        <v>301.18871517866762</v>
      </c>
      <c r="AJ41" s="18">
        <v>305.70654590634763</v>
      </c>
      <c r="AK41" s="18">
        <v>310.29214409494284</v>
      </c>
      <c r="AL41" s="18">
        <v>314.94652625636701</v>
      </c>
      <c r="AM41" s="18">
        <v>319.67072415021249</v>
      </c>
      <c r="AN41" s="18">
        <v>324.46578501246569</v>
      </c>
    </row>
    <row r="42" spans="1:40" s="2" customFormat="1" x14ac:dyDescent="0.25">
      <c r="A42" s="19" t="s">
        <v>100</v>
      </c>
      <c r="B42" s="18">
        <v>0</v>
      </c>
      <c r="C42" s="18">
        <v>0</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row>
    <row r="43" spans="1:40" s="2" customFormat="1" x14ac:dyDescent="0.25">
      <c r="A43" s="19" t="s">
        <v>109</v>
      </c>
      <c r="B43" s="18">
        <v>0</v>
      </c>
      <c r="C43" s="18">
        <v>0</v>
      </c>
      <c r="D43" s="18">
        <v>0</v>
      </c>
      <c r="E43" s="18">
        <v>445</v>
      </c>
      <c r="F43" s="18">
        <v>1470.6931299999976</v>
      </c>
      <c r="G43" s="18">
        <v>2355.2384277124975</v>
      </c>
      <c r="H43" s="18">
        <v>2843.7348600242631</v>
      </c>
      <c r="I43" s="18">
        <v>2410.1313196101637</v>
      </c>
      <c r="J43" s="18">
        <v>1416.5852969557782</v>
      </c>
      <c r="K43" s="18">
        <v>10685.448630519248</v>
      </c>
      <c r="L43" s="18">
        <v>10813.674014085478</v>
      </c>
      <c r="M43" s="18">
        <v>12894.930205001792</v>
      </c>
      <c r="N43" s="18">
        <v>14921.255769320704</v>
      </c>
      <c r="O43" s="18">
        <v>3962.1602250814035</v>
      </c>
      <c r="P43" s="18">
        <v>2481.5357264450295</v>
      </c>
      <c r="Q43" s="18">
        <v>5034.2712144208417</v>
      </c>
      <c r="R43" s="18">
        <v>15554.483291337896</v>
      </c>
      <c r="S43" s="18">
        <v>15662.226104804548</v>
      </c>
      <c r="T43" s="18">
        <v>15795.768239398665</v>
      </c>
      <c r="U43" s="18">
        <v>28139.572382277544</v>
      </c>
      <c r="V43" s="18">
        <v>28054.618078011707</v>
      </c>
      <c r="W43" s="18">
        <v>47781.424980702031</v>
      </c>
      <c r="X43" s="18">
        <v>60283.475271616298</v>
      </c>
      <c r="Y43" s="18">
        <v>49303.65118627526</v>
      </c>
      <c r="Z43" s="18">
        <v>40816.502533622835</v>
      </c>
      <c r="AA43" s="18">
        <v>34822.281891700426</v>
      </c>
      <c r="AB43" s="18">
        <v>26232.86557038418</v>
      </c>
      <c r="AC43" s="18">
        <v>24846.81324223473</v>
      </c>
      <c r="AD43" s="18">
        <v>22654.454282466781</v>
      </c>
      <c r="AE43" s="18">
        <v>22498.630309673063</v>
      </c>
      <c r="AF43" s="18">
        <v>21914.730987761519</v>
      </c>
      <c r="AG43" s="18">
        <v>12649.99268732527</v>
      </c>
      <c r="AH43" s="18">
        <v>12839.742577635148</v>
      </c>
      <c r="AI43" s="18">
        <v>13032.338716299675</v>
      </c>
      <c r="AJ43" s="18">
        <v>13227.82379704417</v>
      </c>
      <c r="AK43" s="18">
        <v>0</v>
      </c>
      <c r="AL43" s="18">
        <v>0</v>
      </c>
      <c r="AM43" s="18">
        <v>0</v>
      </c>
      <c r="AN43" s="18">
        <v>0</v>
      </c>
    </row>
    <row r="44" spans="1:40" s="2" customFormat="1" x14ac:dyDescent="0.25">
      <c r="A44" s="19" t="s">
        <v>110</v>
      </c>
      <c r="B44" s="18">
        <v>0</v>
      </c>
      <c r="C44" s="18">
        <v>0</v>
      </c>
      <c r="D44" s="18">
        <v>0</v>
      </c>
      <c r="E44" s="18">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3200</v>
      </c>
      <c r="W44" s="18">
        <v>3248</v>
      </c>
      <c r="X44" s="18">
        <v>3195.1022199999998</v>
      </c>
      <c r="Y44" s="18">
        <v>3243.0287532999996</v>
      </c>
      <c r="Z44" s="18">
        <v>3189.2741845994997</v>
      </c>
      <c r="AA44" s="18">
        <v>3237.1132973684917</v>
      </c>
      <c r="AB44" s="18">
        <v>994.51243032264074</v>
      </c>
      <c r="AC44" s="18">
        <v>1042.2614802750761</v>
      </c>
      <c r="AD44" s="18">
        <v>131.98107853262138</v>
      </c>
      <c r="AE44" s="18">
        <v>179.63734351992122</v>
      </c>
      <c r="AF44" s="18">
        <v>150.33190367272002</v>
      </c>
      <c r="AG44" s="18">
        <v>152.5868822278108</v>
      </c>
      <c r="AH44" s="18">
        <v>3.2471803024236578E-12</v>
      </c>
      <c r="AI44" s="18">
        <v>3.2958880069600124E-12</v>
      </c>
      <c r="AJ44" s="18">
        <v>3.3453263270644127E-12</v>
      </c>
      <c r="AK44" s="18">
        <v>3.3955062219703789E-12</v>
      </c>
      <c r="AL44" s="18">
        <v>3.4464388152999346E-12</v>
      </c>
      <c r="AM44" s="18">
        <v>0</v>
      </c>
      <c r="AN44" s="18">
        <v>2820.86428182485</v>
      </c>
    </row>
    <row r="45" spans="1:40" s="2" customFormat="1" x14ac:dyDescent="0.25">
      <c r="A45" s="19" t="s">
        <v>107</v>
      </c>
      <c r="B45" s="18">
        <v>0</v>
      </c>
      <c r="C45" s="18">
        <v>181.25297580562449</v>
      </c>
      <c r="D45" s="18">
        <v>371.56414648941319</v>
      </c>
      <c r="E45" s="18">
        <v>648.80330075830216</v>
      </c>
      <c r="F45" s="18">
        <v>733.82788918664119</v>
      </c>
      <c r="G45" s="18">
        <v>645.31306799888625</v>
      </c>
      <c r="H45" s="18">
        <v>645.28867009521582</v>
      </c>
      <c r="I45" s="18">
        <v>572.90526006994185</v>
      </c>
      <c r="J45" s="18">
        <v>445.89465720512226</v>
      </c>
      <c r="K45" s="18">
        <v>306.7391544522763</v>
      </c>
      <c r="L45" s="18">
        <v>196.8229725651031</v>
      </c>
      <c r="M45" s="18">
        <v>198.67163670364715</v>
      </c>
      <c r="N45" s="18">
        <v>1024.6228955060756</v>
      </c>
      <c r="O45" s="18">
        <v>762.82291191319098</v>
      </c>
      <c r="P45" s="18">
        <v>554.20352241471369</v>
      </c>
      <c r="Q45" s="18">
        <v>413.40871007683234</v>
      </c>
      <c r="R45" s="18">
        <v>10985.606399298827</v>
      </c>
      <c r="S45" s="18">
        <v>8665.3141920546059</v>
      </c>
      <c r="T45" s="18">
        <v>9105.7072683580518</v>
      </c>
      <c r="U45" s="18">
        <v>10946.398037274517</v>
      </c>
      <c r="V45" s="18">
        <v>43928.740357282026</v>
      </c>
      <c r="W45" s="18">
        <v>44158.140968399362</v>
      </c>
      <c r="X45" s="18">
        <v>42421.197373442905</v>
      </c>
      <c r="Y45" s="18">
        <v>29825.110334636294</v>
      </c>
      <c r="Z45" s="18">
        <v>29470.268243494131</v>
      </c>
      <c r="AA45" s="18">
        <v>36421.344250221635</v>
      </c>
      <c r="AB45" s="18">
        <v>29970.890097894484</v>
      </c>
      <c r="AC45" s="18">
        <v>42575.715860336401</v>
      </c>
      <c r="AD45" s="18">
        <v>35676.756156238545</v>
      </c>
      <c r="AE45" s="18">
        <v>59045.654197244192</v>
      </c>
      <c r="AF45" s="18">
        <v>69907.507468009251</v>
      </c>
      <c r="AG45" s="18">
        <v>63972.702145570882</v>
      </c>
      <c r="AH45" s="18">
        <v>47255.518388886689</v>
      </c>
      <c r="AI45" s="18">
        <v>35143.435548336158</v>
      </c>
      <c r="AJ45" s="18">
        <v>35380.091120084981</v>
      </c>
      <c r="AK45" s="18">
        <v>30744.209695239238</v>
      </c>
      <c r="AL45" s="18">
        <v>13251.428315694995</v>
      </c>
      <c r="AM45" s="18">
        <v>17685.630460870128</v>
      </c>
      <c r="AN45" s="18">
        <v>14118.196253124328</v>
      </c>
    </row>
    <row r="46" spans="1:40" s="2" customFormat="1" x14ac:dyDescent="0.25">
      <c r="A46" s="19" t="s">
        <v>111</v>
      </c>
      <c r="B46" s="18">
        <v>0</v>
      </c>
      <c r="C46" s="18">
        <v>0</v>
      </c>
      <c r="D46" s="18">
        <v>0</v>
      </c>
      <c r="E46" s="18">
        <v>0</v>
      </c>
      <c r="F46" s="18">
        <v>0</v>
      </c>
      <c r="G46" s="18">
        <v>0</v>
      </c>
      <c r="H46" s="18">
        <v>0</v>
      </c>
      <c r="I46" s="18">
        <v>0</v>
      </c>
      <c r="J46" s="18">
        <v>0</v>
      </c>
      <c r="K46" s="18">
        <v>0</v>
      </c>
      <c r="L46" s="18">
        <v>0</v>
      </c>
      <c r="M46" s="18">
        <v>43.971629958354157</v>
      </c>
      <c r="N46" s="18">
        <v>46.13659096736982</v>
      </c>
      <c r="O46" s="18">
        <v>46.675162937612484</v>
      </c>
      <c r="P46" s="18">
        <v>46.8526196967494</v>
      </c>
      <c r="Q46" s="18">
        <v>0.12881929206318432</v>
      </c>
      <c r="R46" s="18">
        <v>0.13059055732905311</v>
      </c>
      <c r="S46" s="18">
        <v>0.1325494156889889</v>
      </c>
      <c r="T46" s="18">
        <v>0.13453765692432373</v>
      </c>
      <c r="U46" s="18">
        <v>0.13655572177818859</v>
      </c>
      <c r="V46" s="18">
        <v>0.13860405760486141</v>
      </c>
      <c r="W46" s="18">
        <v>445.66299311846893</v>
      </c>
      <c r="X46" s="18">
        <v>408.78610801524593</v>
      </c>
      <c r="Y46" s="18">
        <v>13.388549635474593</v>
      </c>
      <c r="Z46" s="18">
        <v>13.589377880006712</v>
      </c>
      <c r="AA46" s="18">
        <v>13.793218548206813</v>
      </c>
      <c r="AB46" s="18">
        <v>86.532182160396658</v>
      </c>
      <c r="AC46" s="18">
        <v>86.534455495493802</v>
      </c>
      <c r="AD46" s="18">
        <v>86.536762930617414</v>
      </c>
      <c r="AE46" s="18">
        <v>86.539104977267868</v>
      </c>
      <c r="AF46" s="18">
        <v>68.427031551926873</v>
      </c>
      <c r="AG46" s="18">
        <v>69.453437025205787</v>
      </c>
      <c r="AH46" s="18">
        <v>70.495238580583887</v>
      </c>
      <c r="AI46" s="18">
        <v>71.552667159292625</v>
      </c>
      <c r="AJ46" s="18">
        <v>72.625957166682028</v>
      </c>
      <c r="AK46" s="18">
        <v>73.715346524182252</v>
      </c>
      <c r="AL46" s="18">
        <v>2.4980018054066022E-16</v>
      </c>
      <c r="AM46" s="18">
        <v>0</v>
      </c>
      <c r="AN46" s="18">
        <v>0</v>
      </c>
    </row>
    <row r="47" spans="1:40" s="2" customFormat="1" x14ac:dyDescent="0.25">
      <c r="A47" s="19" t="s">
        <v>88</v>
      </c>
      <c r="B47" s="18">
        <v>6.300000000021555E-2</v>
      </c>
      <c r="C47" s="18">
        <v>6.3787500000218239E-2</v>
      </c>
      <c r="D47" s="18">
        <v>6.4584843750220972E-2</v>
      </c>
      <c r="E47" s="18">
        <v>6.5392154297098729E-2</v>
      </c>
      <c r="F47" s="18">
        <v>6.6160512110089637E-2</v>
      </c>
      <c r="G47" s="18">
        <v>6.690481787132814E-2</v>
      </c>
      <c r="H47" s="18">
        <v>355.06765749707239</v>
      </c>
      <c r="I47" s="18">
        <v>749.08716864391442</v>
      </c>
      <c r="J47" s="18">
        <v>695.59139929115838</v>
      </c>
      <c r="K47" s="18">
        <v>1216.8617660826524</v>
      </c>
      <c r="L47" s="18">
        <v>7121.323657275645</v>
      </c>
      <c r="M47" s="18">
        <v>24075.906619707494</v>
      </c>
      <c r="N47" s="18">
        <v>25334.865911580386</v>
      </c>
      <c r="O47" s="18">
        <v>28598.436702166764</v>
      </c>
      <c r="P47" s="18">
        <v>47330.052651046331</v>
      </c>
      <c r="Q47" s="18">
        <v>44340.92092373957</v>
      </c>
      <c r="R47" s="18">
        <v>41569.009870621434</v>
      </c>
      <c r="S47" s="18">
        <v>29549.041504427172</v>
      </c>
      <c r="T47" s="18">
        <v>21445.466585452781</v>
      </c>
      <c r="U47" s="18">
        <v>21668.203573490715</v>
      </c>
      <c r="V47" s="18">
        <v>35659.936895498373</v>
      </c>
      <c r="W47" s="18">
        <v>43426.635659767788</v>
      </c>
      <c r="X47" s="18">
        <v>63011.119673351903</v>
      </c>
      <c r="Y47" s="18">
        <v>61223.116992525975</v>
      </c>
      <c r="Z47" s="18">
        <v>57121.103629534453</v>
      </c>
      <c r="AA47" s="18">
        <v>45822.660675117964</v>
      </c>
      <c r="AB47" s="18">
        <v>28490.648756710209</v>
      </c>
      <c r="AC47" s="18">
        <v>37269.966621692707</v>
      </c>
      <c r="AD47" s="18">
        <v>38292.966107089916</v>
      </c>
      <c r="AE47" s="18">
        <v>28612.151953472367</v>
      </c>
      <c r="AF47" s="18">
        <v>26650.162531985479</v>
      </c>
      <c r="AG47" s="18">
        <v>21618.242313231181</v>
      </c>
      <c r="AH47" s="18">
        <v>21942.515947929649</v>
      </c>
      <c r="AI47" s="18">
        <v>20399.653687148591</v>
      </c>
      <c r="AJ47" s="18">
        <v>20705.648492455821</v>
      </c>
      <c r="AK47" s="18">
        <v>14179.233664296769</v>
      </c>
      <c r="AL47" s="18">
        <v>13048.318914616952</v>
      </c>
      <c r="AM47" s="18">
        <v>13244.043698336205</v>
      </c>
      <c r="AN47" s="18">
        <v>13442.704353811248</v>
      </c>
    </row>
    <row r="48" spans="1:40" s="2" customFormat="1" x14ac:dyDescent="0.25">
      <c r="A48" s="19" t="s">
        <v>91</v>
      </c>
      <c r="B48" s="18">
        <v>4406.2245800000001</v>
      </c>
      <c r="C48" s="18">
        <v>9044.7792972499992</v>
      </c>
      <c r="D48" s="18">
        <v>11070.773668465621</v>
      </c>
      <c r="E48" s="18">
        <v>13514.668319321441</v>
      </c>
      <c r="F48" s="18">
        <v>14543.080552073468</v>
      </c>
      <c r="G48" s="18">
        <v>12400.943048284294</v>
      </c>
      <c r="H48" s="18">
        <v>21208.172927577492</v>
      </c>
      <c r="I48" s="18">
        <v>19860.833383012738</v>
      </c>
      <c r="J48" s="18">
        <v>17185.134130599185</v>
      </c>
      <c r="K48" s="18">
        <v>15594.745290166375</v>
      </c>
      <c r="L48" s="18">
        <v>12985.891043648371</v>
      </c>
      <c r="M48" s="18">
        <v>13118.391053077274</v>
      </c>
      <c r="N48" s="18">
        <v>12605.12867124074</v>
      </c>
      <c r="O48" s="18">
        <v>10119.107569631249</v>
      </c>
      <c r="P48" s="18">
        <v>10270.04502425164</v>
      </c>
      <c r="Q48" s="18">
        <v>10605.610243335101</v>
      </c>
      <c r="R48" s="18">
        <v>12066.059384180959</v>
      </c>
      <c r="S48" s="18">
        <v>12527.943714943673</v>
      </c>
      <c r="T48" s="18">
        <v>11960.514500667829</v>
      </c>
      <c r="U48" s="18">
        <v>10667.016828177846</v>
      </c>
      <c r="V48" s="18">
        <v>9405.6827306005143</v>
      </c>
      <c r="W48" s="18">
        <v>8665.8018115595223</v>
      </c>
      <c r="X48" s="18">
        <v>7205.0543287329147</v>
      </c>
      <c r="Y48" s="18">
        <v>4738.1068236639085</v>
      </c>
      <c r="Z48" s="18">
        <v>3252.2550160188675</v>
      </c>
      <c r="AA48" s="18">
        <v>2618.6544712591503</v>
      </c>
      <c r="AB48" s="18">
        <v>2657.9342883280374</v>
      </c>
      <c r="AC48" s="18">
        <v>2697.8033026529579</v>
      </c>
      <c r="AD48" s="18">
        <v>2738.2703521927524</v>
      </c>
      <c r="AE48" s="18">
        <v>2779.3444074756435</v>
      </c>
      <c r="AF48" s="18">
        <v>2821.0345735877781</v>
      </c>
      <c r="AG48" s="18">
        <v>2863.3500921915947</v>
      </c>
      <c r="AH48" s="18">
        <v>2906.3003435744686</v>
      </c>
      <c r="AI48" s="18">
        <v>2949.8948487280854</v>
      </c>
      <c r="AJ48" s="18">
        <v>2994.1432714590069</v>
      </c>
      <c r="AK48" s="18">
        <v>0</v>
      </c>
      <c r="AL48" s="18">
        <v>0</v>
      </c>
      <c r="AM48" s="18">
        <v>0</v>
      </c>
      <c r="AN48" s="18">
        <v>0</v>
      </c>
    </row>
    <row r="49" spans="1:40" s="2" customFormat="1" x14ac:dyDescent="0.25">
      <c r="A49" s="19" t="s">
        <v>23</v>
      </c>
      <c r="B49" s="18">
        <v>0</v>
      </c>
      <c r="C49" s="18">
        <v>0</v>
      </c>
      <c r="D49" s="18">
        <v>0</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1.8189894035458565E-12</v>
      </c>
      <c r="X49" s="18">
        <v>1.8462742445990441E-12</v>
      </c>
      <c r="Y49" s="18">
        <v>3.6652636481449002E-12</v>
      </c>
      <c r="Z49" s="18">
        <v>3.720242602867074E-12</v>
      </c>
      <c r="AA49" s="18">
        <v>3.77604624191008E-12</v>
      </c>
      <c r="AB49" s="18">
        <v>3.733413677764474E-12</v>
      </c>
      <c r="AC49" s="18">
        <v>-3155.3999999999965</v>
      </c>
      <c r="AD49" s="18">
        <v>-3155.3999999999965</v>
      </c>
      <c r="AE49" s="18">
        <v>0</v>
      </c>
      <c r="AF49" s="18">
        <v>0</v>
      </c>
      <c r="AG49" s="18">
        <v>0</v>
      </c>
      <c r="AH49" s="18">
        <v>0</v>
      </c>
      <c r="AI49" s="18">
        <v>0</v>
      </c>
      <c r="AJ49" s="18">
        <v>0</v>
      </c>
      <c r="AK49" s="18">
        <v>0</v>
      </c>
      <c r="AL49" s="18">
        <v>0</v>
      </c>
      <c r="AM49" s="18">
        <v>0</v>
      </c>
      <c r="AN49" s="18">
        <v>0</v>
      </c>
    </row>
    <row r="50" spans="1:40" s="2" customFormat="1" x14ac:dyDescent="0.25">
      <c r="A50" s="19" t="s">
        <v>112</v>
      </c>
      <c r="B50" s="18">
        <v>611.6</v>
      </c>
      <c r="C50" s="18">
        <v>619.245</v>
      </c>
      <c r="D50" s="18">
        <v>626.98556250000001</v>
      </c>
      <c r="E50" s="18">
        <v>634.82288203125006</v>
      </c>
      <c r="F50" s="18">
        <v>1250.2820508951172</v>
      </c>
      <c r="G50" s="18">
        <v>4817.9127239676873</v>
      </c>
      <c r="H50" s="18">
        <v>15625.314242112323</v>
      </c>
      <c r="I50" s="18">
        <v>15801.099027336088</v>
      </c>
      <c r="J50" s="18">
        <v>15371.331391393618</v>
      </c>
      <c r="K50" s="18">
        <v>12743.346708090343</v>
      </c>
      <c r="L50" s="18">
        <v>13665.567866101203</v>
      </c>
      <c r="M50" s="18">
        <v>15253.001648597332</v>
      </c>
      <c r="N50" s="18">
        <v>97189.754661866304</v>
      </c>
      <c r="O50" s="18">
        <v>97391.821012886416</v>
      </c>
      <c r="P50" s="18">
        <v>96712.698081672803</v>
      </c>
      <c r="Q50" s="18">
        <v>96623.72601029581</v>
      </c>
      <c r="R50" s="18">
        <v>98460.904142937376</v>
      </c>
      <c r="S50" s="18">
        <v>100712.85132514664</v>
      </c>
      <c r="T50" s="18">
        <v>102759.78287972382</v>
      </c>
      <c r="U50" s="18">
        <v>64894.29507655168</v>
      </c>
      <c r="V50" s="18">
        <v>63269.323637957554</v>
      </c>
      <c r="W50" s="18">
        <v>62665.785282526922</v>
      </c>
      <c r="X50" s="18">
        <v>63141.347723128478</v>
      </c>
      <c r="Y50" s="18">
        <v>64094.748932135109</v>
      </c>
      <c r="Z50" s="18">
        <v>65056.170166117139</v>
      </c>
      <c r="AA50" s="18">
        <v>66028.078134728828</v>
      </c>
      <c r="AB50" s="18">
        <v>66190.621247572417</v>
      </c>
      <c r="AC50" s="18">
        <v>67183.480566286002</v>
      </c>
      <c r="AD50" s="18">
        <v>68191.232774780277</v>
      </c>
      <c r="AE50" s="18">
        <v>69214.101266401995</v>
      </c>
      <c r="AF50" s="18">
        <v>68529.491955398029</v>
      </c>
      <c r="AG50" s="18">
        <v>69557.434334728983</v>
      </c>
      <c r="AH50" s="18">
        <v>70600.79584974992</v>
      </c>
      <c r="AI50" s="18">
        <v>71659.807787496175</v>
      </c>
      <c r="AJ50" s="18">
        <v>72734.704904308615</v>
      </c>
      <c r="AK50" s="18">
        <v>73567.022990318103</v>
      </c>
      <c r="AL50" s="18">
        <v>74670.528335172872</v>
      </c>
      <c r="AM50" s="18">
        <v>75790.586260200478</v>
      </c>
      <c r="AN50" s="18">
        <v>76927.445054103489</v>
      </c>
    </row>
    <row r="51" spans="1:40" s="2" customFormat="1" x14ac:dyDescent="0.25">
      <c r="A51" s="19" t="s">
        <v>93</v>
      </c>
      <c r="B51" s="18">
        <v>52467.812000000005</v>
      </c>
      <c r="C51" s="18">
        <v>40692.618882331779</v>
      </c>
      <c r="D51" s="18">
        <v>52338.11593606534</v>
      </c>
      <c r="E51" s="18">
        <v>60965.733555266161</v>
      </c>
      <c r="F51" s="18">
        <v>85550.569534540526</v>
      </c>
      <c r="G51" s="18">
        <v>79274.585654302631</v>
      </c>
      <c r="H51" s="18">
        <v>73367.016301195981</v>
      </c>
      <c r="I51" s="18">
        <v>70904.189892490671</v>
      </c>
      <c r="J51" s="18">
        <v>57625.400955642792</v>
      </c>
      <c r="K51" s="18">
        <v>58088.969107110497</v>
      </c>
      <c r="L51" s="18">
        <v>61393.67889647952</v>
      </c>
      <c r="M51" s="18">
        <v>63818.608894941171</v>
      </c>
      <c r="N51" s="18">
        <v>68425.916111131723</v>
      </c>
      <c r="O51" s="18">
        <v>78187.287310504689</v>
      </c>
      <c r="P51" s="18">
        <v>78790.118399546671</v>
      </c>
      <c r="Q51" s="18">
        <v>72503.326166892715</v>
      </c>
      <c r="R51" s="18">
        <v>72757.370856093548</v>
      </c>
      <c r="S51" s="18">
        <v>63665.236112326333</v>
      </c>
      <c r="T51" s="18">
        <v>61369.455142861327</v>
      </c>
      <c r="U51" s="18">
        <v>60698.182315068036</v>
      </c>
      <c r="V51" s="18">
        <v>73540.050034224056</v>
      </c>
      <c r="W51" s="18">
        <v>72168.69777278752</v>
      </c>
      <c r="X51" s="18">
        <v>74126.174539403626</v>
      </c>
      <c r="Y51" s="18">
        <v>74132.392665639767</v>
      </c>
      <c r="Z51" s="18">
        <v>82637.676457231573</v>
      </c>
      <c r="AA51" s="18">
        <v>83877.241604090043</v>
      </c>
      <c r="AB51" s="18">
        <v>88235.150228151382</v>
      </c>
      <c r="AC51" s="18">
        <v>89558.677481573657</v>
      </c>
      <c r="AD51" s="18">
        <v>91052.711635231943</v>
      </c>
      <c r="AE51" s="18">
        <v>168217.1583511951</v>
      </c>
      <c r="AF51" s="18">
        <v>166539.33101008105</v>
      </c>
      <c r="AG51" s="18">
        <v>162381.17072523225</v>
      </c>
      <c r="AH51" s="18">
        <v>160762.6900722697</v>
      </c>
      <c r="AI51" s="18">
        <v>107386.70086367812</v>
      </c>
      <c r="AJ51" s="18">
        <v>109316.84198107921</v>
      </c>
      <c r="AK51" s="18">
        <v>95529.310386710611</v>
      </c>
      <c r="AL51" s="18">
        <v>96295.960779111541</v>
      </c>
      <c r="AM51" s="18">
        <v>101426.97114079821</v>
      </c>
      <c r="AN51" s="18">
        <v>102694.16515791017</v>
      </c>
    </row>
    <row r="52" spans="1:40" s="2" customFormat="1" x14ac:dyDescent="0.25">
      <c r="A52" s="19" t="s">
        <v>113</v>
      </c>
      <c r="B52" s="18">
        <v>0</v>
      </c>
      <c r="C52" s="18">
        <v>0</v>
      </c>
      <c r="D52" s="18">
        <v>0</v>
      </c>
      <c r="E52" s="18">
        <v>0</v>
      </c>
      <c r="F52" s="18">
        <v>0</v>
      </c>
      <c r="G52" s="18">
        <v>0</v>
      </c>
      <c r="H52" s="18">
        <v>0</v>
      </c>
      <c r="I52" s="18">
        <v>0</v>
      </c>
      <c r="J52" s="18">
        <v>0</v>
      </c>
      <c r="K52" s="18">
        <v>0</v>
      </c>
      <c r="L52" s="18">
        <v>0</v>
      </c>
      <c r="M52" s="18">
        <v>0</v>
      </c>
      <c r="N52" s="18">
        <v>33000</v>
      </c>
      <c r="O52" s="18">
        <v>33412.5</v>
      </c>
      <c r="P52" s="18">
        <v>33830.15625</v>
      </c>
      <c r="Q52" s="18">
        <v>85758.320438437513</v>
      </c>
      <c r="R52" s="18">
        <v>93084.007994466025</v>
      </c>
      <c r="S52" s="18">
        <v>94480.268114383012</v>
      </c>
      <c r="T52" s="18">
        <v>82216.63418609876</v>
      </c>
      <c r="U52" s="18">
        <v>54431.88369889024</v>
      </c>
      <c r="V52" s="18">
        <v>55248.361954373591</v>
      </c>
      <c r="W52" s="18">
        <v>56077.087383689199</v>
      </c>
      <c r="X52" s="18">
        <v>56918.243694444536</v>
      </c>
      <c r="Y52" s="18">
        <v>57772.017349861206</v>
      </c>
      <c r="Z52" s="18">
        <v>47097.777610109122</v>
      </c>
      <c r="AA52" s="18">
        <v>47804.24427426076</v>
      </c>
      <c r="AB52" s="18">
        <v>29442.36667837467</v>
      </c>
      <c r="AC52" s="18">
        <v>23725.201188550291</v>
      </c>
      <c r="AD52" s="18">
        <v>24081.079206378545</v>
      </c>
      <c r="AE52" s="18">
        <v>24442.295394474222</v>
      </c>
      <c r="AF52" s="18">
        <v>24808.929825391337</v>
      </c>
      <c r="AG52" s="18">
        <v>25181.063772772206</v>
      </c>
      <c r="AH52" s="18">
        <v>25558.779729363789</v>
      </c>
      <c r="AI52" s="18">
        <v>25942.161425304246</v>
      </c>
      <c r="AJ52" s="18">
        <v>26331.29384668381</v>
      </c>
      <c r="AK52" s="18">
        <v>5194.1662143840658</v>
      </c>
      <c r="AL52" s="18">
        <v>21532.175157599828</v>
      </c>
      <c r="AM52" s="18">
        <v>21855.157784963827</v>
      </c>
      <c r="AN52" s="18">
        <v>19812.733369936217</v>
      </c>
    </row>
    <row r="53" spans="1:40" s="2" customFormat="1" x14ac:dyDescent="0.25">
      <c r="A53" s="19" t="s">
        <v>94</v>
      </c>
      <c r="B53" s="18">
        <v>0</v>
      </c>
      <c r="C53" s="18">
        <v>0</v>
      </c>
      <c r="D53" s="18">
        <v>0</v>
      </c>
      <c r="E53" s="18">
        <v>0</v>
      </c>
      <c r="F53" s="18">
        <v>0</v>
      </c>
      <c r="G53" s="18">
        <v>0</v>
      </c>
      <c r="H53" s="18">
        <v>0</v>
      </c>
      <c r="I53" s="18">
        <v>0</v>
      </c>
      <c r="J53" s="18">
        <v>0</v>
      </c>
      <c r="K53" s="18">
        <v>0</v>
      </c>
      <c r="L53" s="18">
        <v>0</v>
      </c>
      <c r="M53" s="18">
        <v>0</v>
      </c>
      <c r="N53" s="18">
        <v>0</v>
      </c>
      <c r="O53" s="18">
        <v>0</v>
      </c>
      <c r="P53" s="18">
        <v>0</v>
      </c>
      <c r="Q53" s="18">
        <v>0</v>
      </c>
      <c r="R53" s="18">
        <v>0</v>
      </c>
      <c r="S53" s="18">
        <v>0</v>
      </c>
      <c r="T53" s="18">
        <v>0</v>
      </c>
      <c r="U53" s="18">
        <v>0</v>
      </c>
      <c r="V53" s="18">
        <v>0</v>
      </c>
      <c r="W53" s="18">
        <v>2896.3009899999997</v>
      </c>
      <c r="X53" s="18">
        <v>15348.435348099039</v>
      </c>
      <c r="Y53" s="18">
        <v>19364.509869259695</v>
      </c>
      <c r="Z53" s="18">
        <v>35159.104232273872</v>
      </c>
      <c r="AA53" s="18">
        <v>42676.336454332675</v>
      </c>
      <c r="AB53" s="18">
        <v>37187.537162056236</v>
      </c>
      <c r="AC53" s="18">
        <v>35301.761096482405</v>
      </c>
      <c r="AD53" s="18">
        <v>13192.710027372199</v>
      </c>
      <c r="AE53" s="18">
        <v>6191.5655462678878</v>
      </c>
      <c r="AF53" s="18">
        <v>3533.5609547942468</v>
      </c>
      <c r="AG53" s="18">
        <v>3701.9973091161601</v>
      </c>
      <c r="AH53" s="18">
        <v>8995.6552557410832</v>
      </c>
      <c r="AI53" s="18">
        <v>12936.900084577201</v>
      </c>
      <c r="AJ53" s="18">
        <v>9296.8158816655632</v>
      </c>
      <c r="AK53" s="18">
        <v>925.14504675899718</v>
      </c>
      <c r="AL53" s="18">
        <v>540.99354826794399</v>
      </c>
      <c r="AM53" s="18">
        <v>1412.1529637418028</v>
      </c>
      <c r="AN53" s="18">
        <v>0</v>
      </c>
    </row>
    <row r="54" spans="1:40" s="2" customFormat="1" x14ac:dyDescent="0.25">
      <c r="A54" s="19" t="s">
        <v>106</v>
      </c>
      <c r="B54" s="18">
        <v>1875</v>
      </c>
      <c r="C54" s="18">
        <v>900.32429999999999</v>
      </c>
      <c r="D54" s="18">
        <v>0</v>
      </c>
      <c r="E54" s="18">
        <v>0</v>
      </c>
      <c r="F54" s="18">
        <v>0</v>
      </c>
      <c r="G54" s="18">
        <v>1210</v>
      </c>
      <c r="H54" s="18">
        <v>1157.17383</v>
      </c>
      <c r="I54" s="18">
        <v>867.69928558749996</v>
      </c>
      <c r="J54" s="18">
        <v>877.46090255035938</v>
      </c>
      <c r="K54" s="18">
        <v>558.02970338096361</v>
      </c>
      <c r="L54" s="18">
        <v>4.7748471843078732E-12</v>
      </c>
      <c r="M54" s="18">
        <v>0</v>
      </c>
      <c r="N54" s="18">
        <v>0</v>
      </c>
      <c r="O54" s="18">
        <v>0</v>
      </c>
      <c r="P54" s="18">
        <v>0</v>
      </c>
      <c r="Q54" s="18">
        <v>0</v>
      </c>
      <c r="R54" s="18">
        <v>798.06799999999998</v>
      </c>
      <c r="S54" s="18">
        <v>810.03901999999994</v>
      </c>
      <c r="T54" s="18">
        <v>1654.6442652999999</v>
      </c>
      <c r="U54" s="18">
        <v>4207.7922092794997</v>
      </c>
      <c r="V54" s="18">
        <v>3750.1637624186924</v>
      </c>
      <c r="W54" s="18">
        <v>5336.9137288549728</v>
      </c>
      <c r="X54" s="18">
        <v>6482.214797362054</v>
      </c>
      <c r="Y54" s="18">
        <v>5095.3131855596148</v>
      </c>
      <c r="Z54" s="18">
        <v>5281.7024360766472</v>
      </c>
      <c r="AA54" s="18">
        <v>6042.2584476767925</v>
      </c>
      <c r="AB54" s="18">
        <v>7278.4846394509404</v>
      </c>
      <c r="AC54" s="18">
        <v>5514.8663641017001</v>
      </c>
      <c r="AD54" s="18">
        <v>6617.8912258734199</v>
      </c>
      <c r="AE54" s="18">
        <v>5680.9023964217167</v>
      </c>
      <c r="AF54" s="18">
        <v>3578.8289585253069</v>
      </c>
      <c r="AG54" s="18">
        <v>3632.5113929031868</v>
      </c>
      <c r="AH54" s="18">
        <v>3686.9990637967348</v>
      </c>
      <c r="AI54" s="18">
        <v>3742.3040497536849</v>
      </c>
      <c r="AJ54" s="18">
        <v>3798.4386104999903</v>
      </c>
      <c r="AK54" s="18">
        <v>3855.4151896574904</v>
      </c>
      <c r="AL54" s="18">
        <v>2.4989964305025292</v>
      </c>
      <c r="AM54" s="18">
        <v>2.5364813769600669</v>
      </c>
      <c r="AN54" s="18">
        <v>2.5745285976144681</v>
      </c>
    </row>
    <row r="55" spans="1:40" s="2" customFormat="1" x14ac:dyDescent="0.25">
      <c r="A55" s="19" t="s">
        <v>114</v>
      </c>
      <c r="B55" s="18">
        <v>40.004000000000005</v>
      </c>
      <c r="C55" s="18">
        <v>40.504050000000007</v>
      </c>
      <c r="D55" s="18">
        <v>133.010350625</v>
      </c>
      <c r="E55" s="18">
        <v>194.6729800078125</v>
      </c>
      <c r="F55" s="18">
        <v>196.96038752290428</v>
      </c>
      <c r="G55" s="18">
        <v>199.17619188253695</v>
      </c>
      <c r="H55" s="18">
        <v>192.20632404121548</v>
      </c>
      <c r="I55" s="18">
        <v>204.08301518667915</v>
      </c>
      <c r="J55" s="18">
        <v>598.62888910752929</v>
      </c>
      <c r="K55" s="18">
        <v>605.05939577681966</v>
      </c>
      <c r="L55" s="18">
        <v>603.32010852614144</v>
      </c>
      <c r="M55" s="18">
        <v>535.3987598827182</v>
      </c>
      <c r="N55" s="18">
        <v>129.41295438125218</v>
      </c>
      <c r="O55" s="18">
        <v>247.41161631101784</v>
      </c>
      <c r="P55" s="18">
        <v>1934.2466615149056</v>
      </c>
      <c r="Q55" s="18">
        <v>2757.0353131107354</v>
      </c>
      <c r="R55" s="18">
        <v>2793.8157686660079</v>
      </c>
      <c r="S55" s="18">
        <v>2700.9086851959978</v>
      </c>
      <c r="T55" s="18">
        <v>2731.9680854739377</v>
      </c>
      <c r="U55" s="18">
        <v>2604.3774967560466</v>
      </c>
      <c r="V55" s="18">
        <v>2547.7000892073875</v>
      </c>
      <c r="W55" s="18">
        <v>2407.3073305454982</v>
      </c>
      <c r="X55" s="18">
        <v>2418.2507605036808</v>
      </c>
      <c r="Y55" s="18">
        <v>2241.9692819112361</v>
      </c>
      <c r="Z55" s="18">
        <v>2069.6850211399046</v>
      </c>
      <c r="AA55" s="18">
        <v>1903.6608764570033</v>
      </c>
      <c r="AB55" s="18">
        <v>1835.2394596038582</v>
      </c>
      <c r="AC55" s="18">
        <v>1698.6324914979161</v>
      </c>
      <c r="AD55" s="18">
        <v>1908.6456888703849</v>
      </c>
      <c r="AE55" s="18">
        <v>1655.2046442034407</v>
      </c>
      <c r="AF55" s="18">
        <v>1604.8555238664924</v>
      </c>
      <c r="AG55" s="18">
        <v>1569.9952667244897</v>
      </c>
      <c r="AH55" s="18">
        <v>1593.5451957253572</v>
      </c>
      <c r="AI55" s="18">
        <v>1617.4483736612376</v>
      </c>
      <c r="AJ55" s="18">
        <v>1641.7100992661562</v>
      </c>
      <c r="AK55" s="18">
        <v>1666.3357507551486</v>
      </c>
      <c r="AL55" s="18">
        <v>-4.0927261579781771E-12</v>
      </c>
      <c r="AM55" s="18">
        <v>0</v>
      </c>
      <c r="AN55" s="18">
        <v>0</v>
      </c>
    </row>
    <row r="56" spans="1:40" s="2" customFormat="1" x14ac:dyDescent="0.25">
      <c r="A56" s="19" t="s">
        <v>115</v>
      </c>
      <c r="B56" s="18">
        <v>0</v>
      </c>
      <c r="C56" s="18">
        <v>0</v>
      </c>
      <c r="D56" s="18">
        <v>0</v>
      </c>
      <c r="E56" s="18">
        <v>0</v>
      </c>
      <c r="F56" s="18">
        <v>0</v>
      </c>
      <c r="G56" s="18">
        <v>0</v>
      </c>
      <c r="H56" s="18">
        <v>0</v>
      </c>
      <c r="I56" s="18">
        <v>0</v>
      </c>
      <c r="J56" s="18">
        <v>0</v>
      </c>
      <c r="K56" s="18">
        <v>0</v>
      </c>
      <c r="L56" s="18">
        <v>0</v>
      </c>
      <c r="M56" s="18">
        <v>0</v>
      </c>
      <c r="N56" s="18">
        <v>0</v>
      </c>
      <c r="O56" s="18">
        <v>0</v>
      </c>
      <c r="P56" s="18">
        <v>0</v>
      </c>
      <c r="Q56" s="18">
        <v>0</v>
      </c>
      <c r="R56" s="18">
        <v>0</v>
      </c>
      <c r="S56" s="18">
        <v>0</v>
      </c>
      <c r="T56" s="18">
        <v>0</v>
      </c>
      <c r="U56" s="18">
        <v>0</v>
      </c>
      <c r="V56" s="18">
        <v>0</v>
      </c>
      <c r="W56" s="18">
        <v>0</v>
      </c>
      <c r="X56" s="18">
        <v>0</v>
      </c>
      <c r="Y56" s="18">
        <v>0</v>
      </c>
      <c r="Z56" s="18">
        <v>0</v>
      </c>
      <c r="AA56" s="18">
        <v>0</v>
      </c>
      <c r="AB56" s="18">
        <v>0</v>
      </c>
      <c r="AC56" s="18">
        <v>0</v>
      </c>
      <c r="AD56" s="18">
        <v>0</v>
      </c>
      <c r="AE56" s="18">
        <v>0</v>
      </c>
      <c r="AF56" s="18">
        <v>0</v>
      </c>
      <c r="AG56" s="18">
        <v>0</v>
      </c>
      <c r="AH56" s="18">
        <v>0</v>
      </c>
      <c r="AI56" s="18">
        <v>0</v>
      </c>
      <c r="AJ56" s="18">
        <v>0</v>
      </c>
      <c r="AK56" s="18">
        <v>0</v>
      </c>
      <c r="AL56" s="18">
        <v>0</v>
      </c>
      <c r="AM56" s="18">
        <v>0</v>
      </c>
      <c r="AN56" s="18">
        <v>0</v>
      </c>
    </row>
    <row r="57" spans="1:40" s="2" customFormat="1" x14ac:dyDescent="0.25">
      <c r="A57" s="19" t="s">
        <v>116</v>
      </c>
      <c r="B57" s="18">
        <v>0</v>
      </c>
      <c r="C57" s="18">
        <v>115</v>
      </c>
      <c r="D57" s="18">
        <v>116.4375</v>
      </c>
      <c r="E57" s="18">
        <v>117.89296874999999</v>
      </c>
      <c r="F57" s="18">
        <v>1.2363443602225743E-11</v>
      </c>
      <c r="G57" s="18">
        <v>1.2502532342750783E-11</v>
      </c>
      <c r="H57" s="18">
        <v>1.264318583160673E-11</v>
      </c>
      <c r="I57" s="18">
        <v>1.2785421672212306E-11</v>
      </c>
      <c r="J57" s="18">
        <v>1.2929257666024694E-11</v>
      </c>
      <c r="K57" s="18">
        <v>1.308440875801699E-11</v>
      </c>
      <c r="L57" s="18">
        <v>1.3241421663113193E-11</v>
      </c>
      <c r="M57" s="18">
        <v>1.3406939433902108E-11</v>
      </c>
      <c r="N57" s="18">
        <v>1.3574526176825884E-11</v>
      </c>
      <c r="O57" s="18">
        <v>1.3744207754036208E-11</v>
      </c>
      <c r="P57" s="18">
        <v>1.3916010350961662E-11</v>
      </c>
      <c r="Q57" s="18">
        <v>1832.5840772728793</v>
      </c>
      <c r="R57" s="18">
        <v>1857.7821083353815</v>
      </c>
      <c r="S57" s="18">
        <v>1885.6488399604123</v>
      </c>
      <c r="T57" s="18">
        <v>16082.280452559819</v>
      </c>
      <c r="U57" s="18">
        <v>27647.340519348218</v>
      </c>
      <c r="V57" s="18">
        <v>82652.10900711274</v>
      </c>
      <c r="W57" s="18">
        <v>83041.596152219427</v>
      </c>
      <c r="X57" s="18">
        <v>58236.596504502719</v>
      </c>
      <c r="Y57" s="18">
        <v>91253.001682070273</v>
      </c>
      <c r="Z57" s="18">
        <v>66498.419207301311</v>
      </c>
      <c r="AA57" s="18">
        <v>65467.479018099883</v>
      </c>
      <c r="AB57" s="18">
        <v>50422.933748597454</v>
      </c>
      <c r="AC57" s="18">
        <v>44805.582714352488</v>
      </c>
      <c r="AD57" s="18">
        <v>14709.283159393846</v>
      </c>
      <c r="AE57" s="18">
        <v>8764.2098535608238</v>
      </c>
      <c r="AF57" s="18">
        <v>7427.308167522895</v>
      </c>
      <c r="AG57" s="18">
        <v>14558.275500035737</v>
      </c>
      <c r="AH57" s="18">
        <v>13013.957676468315</v>
      </c>
      <c r="AI57" s="18">
        <v>14475.472121615341</v>
      </c>
      <c r="AJ57" s="18">
        <v>14508.21531343957</v>
      </c>
      <c r="AK57" s="18">
        <v>16316.546523141165</v>
      </c>
      <c r="AL57" s="18">
        <v>16440.924340988284</v>
      </c>
      <c r="AM57" s="18">
        <v>16599.219156103107</v>
      </c>
      <c r="AN57" s="18">
        <v>16848.207443444655</v>
      </c>
    </row>
    <row r="58" spans="1:40" s="2" customFormat="1" x14ac:dyDescent="0.25">
      <c r="A58" s="19" t="s">
        <v>117</v>
      </c>
      <c r="B58" s="18">
        <v>0</v>
      </c>
      <c r="C58" s="18">
        <v>0</v>
      </c>
      <c r="D58" s="18">
        <v>0</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8">
        <v>2500</v>
      </c>
      <c r="X58" s="18">
        <v>2537.5</v>
      </c>
      <c r="Y58" s="18">
        <v>2450.5625</v>
      </c>
      <c r="Z58" s="18">
        <v>2487.3209375000001</v>
      </c>
      <c r="AA58" s="18">
        <v>2165.6099815625003</v>
      </c>
      <c r="AB58" s="18">
        <v>2133.2501512859376</v>
      </c>
      <c r="AC58" s="18">
        <v>1810.9995135552267</v>
      </c>
      <c r="AD58" s="18">
        <v>1801.4704862585552</v>
      </c>
      <c r="AE58" s="18">
        <v>41.480993552433574</v>
      </c>
      <c r="AF58" s="18">
        <v>42.103208455720079</v>
      </c>
      <c r="AG58" s="18">
        <v>42.734756582555882</v>
      </c>
      <c r="AH58" s="18">
        <v>43.375777931294223</v>
      </c>
      <c r="AI58" s="18">
        <v>44.026414600263635</v>
      </c>
      <c r="AJ58" s="18">
        <v>44.686810819267592</v>
      </c>
      <c r="AK58" s="18">
        <v>45.357112981556604</v>
      </c>
      <c r="AL58" s="18">
        <v>0</v>
      </c>
      <c r="AM58" s="18">
        <v>0</v>
      </c>
      <c r="AN58" s="18">
        <v>0</v>
      </c>
    </row>
    <row r="59" spans="1:40" s="2" customFormat="1" x14ac:dyDescent="0.25">
      <c r="A59" s="24" t="s">
        <v>10</v>
      </c>
      <c r="B59" s="26">
        <v>175604.24231699601</v>
      </c>
      <c r="C59" s="26">
        <v>179358.37009080633</v>
      </c>
      <c r="D59" s="26">
        <v>213280.175734905</v>
      </c>
      <c r="E59" s="26">
        <v>230467.56978238892</v>
      </c>
      <c r="F59" s="26">
        <v>240672.50962935577</v>
      </c>
      <c r="G59" s="26">
        <v>244976.84901067923</v>
      </c>
      <c r="H59" s="26">
        <v>272875.31988430902</v>
      </c>
      <c r="I59" s="26">
        <v>265010.48634051572</v>
      </c>
      <c r="J59" s="26">
        <v>379751.5871958608</v>
      </c>
      <c r="K59" s="26">
        <v>376939.81506444805</v>
      </c>
      <c r="L59" s="26">
        <v>453201.71658662322</v>
      </c>
      <c r="M59" s="26">
        <v>465899.78009857947</v>
      </c>
      <c r="N59" s="26">
        <v>555211.55623320478</v>
      </c>
      <c r="O59" s="26">
        <v>635175.9911767639</v>
      </c>
      <c r="P59" s="26">
        <v>616572.97783293307</v>
      </c>
      <c r="Q59" s="26">
        <v>668954.44484341855</v>
      </c>
      <c r="R59" s="26">
        <v>743019.11925370758</v>
      </c>
      <c r="S59" s="26">
        <v>768723.76351234014</v>
      </c>
      <c r="T59" s="26">
        <v>764113.73740174656</v>
      </c>
      <c r="U59" s="26">
        <v>833635.11517644324</v>
      </c>
      <c r="V59" s="26">
        <v>886671.56055203313</v>
      </c>
      <c r="W59" s="26">
        <v>848473.89795216348</v>
      </c>
      <c r="X59" s="26">
        <v>907314.36197295762</v>
      </c>
      <c r="Y59" s="26">
        <v>1144557.0003842213</v>
      </c>
      <c r="Z59" s="26">
        <v>1097627.5069658011</v>
      </c>
      <c r="AA59" s="26">
        <v>1034344.8367155542</v>
      </c>
      <c r="AB59" s="26">
        <v>893980.85049333202</v>
      </c>
      <c r="AC59" s="26">
        <v>908146.54653698951</v>
      </c>
      <c r="AD59" s="26">
        <v>946033.80159777729</v>
      </c>
      <c r="AE59" s="26">
        <v>969613.0142826793</v>
      </c>
      <c r="AF59" s="26">
        <v>937710.43521175324</v>
      </c>
      <c r="AG59" s="26">
        <v>899635.99115404987</v>
      </c>
      <c r="AH59" s="26">
        <v>841927.2228784624</v>
      </c>
      <c r="AI59" s="26">
        <v>973156.29814940144</v>
      </c>
      <c r="AJ59" s="26">
        <v>891050.38971835468</v>
      </c>
      <c r="AK59" s="26">
        <v>901601.98465233692</v>
      </c>
      <c r="AL59" s="26">
        <v>918871.04605778598</v>
      </c>
      <c r="AM59" s="26">
        <v>964736.18618934788</v>
      </c>
      <c r="AN59" s="26">
        <v>1016929.0529479303</v>
      </c>
    </row>
    <row r="60" spans="1:40" s="2" customFormat="1" x14ac:dyDescent="0.25">
      <c r="A60" s="19" t="s">
        <v>105</v>
      </c>
      <c r="B60" s="18">
        <v>4513.1348376590486</v>
      </c>
      <c r="C60" s="18">
        <v>4541.9077094322456</v>
      </c>
      <c r="D60" s="18">
        <v>4419.1147759443729</v>
      </c>
      <c r="E60" s="18">
        <v>4453.3194448956619</v>
      </c>
      <c r="F60" s="18">
        <v>4303.6536374325351</v>
      </c>
      <c r="G60" s="18">
        <v>4182.9010561663817</v>
      </c>
      <c r="H60" s="18">
        <v>4111.1694876820457</v>
      </c>
      <c r="I60" s="18">
        <v>4041.3773569379105</v>
      </c>
      <c r="J60" s="18">
        <v>4413.017248586546</v>
      </c>
      <c r="K60" s="18">
        <v>4372.3071840088514</v>
      </c>
      <c r="L60" s="18">
        <v>3310.9489209833869</v>
      </c>
      <c r="M60" s="18">
        <v>1302.1470866487641</v>
      </c>
      <c r="N60" s="18">
        <v>1233.0920062368027</v>
      </c>
      <c r="O60" s="18">
        <v>36246.964291306969</v>
      </c>
      <c r="P60" s="18">
        <v>36563.413315062717</v>
      </c>
      <c r="Q60" s="18">
        <v>36190.264946173542</v>
      </c>
      <c r="R60" s="18">
        <v>35156.21614589409</v>
      </c>
      <c r="S60" s="18">
        <v>34663.251047900136</v>
      </c>
      <c r="T60" s="18">
        <v>35123.620749808761</v>
      </c>
      <c r="U60" s="18">
        <v>32488.796675118632</v>
      </c>
      <c r="V60" s="18">
        <v>31650.650443348881</v>
      </c>
      <c r="W60" s="18">
        <v>29006.313716944929</v>
      </c>
      <c r="X60" s="18">
        <v>29405.150530552921</v>
      </c>
      <c r="Y60" s="18">
        <v>26747.338670348021</v>
      </c>
      <c r="Z60" s="18">
        <v>27115.163917565311</v>
      </c>
      <c r="AA60" s="18">
        <v>25024.453451931833</v>
      </c>
      <c r="AB60" s="18">
        <v>24096.639435001402</v>
      </c>
      <c r="AC60" s="18">
        <v>21801.366130700673</v>
      </c>
      <c r="AD60" s="18">
        <v>21853.252318465813</v>
      </c>
      <c r="AE60" s="18">
        <v>19598.856191312723</v>
      </c>
      <c r="AF60" s="18">
        <v>7047.1956772766061</v>
      </c>
      <c r="AG60" s="18">
        <v>5751.5482178391594</v>
      </c>
      <c r="AH60" s="18">
        <v>5830.6320058344481</v>
      </c>
      <c r="AI60" s="18">
        <v>5910.803195914672</v>
      </c>
      <c r="AJ60" s="18">
        <v>5977.2997318687121</v>
      </c>
      <c r="AK60" s="18">
        <v>6044.5443538522204</v>
      </c>
      <c r="AL60" s="18">
        <v>11380.865927833074</v>
      </c>
      <c r="AM60" s="18">
        <v>34883.776433029125</v>
      </c>
      <c r="AN60" s="18">
        <v>34132.791157900705</v>
      </c>
    </row>
    <row r="61" spans="1:40" s="2" customFormat="1" x14ac:dyDescent="0.25">
      <c r="A61" s="19" t="s">
        <v>96</v>
      </c>
      <c r="B61" s="18">
        <v>3000</v>
      </c>
      <c r="C61" s="18">
        <v>3033.75</v>
      </c>
      <c r="D61" s="18">
        <v>3067.8796874999998</v>
      </c>
      <c r="E61" s="18">
        <v>3102.3933339843747</v>
      </c>
      <c r="F61" s="18">
        <v>2996.2184639912107</v>
      </c>
      <c r="G61" s="18">
        <v>3026.1806486311229</v>
      </c>
      <c r="H61" s="18">
        <v>2917.6924551174343</v>
      </c>
      <c r="I61" s="18">
        <v>2946.8693796686084</v>
      </c>
      <c r="J61" s="18">
        <v>2976.3380734652947</v>
      </c>
      <c r="K61" s="18">
        <v>3008.3337077550464</v>
      </c>
      <c r="L61" s="18">
        <v>2901.9232951134131</v>
      </c>
      <c r="M61" s="18">
        <v>2934.5699321834391</v>
      </c>
      <c r="N61" s="18">
        <v>5828.8338439205027</v>
      </c>
      <c r="O61" s="18">
        <v>5894.4082246646085</v>
      </c>
      <c r="P61" s="18">
        <v>5730.9703171920846</v>
      </c>
      <c r="Q61" s="18">
        <v>9802.607446156986</v>
      </c>
      <c r="R61" s="18">
        <v>9833.6395772339492</v>
      </c>
      <c r="S61" s="18">
        <v>9846.1854514209153</v>
      </c>
      <c r="T61" s="18">
        <v>9751.820046377954</v>
      </c>
      <c r="U61" s="18">
        <v>9765.2409020156501</v>
      </c>
      <c r="V61" s="18">
        <v>9669.2625024183653</v>
      </c>
      <c r="W61" s="18">
        <v>9678.2148618266183</v>
      </c>
      <c r="X61" s="18">
        <v>9580.0403161767335</v>
      </c>
      <c r="Y61" s="18">
        <v>9590.4325305241637</v>
      </c>
      <c r="Z61" s="18">
        <v>4015.2955123008715</v>
      </c>
      <c r="AA61" s="18">
        <v>13949.172495595009</v>
      </c>
      <c r="AB61" s="18">
        <v>14140.97361740944</v>
      </c>
      <c r="AC61" s="18">
        <v>13863.17916464882</v>
      </c>
      <c r="AD61" s="18">
        <v>14053.797878162739</v>
      </c>
      <c r="AE61" s="18">
        <v>13146.929268987478</v>
      </c>
      <c r="AF61" s="18">
        <v>31074.135378948245</v>
      </c>
      <c r="AG61" s="18">
        <v>31003.596120408783</v>
      </c>
      <c r="AH61" s="18">
        <v>28386.840387468732</v>
      </c>
      <c r="AI61" s="18">
        <v>26576.231852796423</v>
      </c>
      <c r="AJ61" s="18">
        <v>26875.214461140382</v>
      </c>
      <c r="AK61" s="18">
        <v>23553.862350494881</v>
      </c>
      <c r="AL61" s="18">
        <v>42154.155811937948</v>
      </c>
      <c r="AM61" s="18">
        <v>40623.840804822255</v>
      </c>
      <c r="AN61" s="18">
        <v>40268.443693876499</v>
      </c>
    </row>
    <row r="62" spans="1:40" s="2" customFormat="1" x14ac:dyDescent="0.25">
      <c r="A62" s="19" t="s">
        <v>92</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v>0</v>
      </c>
      <c r="AF62" s="18">
        <v>0</v>
      </c>
      <c r="AG62" s="18">
        <v>99999.994961401098</v>
      </c>
      <c r="AH62" s="18">
        <v>101374.99489212036</v>
      </c>
      <c r="AI62" s="18">
        <v>202150.86877281594</v>
      </c>
      <c r="AJ62" s="18">
        <v>204425.06604651012</v>
      </c>
      <c r="AK62" s="18">
        <v>206837.36403953336</v>
      </c>
      <c r="AL62" s="18">
        <v>234619.14210348687</v>
      </c>
      <c r="AM62" s="18">
        <v>216581.65651215109</v>
      </c>
      <c r="AN62" s="18">
        <v>217657.7336740579</v>
      </c>
    </row>
    <row r="63" spans="1:40" s="2" customFormat="1" x14ac:dyDescent="0.25">
      <c r="A63" s="19" t="s">
        <v>95</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10000</v>
      </c>
      <c r="Y63" s="18">
        <v>10137.5</v>
      </c>
      <c r="Z63" s="18">
        <v>9951.2934050000003</v>
      </c>
      <c r="AA63" s="18">
        <v>9951.2934050000003</v>
      </c>
      <c r="AB63" s="18">
        <v>9951.2934050000003</v>
      </c>
      <c r="AC63" s="18">
        <v>9951.2934050000003</v>
      </c>
      <c r="AD63" s="18">
        <v>9951.2934050000003</v>
      </c>
      <c r="AE63" s="18">
        <v>9951.2934050000003</v>
      </c>
      <c r="AF63" s="18">
        <v>7088.1236893187506</v>
      </c>
      <c r="AG63" s="18">
        <v>7185.5853900468837</v>
      </c>
      <c r="AH63" s="18">
        <v>7284.3871891600284</v>
      </c>
      <c r="AI63" s="18">
        <v>7384.5475130109789</v>
      </c>
      <c r="AJ63" s="18">
        <v>7467.6236725323524</v>
      </c>
      <c r="AK63" s="18">
        <v>12438.234836888445</v>
      </c>
      <c r="AL63" s="18">
        <v>12578.164978803439</v>
      </c>
      <c r="AM63" s="18">
        <v>12204.346044814978</v>
      </c>
      <c r="AN63" s="18">
        <v>10444.486238141726</v>
      </c>
    </row>
    <row r="64" spans="1:40" s="2" customFormat="1" x14ac:dyDescent="0.25">
      <c r="A64" s="19" t="s">
        <v>100</v>
      </c>
      <c r="B64" s="18">
        <v>0</v>
      </c>
      <c r="C64" s="18">
        <v>0</v>
      </c>
      <c r="D64" s="18">
        <v>0</v>
      </c>
      <c r="E64" s="18">
        <v>0</v>
      </c>
      <c r="F64" s="18">
        <v>0</v>
      </c>
      <c r="G64" s="18">
        <v>0</v>
      </c>
      <c r="H64" s="18">
        <v>0</v>
      </c>
      <c r="I64" s="18">
        <v>0</v>
      </c>
      <c r="J64" s="18">
        <v>0</v>
      </c>
      <c r="K64" s="18">
        <v>0</v>
      </c>
      <c r="L64" s="18">
        <v>0</v>
      </c>
      <c r="M64" s="18">
        <v>15000</v>
      </c>
      <c r="N64" s="18">
        <v>15062.20687</v>
      </c>
      <c r="O64" s="18">
        <v>15231.656697287501</v>
      </c>
      <c r="P64" s="18">
        <v>14961.418085131985</v>
      </c>
      <c r="Q64" s="18">
        <v>15148.435811196136</v>
      </c>
      <c r="R64" s="18">
        <v>14891.100588836087</v>
      </c>
      <c r="S64" s="18">
        <v>15095.853221932583</v>
      </c>
      <c r="T64" s="18">
        <v>14864.145513734156</v>
      </c>
      <c r="U64" s="18">
        <v>15068.527514548001</v>
      </c>
      <c r="V64" s="18">
        <v>12681.211667873036</v>
      </c>
      <c r="W64" s="18">
        <v>12855.57832830629</v>
      </c>
      <c r="X64" s="18">
        <v>10495.348680320501</v>
      </c>
      <c r="Y64" s="18">
        <v>10639.659724674908</v>
      </c>
      <c r="Z64" s="18">
        <v>8291.361845889187</v>
      </c>
      <c r="AA64" s="18">
        <v>8405.3680712701625</v>
      </c>
      <c r="AB64" s="18">
        <v>6086.8135122501271</v>
      </c>
      <c r="AC64" s="18">
        <v>6170.5071980435659</v>
      </c>
      <c r="AD64" s="18">
        <v>1384.7800720166651</v>
      </c>
      <c r="AE64" s="18">
        <v>1438.1957980068944</v>
      </c>
      <c r="AF64" s="18">
        <v>1457.9709902294892</v>
      </c>
      <c r="AG64" s="18">
        <v>1478.0180913451447</v>
      </c>
      <c r="AH64" s="18">
        <v>0</v>
      </c>
      <c r="AI64" s="18">
        <v>0</v>
      </c>
      <c r="AJ64" s="18">
        <v>0</v>
      </c>
      <c r="AK64" s="18">
        <v>0</v>
      </c>
      <c r="AL64" s="18">
        <v>0</v>
      </c>
      <c r="AM64" s="18">
        <v>0</v>
      </c>
      <c r="AN64" s="18">
        <v>0</v>
      </c>
    </row>
    <row r="65" spans="1:40" s="2" customFormat="1" x14ac:dyDescent="0.25">
      <c r="A65" s="19" t="s">
        <v>109</v>
      </c>
      <c r="B65" s="18">
        <v>15963.319798676241</v>
      </c>
      <c r="C65" s="18">
        <v>15963.688396411348</v>
      </c>
      <c r="D65" s="18">
        <v>16143.279890870977</v>
      </c>
      <c r="E65" s="18">
        <v>16149.548039643272</v>
      </c>
      <c r="F65" s="18">
        <v>16319.118294059528</v>
      </c>
      <c r="G65" s="18">
        <v>16302.121977000124</v>
      </c>
      <c r="H65" s="18">
        <v>16422.981363436789</v>
      </c>
      <c r="I65" s="18">
        <v>16539.658627071163</v>
      </c>
      <c r="J65" s="18">
        <v>16710.292458303356</v>
      </c>
      <c r="K65" s="18">
        <v>16746.732402230115</v>
      </c>
      <c r="L65" s="18">
        <v>36926.759775554092</v>
      </c>
      <c r="M65" s="18">
        <v>37132.150773029076</v>
      </c>
      <c r="N65" s="18">
        <v>36636.752329225652</v>
      </c>
      <c r="O65" s="18">
        <v>32888.858547264288</v>
      </c>
      <c r="P65" s="18">
        <v>36041.565875921013</v>
      </c>
      <c r="Q65" s="18">
        <v>36492.085449370032</v>
      </c>
      <c r="R65" s="18">
        <v>33822.384017487151</v>
      </c>
      <c r="S65" s="18">
        <v>34287.441797727603</v>
      </c>
      <c r="T65" s="18">
        <v>34004.352462446353</v>
      </c>
      <c r="U65" s="18">
        <v>34471.912308804989</v>
      </c>
      <c r="V65" s="18">
        <v>131694.46152305105</v>
      </c>
      <c r="W65" s="18">
        <v>133505.26036899301</v>
      </c>
      <c r="X65" s="18">
        <v>135192.57852906667</v>
      </c>
      <c r="Y65" s="18">
        <v>237051.47648384131</v>
      </c>
      <c r="Z65" s="18">
        <v>237158.61553549414</v>
      </c>
      <c r="AA65" s="18">
        <v>239570.69092910716</v>
      </c>
      <c r="AB65" s="18">
        <v>149198.20425451989</v>
      </c>
      <c r="AC65" s="18">
        <v>144691.98440408148</v>
      </c>
      <c r="AD65" s="18">
        <v>148136.30032872665</v>
      </c>
      <c r="AE65" s="18">
        <v>149963.66566464221</v>
      </c>
      <c r="AF65" s="18">
        <v>150881.90198534878</v>
      </c>
      <c r="AG65" s="18">
        <v>50297.695107647378</v>
      </c>
      <c r="AH65" s="18">
        <v>46957.511015377539</v>
      </c>
      <c r="AI65" s="18">
        <v>47494.074011838988</v>
      </c>
      <c r="AJ65" s="18">
        <v>46474.336352014951</v>
      </c>
      <c r="AK65" s="18">
        <v>66513.291240770282</v>
      </c>
      <c r="AL65" s="18">
        <v>52573.176013147902</v>
      </c>
      <c r="AM65" s="18">
        <v>53645.425656734304</v>
      </c>
      <c r="AN65" s="18">
        <v>53279.407172162406</v>
      </c>
    </row>
    <row r="66" spans="1:40" s="2" customFormat="1" x14ac:dyDescent="0.25">
      <c r="A66" s="19" t="s">
        <v>110</v>
      </c>
      <c r="B66" s="18">
        <v>0</v>
      </c>
      <c r="C66" s="18">
        <v>0</v>
      </c>
      <c r="D66" s="18">
        <v>0</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600</v>
      </c>
      <c r="W66" s="18">
        <v>608.25</v>
      </c>
      <c r="X66" s="18">
        <v>598.63343750000001</v>
      </c>
      <c r="Y66" s="18">
        <v>606.86464726562497</v>
      </c>
      <c r="Z66" s="18">
        <v>596.6090361655273</v>
      </c>
      <c r="AA66" s="18">
        <v>604.81241041280327</v>
      </c>
      <c r="AB66" s="18">
        <v>594.52858105597932</v>
      </c>
      <c r="AC66" s="18">
        <v>602.70334904549907</v>
      </c>
      <c r="AD66" s="18">
        <v>592.39052009487466</v>
      </c>
      <c r="AE66" s="18">
        <v>600.53588974617924</v>
      </c>
      <c r="AF66" s="18">
        <v>590.19325823018926</v>
      </c>
      <c r="AG66" s="18">
        <v>521.96241997529876</v>
      </c>
      <c r="AH66" s="18">
        <v>529.13940324995906</v>
      </c>
      <c r="AI66" s="18">
        <v>536.41507004464597</v>
      </c>
      <c r="AJ66" s="18">
        <v>542.44973958264825</v>
      </c>
      <c r="AK66" s="18">
        <v>548.55229915295308</v>
      </c>
      <c r="AL66" s="18">
        <v>554.72351251842383</v>
      </c>
      <c r="AM66" s="18">
        <v>10.122714534256033</v>
      </c>
      <c r="AN66" s="18">
        <v>10.236595072766415</v>
      </c>
    </row>
    <row r="67" spans="1:40" s="2" customFormat="1" x14ac:dyDescent="0.25">
      <c r="A67" s="19" t="s">
        <v>107</v>
      </c>
      <c r="B67" s="18">
        <v>35392.203858394001</v>
      </c>
      <c r="C67" s="18">
        <v>34984.902270101746</v>
      </c>
      <c r="D67" s="18">
        <v>37518.975559529936</v>
      </c>
      <c r="E67" s="18">
        <v>40666.768409196658</v>
      </c>
      <c r="F67" s="18">
        <v>38389.331899472767</v>
      </c>
      <c r="G67" s="18">
        <v>36723.539187160903</v>
      </c>
      <c r="H67" s="18">
        <v>43785.469191942342</v>
      </c>
      <c r="I67" s="18">
        <v>41480.582971359261</v>
      </c>
      <c r="J67" s="18">
        <v>65133.974675783051</v>
      </c>
      <c r="K67" s="18">
        <v>59197.478769207526</v>
      </c>
      <c r="L67" s="18">
        <v>112834.08871375855</v>
      </c>
      <c r="M67" s="18">
        <v>122295.74895646433</v>
      </c>
      <c r="N67" s="18">
        <v>151667.28952845413</v>
      </c>
      <c r="O67" s="18">
        <v>199421.73937844054</v>
      </c>
      <c r="P67" s="18">
        <v>222497.05190932457</v>
      </c>
      <c r="Q67" s="18">
        <v>271690.59395631857</v>
      </c>
      <c r="R67" s="18">
        <v>327741.90242512722</v>
      </c>
      <c r="S67" s="18">
        <v>318741.07504184305</v>
      </c>
      <c r="T67" s="18">
        <v>302657.21009295178</v>
      </c>
      <c r="U67" s="18">
        <v>299434.1936661459</v>
      </c>
      <c r="V67" s="18">
        <v>302989.56120747107</v>
      </c>
      <c r="W67" s="18">
        <v>302555.83137575211</v>
      </c>
      <c r="X67" s="18">
        <v>282537.48204494937</v>
      </c>
      <c r="Y67" s="18">
        <v>378693.50438782881</v>
      </c>
      <c r="Z67" s="18">
        <v>386823.46182833781</v>
      </c>
      <c r="AA67" s="18">
        <v>347669.74087096943</v>
      </c>
      <c r="AB67" s="18">
        <v>321732.80392352975</v>
      </c>
      <c r="AC67" s="18">
        <v>320441.59225525358</v>
      </c>
      <c r="AD67" s="18">
        <v>305278.68896137248</v>
      </c>
      <c r="AE67" s="18">
        <v>335019.65000844473</v>
      </c>
      <c r="AF67" s="18">
        <v>339487.27427206328</v>
      </c>
      <c r="AG67" s="18">
        <v>322782.05961964786</v>
      </c>
      <c r="AH67" s="18">
        <v>293221.56488641538</v>
      </c>
      <c r="AI67" s="18">
        <v>257591.42368973393</v>
      </c>
      <c r="AJ67" s="18">
        <v>200946.92372139948</v>
      </c>
      <c r="AK67" s="18">
        <v>203176.29150538868</v>
      </c>
      <c r="AL67" s="18">
        <v>195399.71674448744</v>
      </c>
      <c r="AM67" s="18">
        <v>182973.29337553048</v>
      </c>
      <c r="AN67" s="18">
        <v>157329.0921039948</v>
      </c>
    </row>
    <row r="68" spans="1:40" s="2" customFormat="1" x14ac:dyDescent="0.25">
      <c r="A68" s="19" t="s">
        <v>88</v>
      </c>
      <c r="B68" s="18">
        <v>0</v>
      </c>
      <c r="C68" s="18">
        <v>0</v>
      </c>
      <c r="D68" s="18">
        <v>0</v>
      </c>
      <c r="E68" s="18">
        <v>0</v>
      </c>
      <c r="F68" s="18">
        <v>0</v>
      </c>
      <c r="G68" s="18">
        <v>0</v>
      </c>
      <c r="H68" s="18">
        <v>0</v>
      </c>
      <c r="I68" s="18">
        <v>0</v>
      </c>
      <c r="J68" s="18">
        <v>0</v>
      </c>
      <c r="K68" s="18">
        <v>0</v>
      </c>
      <c r="L68" s="18">
        <v>1781.96</v>
      </c>
      <c r="M68" s="18">
        <v>2089.0182970550509</v>
      </c>
      <c r="N68" s="18">
        <v>2300.9008906623312</v>
      </c>
      <c r="O68" s="18">
        <v>1865.1923205848352</v>
      </c>
      <c r="P68" s="18">
        <v>25.668754191414628</v>
      </c>
      <c r="Q68" s="18">
        <v>25.989613618807311</v>
      </c>
      <c r="R68" s="18">
        <v>7026.3144837890422</v>
      </c>
      <c r="S68" s="18">
        <v>7122.9263079411421</v>
      </c>
      <c r="T68" s="18">
        <v>16087.016904675334</v>
      </c>
      <c r="U68" s="18">
        <v>16308.21338711462</v>
      </c>
      <c r="V68" s="18">
        <v>14518.231327187446</v>
      </c>
      <c r="W68" s="18">
        <v>21717.857007936276</v>
      </c>
      <c r="X68" s="18">
        <v>21609.810877795397</v>
      </c>
      <c r="Y68" s="18">
        <v>21633.945777365083</v>
      </c>
      <c r="Z68" s="18">
        <v>21520.301421803855</v>
      </c>
      <c r="AA68" s="18">
        <v>21280.569541464767</v>
      </c>
      <c r="AB68" s="18">
        <v>21172.301519187684</v>
      </c>
      <c r="AC68" s="18">
        <v>21194.737201254218</v>
      </c>
      <c r="AD68" s="18">
        <v>21085.288984299241</v>
      </c>
      <c r="AE68" s="18">
        <v>21028.86046623328</v>
      </c>
      <c r="AF68" s="18">
        <v>20104.673964310652</v>
      </c>
      <c r="AG68" s="18">
        <v>24809.62040502888</v>
      </c>
      <c r="AH68" s="18">
        <v>64487.973460598027</v>
      </c>
      <c r="AI68" s="18">
        <v>144917.06954568127</v>
      </c>
      <c r="AJ68" s="18">
        <v>146547.38657807017</v>
      </c>
      <c r="AK68" s="18">
        <v>147317.29893746501</v>
      </c>
      <c r="AL68" s="18">
        <v>149290.1516871553</v>
      </c>
      <c r="AM68" s="18">
        <v>142655.69764814791</v>
      </c>
      <c r="AN68" s="18">
        <v>244219.97847591338</v>
      </c>
    </row>
    <row r="69" spans="1:40" s="2" customFormat="1" x14ac:dyDescent="0.25">
      <c r="A69" s="19" t="s">
        <v>118</v>
      </c>
      <c r="B69" s="18">
        <v>24386.030150192724</v>
      </c>
      <c r="C69" s="18">
        <v>22324.27276899658</v>
      </c>
      <c r="D69" s="18">
        <v>35381.605058270376</v>
      </c>
      <c r="E69" s="18">
        <v>34620.412922221221</v>
      </c>
      <c r="F69" s="18">
        <v>33670.648541491842</v>
      </c>
      <c r="G69" s="18">
        <v>34563.153308070745</v>
      </c>
      <c r="H69" s="18">
        <v>35556.864425659536</v>
      </c>
      <c r="I69" s="18">
        <v>34489.834700850093</v>
      </c>
      <c r="J69" s="18">
        <v>56117.289863603757</v>
      </c>
      <c r="K69" s="18">
        <v>55908.953933638702</v>
      </c>
      <c r="L69" s="18">
        <v>49752.635124632834</v>
      </c>
      <c r="M69" s="18">
        <v>42645.626909238614</v>
      </c>
      <c r="N69" s="18">
        <v>78189.414997145213</v>
      </c>
      <c r="O69" s="18">
        <v>78320.308514368007</v>
      </c>
      <c r="P69" s="18">
        <v>75650.271166729872</v>
      </c>
      <c r="Q69" s="18">
        <v>75418.01518870506</v>
      </c>
      <c r="R69" s="18">
        <v>73687.399104500626</v>
      </c>
      <c r="S69" s="18">
        <v>73371.685370300533</v>
      </c>
      <c r="T69" s="18">
        <v>73228.719093630658</v>
      </c>
      <c r="U69" s="18">
        <v>81562.102350820889</v>
      </c>
      <c r="V69" s="18">
        <v>71704.469597333838</v>
      </c>
      <c r="W69" s="18">
        <v>56666.270800849845</v>
      </c>
      <c r="X69" s="18">
        <v>69553.349278777037</v>
      </c>
      <c r="Y69" s="18">
        <v>74696.293200518063</v>
      </c>
      <c r="Z69" s="18">
        <v>64882.152121500505</v>
      </c>
      <c r="AA69" s="18">
        <v>60587.059119707395</v>
      </c>
      <c r="AB69" s="18">
        <v>78200.602892081093</v>
      </c>
      <c r="AC69" s="18">
        <v>73364.994289276074</v>
      </c>
      <c r="AD69" s="18">
        <v>106833.58292417477</v>
      </c>
      <c r="AE69" s="18">
        <v>106198.77118772229</v>
      </c>
      <c r="AF69" s="18">
        <v>106154.64040189047</v>
      </c>
      <c r="AG69" s="18">
        <v>90622.701568527584</v>
      </c>
      <c r="AH69" s="18">
        <v>70737.460685094818</v>
      </c>
      <c r="AI69" s="18">
        <v>66207.197378752477</v>
      </c>
      <c r="AJ69" s="18">
        <v>62248.861760867512</v>
      </c>
      <c r="AK69" s="18">
        <v>49961.726873914566</v>
      </c>
      <c r="AL69" s="18">
        <v>53649.000655842574</v>
      </c>
      <c r="AM69" s="18">
        <v>51148.571407634714</v>
      </c>
      <c r="AN69" s="18">
        <v>50787.823971541155</v>
      </c>
    </row>
    <row r="70" spans="1:40" s="2" customFormat="1" x14ac:dyDescent="0.25">
      <c r="A70" s="19" t="s">
        <v>119</v>
      </c>
      <c r="B70" s="18">
        <v>0</v>
      </c>
      <c r="C70" s="18">
        <v>0</v>
      </c>
      <c r="D70" s="18">
        <v>0</v>
      </c>
      <c r="E70" s="18">
        <v>0</v>
      </c>
      <c r="F70" s="18">
        <v>0</v>
      </c>
      <c r="G70" s="18">
        <v>0</v>
      </c>
      <c r="H70" s="18">
        <v>0</v>
      </c>
      <c r="I70" s="18">
        <v>0</v>
      </c>
      <c r="J70" s="18">
        <v>0</v>
      </c>
      <c r="K70" s="18">
        <v>0</v>
      </c>
      <c r="L70" s="18">
        <v>0</v>
      </c>
      <c r="M70" s="18">
        <v>0</v>
      </c>
      <c r="N70" s="18">
        <v>0</v>
      </c>
      <c r="O70" s="18">
        <v>0</v>
      </c>
      <c r="P70" s="18">
        <v>0</v>
      </c>
      <c r="Q70" s="18">
        <v>0</v>
      </c>
      <c r="R70" s="18">
        <v>0</v>
      </c>
      <c r="S70" s="18">
        <v>0</v>
      </c>
      <c r="T70" s="18">
        <v>0</v>
      </c>
      <c r="U70" s="18">
        <v>7000</v>
      </c>
      <c r="V70" s="18">
        <v>7096.25</v>
      </c>
      <c r="W70" s="18">
        <v>6735.7123215000001</v>
      </c>
      <c r="X70" s="18">
        <v>6828.3283659206254</v>
      </c>
      <c r="Y70" s="18">
        <v>6684.5512169520343</v>
      </c>
      <c r="Z70" s="18">
        <v>6776.4637961851249</v>
      </c>
      <c r="AA70" s="18">
        <v>6635.8485067160036</v>
      </c>
      <c r="AB70" s="18">
        <v>6727.0914236833487</v>
      </c>
      <c r="AC70" s="18">
        <v>6583.213930758995</v>
      </c>
      <c r="AD70" s="18">
        <v>6673.7331223069314</v>
      </c>
      <c r="AE70" s="18">
        <v>6531.705286071985</v>
      </c>
      <c r="AF70" s="18">
        <v>6621.5162337554748</v>
      </c>
      <c r="AG70" s="18">
        <v>6712.5620819696123</v>
      </c>
      <c r="AH70" s="18">
        <v>138.19314459669476</v>
      </c>
      <c r="AI70" s="18">
        <v>140.09330033489931</v>
      </c>
      <c r="AJ70" s="18">
        <v>141.66934996366692</v>
      </c>
      <c r="AK70" s="18">
        <v>4.7464254748774692E-12</v>
      </c>
      <c r="AL70" s="18">
        <v>4.7998227614698407E-12</v>
      </c>
      <c r="AM70" s="18">
        <v>0</v>
      </c>
      <c r="AN70" s="18">
        <v>0</v>
      </c>
    </row>
    <row r="71" spans="1:40" s="2" customFormat="1" x14ac:dyDescent="0.25">
      <c r="A71" s="19" t="s">
        <v>112</v>
      </c>
      <c r="B71" s="18">
        <v>23899.495737973579</v>
      </c>
      <c r="C71" s="18">
        <v>31556.878000005647</v>
      </c>
      <c r="D71" s="18">
        <v>28774.365547956335</v>
      </c>
      <c r="E71" s="18">
        <v>41980.028171447775</v>
      </c>
      <c r="F71" s="18">
        <v>55090.98988003323</v>
      </c>
      <c r="G71" s="18">
        <v>60360.274018313241</v>
      </c>
      <c r="H71" s="18">
        <v>70272.857571998888</v>
      </c>
      <c r="I71" s="18">
        <v>70335.527948516014</v>
      </c>
      <c r="J71" s="18">
        <v>126486.95266783386</v>
      </c>
      <c r="K71" s="18">
        <v>125277.161024195</v>
      </c>
      <c r="L71" s="18">
        <v>120437.46089873208</v>
      </c>
      <c r="M71" s="18">
        <v>120871.66091737595</v>
      </c>
      <c r="N71" s="18">
        <v>126956.06070452755</v>
      </c>
      <c r="O71" s="18">
        <v>126070.99385443442</v>
      </c>
      <c r="P71" s="18">
        <v>118905.89450691598</v>
      </c>
      <c r="Q71" s="18">
        <v>120834.41672164401</v>
      </c>
      <c r="R71" s="18">
        <v>102760.75768810065</v>
      </c>
      <c r="S71" s="18">
        <v>101938.01297438014</v>
      </c>
      <c r="T71" s="18">
        <v>93730.18499554896</v>
      </c>
      <c r="U71" s="18">
        <v>129482.68267600884</v>
      </c>
      <c r="V71" s="18">
        <v>117604.02805255826</v>
      </c>
      <c r="W71" s="18">
        <v>119206.33335162868</v>
      </c>
      <c r="X71" s="18">
        <v>110826.73011998458</v>
      </c>
      <c r="Y71" s="18">
        <v>122338.14415590555</v>
      </c>
      <c r="Z71" s="18">
        <v>97822.931327615981</v>
      </c>
      <c r="AA71" s="18">
        <v>99169.607928406331</v>
      </c>
      <c r="AB71" s="18">
        <v>91262.54287250276</v>
      </c>
      <c r="AC71" s="18">
        <v>60519.014136022823</v>
      </c>
      <c r="AD71" s="18">
        <v>59862.124523151302</v>
      </c>
      <c r="AE71" s="18">
        <v>60679.598439446898</v>
      </c>
      <c r="AF71" s="18">
        <v>52995.217602312419</v>
      </c>
      <c r="AG71" s="18">
        <v>46093.418511010881</v>
      </c>
      <c r="AH71" s="18">
        <v>38422.69210573181</v>
      </c>
      <c r="AI71" s="18">
        <v>38573.901339308912</v>
      </c>
      <c r="AJ71" s="18">
        <v>27704.484620750198</v>
      </c>
      <c r="AK71" s="18">
        <v>29548.433861975929</v>
      </c>
      <c r="AL71" s="18">
        <v>27951.059623454643</v>
      </c>
      <c r="AM71" s="18">
        <v>83697.456908658642</v>
      </c>
      <c r="AN71" s="18">
        <v>79911.361227879839</v>
      </c>
    </row>
    <row r="72" spans="1:40" s="2" customFormat="1" x14ac:dyDescent="0.25">
      <c r="A72" s="19" t="s">
        <v>120</v>
      </c>
      <c r="B72" s="18">
        <v>500</v>
      </c>
      <c r="C72" s="18">
        <v>505.625</v>
      </c>
      <c r="D72" s="18">
        <v>511.31328124999999</v>
      </c>
      <c r="E72" s="18">
        <v>517.06555566406246</v>
      </c>
      <c r="F72" s="18">
        <v>510.22747687524742</v>
      </c>
      <c r="G72" s="18">
        <v>515.32975164399988</v>
      </c>
      <c r="H72" s="18">
        <v>507.25064505085089</v>
      </c>
      <c r="I72" s="18">
        <v>512.32315150135935</v>
      </c>
      <c r="J72" s="18">
        <v>517.44638301637292</v>
      </c>
      <c r="K72" s="18">
        <v>523.00893163379897</v>
      </c>
      <c r="L72" s="18">
        <v>516.1672776488623</v>
      </c>
      <c r="M72" s="18">
        <v>521.97415952241204</v>
      </c>
      <c r="N72" s="18">
        <v>17.612898817039138</v>
      </c>
      <c r="O72" s="18">
        <v>17.811043928730829</v>
      </c>
      <c r="P72" s="18">
        <v>18.011418172929051</v>
      </c>
      <c r="Q72" s="18">
        <v>18.236560900090666</v>
      </c>
      <c r="R72" s="18">
        <v>18.464517911341801</v>
      </c>
      <c r="S72" s="18">
        <v>18.718405032622751</v>
      </c>
      <c r="T72" s="18">
        <v>18.975783101821314</v>
      </c>
      <c r="U72" s="18">
        <v>19.236700119471358</v>
      </c>
      <c r="V72" s="18">
        <v>19.501204746114091</v>
      </c>
      <c r="W72" s="18">
        <v>19.769346311373159</v>
      </c>
      <c r="X72" s="18">
        <v>20.041174823154538</v>
      </c>
      <c r="Y72" s="18">
        <v>20.316740976972913</v>
      </c>
      <c r="Z72" s="18">
        <v>20.596096165406291</v>
      </c>
      <c r="AA72" s="18">
        <v>20.879292487680626</v>
      </c>
      <c r="AB72" s="18">
        <v>21.166382759386234</v>
      </c>
      <c r="AC72" s="18">
        <v>21.457420522327794</v>
      </c>
      <c r="AD72" s="18">
        <v>21.7524600545098</v>
      </c>
      <c r="AE72" s="18">
        <v>22.05155638025931</v>
      </c>
      <c r="AF72" s="18">
        <v>22.354765280487875</v>
      </c>
      <c r="AG72" s="18">
        <v>22.662143303094584</v>
      </c>
      <c r="AH72" s="18">
        <v>22.973747773512134</v>
      </c>
      <c r="AI72" s="18">
        <v>23.289636805397926</v>
      </c>
      <c r="AJ72" s="18">
        <v>23.551645219458653</v>
      </c>
      <c r="AK72" s="18">
        <v>23.816601228177564</v>
      </c>
      <c r="AL72" s="18">
        <v>24.084537991994562</v>
      </c>
      <c r="AM72" s="18">
        <v>0</v>
      </c>
      <c r="AN72" s="18">
        <v>24.629488296154051</v>
      </c>
    </row>
    <row r="73" spans="1:40" s="2" customFormat="1" x14ac:dyDescent="0.25">
      <c r="A73" s="19" t="s">
        <v>121</v>
      </c>
      <c r="B73" s="18">
        <v>0</v>
      </c>
      <c r="C73" s="18">
        <v>0</v>
      </c>
      <c r="D73" s="18">
        <v>20000</v>
      </c>
      <c r="E73" s="18">
        <v>19994.042222222222</v>
      </c>
      <c r="F73" s="18">
        <v>20059.590776666664</v>
      </c>
      <c r="G73" s="18">
        <v>19889.426684433332</v>
      </c>
      <c r="H73" s="18">
        <v>19945.501511277667</v>
      </c>
      <c r="I73" s="18">
        <v>19760.228748612666</v>
      </c>
      <c r="J73" s="18">
        <v>27139.011036098789</v>
      </c>
      <c r="K73" s="18">
        <v>26920.581793625744</v>
      </c>
      <c r="L73" s="18">
        <v>27068.728047907218</v>
      </c>
      <c r="M73" s="18">
        <v>26755.206238446179</v>
      </c>
      <c r="N73" s="18">
        <v>26911.813418628695</v>
      </c>
      <c r="O73" s="18">
        <v>26595.257989588266</v>
      </c>
      <c r="P73" s="18">
        <v>28269.896776523921</v>
      </c>
      <c r="Q73" s="18">
        <v>28380.227706230467</v>
      </c>
      <c r="R73" s="18">
        <v>38734.980552558351</v>
      </c>
      <c r="S73" s="18">
        <v>48637.642085156025</v>
      </c>
      <c r="T73" s="18">
        <v>48793.909663826926</v>
      </c>
      <c r="U73" s="18">
        <v>48427.077316148978</v>
      </c>
      <c r="V73" s="18">
        <v>38349.858793246029</v>
      </c>
      <c r="W73" s="18">
        <v>38482.974901653164</v>
      </c>
      <c r="X73" s="18">
        <v>38198.782472950887</v>
      </c>
      <c r="Y73" s="18">
        <v>38304.455181953963</v>
      </c>
      <c r="Z73" s="18">
        <v>38008.919216705835</v>
      </c>
      <c r="AA73" s="18">
        <v>27545.377855935541</v>
      </c>
      <c r="AB73" s="18">
        <v>26907.551031454652</v>
      </c>
      <c r="AC73" s="18">
        <v>27272.653683266908</v>
      </c>
      <c r="AD73" s="18">
        <v>26833.88760765269</v>
      </c>
      <c r="AE73" s="18">
        <v>27197.977387387666</v>
      </c>
      <c r="AF73" s="18">
        <v>10905.282906464248</v>
      </c>
      <c r="AG73" s="18">
        <v>11055.230546428131</v>
      </c>
      <c r="AH73" s="18">
        <v>10867.939576441519</v>
      </c>
      <c r="AI73" s="18">
        <v>11017.37374561759</v>
      </c>
      <c r="AJ73" s="18">
        <v>11141.319200255788</v>
      </c>
      <c r="AK73" s="18">
        <v>11085.398853758665</v>
      </c>
      <c r="AL73" s="18">
        <v>11210.109590863449</v>
      </c>
      <c r="AM73" s="18">
        <v>10696.773323760663</v>
      </c>
      <c r="AN73" s="18">
        <v>10817.112023652971</v>
      </c>
    </row>
    <row r="74" spans="1:40" s="2" customFormat="1" x14ac:dyDescent="0.25">
      <c r="A74" s="19" t="s">
        <v>93</v>
      </c>
      <c r="B74" s="18">
        <v>19875.057934100165</v>
      </c>
      <c r="C74" s="18">
        <v>20098.652335858787</v>
      </c>
      <c r="D74" s="18">
        <v>20324.762174637199</v>
      </c>
      <c r="E74" s="18">
        <v>20553.41574910187</v>
      </c>
      <c r="F74" s="18">
        <v>20769.226614467436</v>
      </c>
      <c r="G74" s="18">
        <v>20976.918880612113</v>
      </c>
      <c r="H74" s="18">
        <v>31186.688069418236</v>
      </c>
      <c r="I74" s="18">
        <v>31498.554950112411</v>
      </c>
      <c r="J74" s="18">
        <v>31813.540499613537</v>
      </c>
      <c r="K74" s="18">
        <v>32155.536059984384</v>
      </c>
      <c r="L74" s="18">
        <v>40432.918072629218</v>
      </c>
      <c r="M74" s="18">
        <v>40887.788400946294</v>
      </c>
      <c r="N74" s="18">
        <v>55213.782433106113</v>
      </c>
      <c r="O74" s="18">
        <v>57998.036433899557</v>
      </c>
      <c r="P74" s="18">
        <v>48212.716037331855</v>
      </c>
      <c r="Q74" s="18">
        <v>47868.736206789676</v>
      </c>
      <c r="R74" s="18">
        <v>43790.674831500008</v>
      </c>
      <c r="S74" s="18">
        <v>41202.022280775709</v>
      </c>
      <c r="T74" s="18">
        <v>38404.792170918045</v>
      </c>
      <c r="U74" s="18">
        <v>32360.973749406465</v>
      </c>
      <c r="V74" s="18">
        <v>29487.53236834838</v>
      </c>
      <c r="W74" s="18">
        <v>28222.451019157765</v>
      </c>
      <c r="X74" s="18">
        <v>39770.43577302451</v>
      </c>
      <c r="Y74" s="18">
        <v>39757.808234348515</v>
      </c>
      <c r="Z74" s="18">
        <v>38359.609427429961</v>
      </c>
      <c r="AA74" s="18">
        <v>37126.372948140583</v>
      </c>
      <c r="AB74" s="18">
        <v>42643.231898916834</v>
      </c>
      <c r="AC74" s="18">
        <v>41692.054572597801</v>
      </c>
      <c r="AD74" s="18">
        <v>39997.630164411887</v>
      </c>
      <c r="AE74" s="18">
        <v>39940.961458224723</v>
      </c>
      <c r="AF74" s="18">
        <v>34414.975531110838</v>
      </c>
      <c r="AG74" s="18">
        <v>61552.534354663614</v>
      </c>
      <c r="AH74" s="18">
        <v>60270.520222040243</v>
      </c>
      <c r="AI74" s="18">
        <v>58206.381875093299</v>
      </c>
      <c r="AJ74" s="18">
        <v>56798.45095118809</v>
      </c>
      <c r="AK74" s="18">
        <v>28426.560142581857</v>
      </c>
      <c r="AL74" s="18">
        <v>28746.358944185893</v>
      </c>
      <c r="AM74" s="18">
        <v>38558.01568245692</v>
      </c>
      <c r="AN74" s="18">
        <v>28477.106828884556</v>
      </c>
    </row>
    <row r="75" spans="1:40" s="2" customFormat="1" x14ac:dyDescent="0.25">
      <c r="A75" s="19" t="s">
        <v>94</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v>0</v>
      </c>
      <c r="AF75" s="18">
        <v>260</v>
      </c>
      <c r="AG75" s="18">
        <v>263.57499999999999</v>
      </c>
      <c r="AH75" s="18">
        <v>1023.5707562499999</v>
      </c>
      <c r="AI75" s="18">
        <v>1037.6448541484374</v>
      </c>
      <c r="AJ75" s="18">
        <v>4158.3703773166098</v>
      </c>
      <c r="AK75" s="18">
        <v>18890.361312657777</v>
      </c>
      <c r="AL75" s="18">
        <v>14551.739002868066</v>
      </c>
      <c r="AM75" s="18">
        <v>14715.446066650331</v>
      </c>
      <c r="AN75" s="18">
        <v>14557.034834900147</v>
      </c>
    </row>
    <row r="76" spans="1:40" s="2" customFormat="1" x14ac:dyDescent="0.25">
      <c r="A76" s="19" t="s">
        <v>99</v>
      </c>
      <c r="B76" s="18">
        <v>0</v>
      </c>
      <c r="C76" s="18">
        <v>0</v>
      </c>
      <c r="D76" s="18">
        <v>0</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10000</v>
      </c>
      <c r="Z76" s="18">
        <v>9825.6949999999997</v>
      </c>
      <c r="AA76" s="18">
        <v>9960.7983062499989</v>
      </c>
      <c r="AB76" s="18">
        <v>9728.8048429609371</v>
      </c>
      <c r="AC76" s="18">
        <v>9862.5759095516496</v>
      </c>
      <c r="AD76" s="18">
        <v>9620.8504983079856</v>
      </c>
      <c r="AE76" s="18">
        <v>9753.1371926597203</v>
      </c>
      <c r="AF76" s="18">
        <v>8777.1934990587906</v>
      </c>
      <c r="AG76" s="18">
        <v>8897.8799096708499</v>
      </c>
      <c r="AH76" s="18">
        <v>7937.9932584288244</v>
      </c>
      <c r="AI76" s="18">
        <v>8045.7395557322207</v>
      </c>
      <c r="AJ76" s="18">
        <v>7094.2491257342081</v>
      </c>
      <c r="AK76" s="18">
        <v>7174.0594283987175</v>
      </c>
      <c r="AL76" s="18">
        <v>5277.2590169682026</v>
      </c>
      <c r="AM76" s="18">
        <v>5336.6281809090951</v>
      </c>
      <c r="AN76" s="18">
        <v>3499.8000082669032</v>
      </c>
    </row>
    <row r="77" spans="1:40" s="2" customFormat="1" x14ac:dyDescent="0.25">
      <c r="A77" s="19" t="s">
        <v>106</v>
      </c>
      <c r="B77" s="18">
        <v>21375</v>
      </c>
      <c r="C77" s="18">
        <v>19655.798609999998</v>
      </c>
      <c r="D77" s="18">
        <v>20145.704690195831</v>
      </c>
      <c r="E77" s="18">
        <v>21154.727645738312</v>
      </c>
      <c r="F77" s="18">
        <v>21017.009349564985</v>
      </c>
      <c r="G77" s="18">
        <v>20954.401666393973</v>
      </c>
      <c r="H77" s="18">
        <v>20756.531235760471</v>
      </c>
      <c r="I77" s="18">
        <v>16160.978731318506</v>
      </c>
      <c r="J77" s="18">
        <v>20247.718518631696</v>
      </c>
      <c r="K77" s="18">
        <v>24652.264675206981</v>
      </c>
      <c r="L77" s="18">
        <v>29078.349162879211</v>
      </c>
      <c r="M77" s="18">
        <v>26973.649976843048</v>
      </c>
      <c r="N77" s="18">
        <v>28706.316639082528</v>
      </c>
      <c r="O77" s="18">
        <v>27838.054371272206</v>
      </c>
      <c r="P77" s="18">
        <v>22851.259822949018</v>
      </c>
      <c r="Q77" s="18">
        <v>20476.603350735881</v>
      </c>
      <c r="R77" s="18">
        <v>18984.063206620078</v>
      </c>
      <c r="S77" s="18">
        <v>22638.205185711107</v>
      </c>
      <c r="T77" s="18">
        <v>16622.918887801687</v>
      </c>
      <c r="U77" s="18">
        <v>16630.761802508961</v>
      </c>
      <c r="V77" s="18">
        <v>8615.7576020133656</v>
      </c>
      <c r="W77" s="18">
        <v>7849.5840125513878</v>
      </c>
      <c r="X77" s="18">
        <v>23355.119986955186</v>
      </c>
      <c r="Y77" s="18">
        <v>23525.419550775823</v>
      </c>
      <c r="Z77" s="18">
        <v>23269.068399598989</v>
      </c>
      <c r="AA77" s="18">
        <v>33327.86199681431</v>
      </c>
      <c r="AB77" s="18">
        <v>26211.200115991334</v>
      </c>
      <c r="AC77" s="18">
        <v>46061.354631251495</v>
      </c>
      <c r="AD77" s="18">
        <v>43031.782611096482</v>
      </c>
      <c r="AE77" s="18">
        <v>37885.84976145067</v>
      </c>
      <c r="AF77" s="18">
        <v>28827.851867892838</v>
      </c>
      <c r="AG77" s="18">
        <v>28872.359101770817</v>
      </c>
      <c r="AH77" s="18">
        <v>25117.743667197938</v>
      </c>
      <c r="AI77" s="18">
        <v>19592.430545399689</v>
      </c>
      <c r="AJ77" s="18">
        <v>12349.856441045857</v>
      </c>
      <c r="AK77" s="18">
        <v>20671.387523238605</v>
      </c>
      <c r="AL77" s="18">
        <v>19729.113022875037</v>
      </c>
      <c r="AM77" s="18">
        <v>19039.706666178427</v>
      </c>
      <c r="AN77" s="18">
        <v>19566.335686172933</v>
      </c>
    </row>
    <row r="78" spans="1:40" s="2" customFormat="1" x14ac:dyDescent="0.25">
      <c r="A78" s="19" t="s">
        <v>115</v>
      </c>
      <c r="B78" s="18">
        <v>25000</v>
      </c>
      <c r="C78" s="18">
        <v>24994.77</v>
      </c>
      <c r="D78" s="18">
        <v>25275.9611625</v>
      </c>
      <c r="E78" s="18">
        <v>25560.315725578126</v>
      </c>
      <c r="F78" s="18">
        <v>25828.699040696698</v>
      </c>
      <c r="G78" s="18">
        <v>25768.628221103663</v>
      </c>
      <c r="H78" s="18">
        <v>25711.950579703589</v>
      </c>
      <c r="I78" s="18">
        <v>25548.182793833959</v>
      </c>
      <c r="J78" s="18">
        <v>25427.613070383413</v>
      </c>
      <c r="K78" s="18">
        <v>25400.303660890033</v>
      </c>
      <c r="L78" s="18">
        <v>25367.769980800156</v>
      </c>
      <c r="M78" s="18">
        <v>25351.470275028601</v>
      </c>
      <c r="N78" s="18">
        <v>25335.900355622674</v>
      </c>
      <c r="O78" s="18">
        <v>25616.907924623432</v>
      </c>
      <c r="P78" s="18">
        <v>721.14105455277604</v>
      </c>
      <c r="Q78" s="18">
        <v>730.1553177346857</v>
      </c>
      <c r="R78" s="18">
        <v>739.2822592063693</v>
      </c>
      <c r="S78" s="18">
        <v>749.44739027045694</v>
      </c>
      <c r="T78" s="18">
        <v>759.75229188667572</v>
      </c>
      <c r="U78" s="18">
        <v>770.19888590011749</v>
      </c>
      <c r="V78" s="18">
        <v>780.78912058124411</v>
      </c>
      <c r="W78" s="18">
        <v>791.52497098923618</v>
      </c>
      <c r="X78" s="18">
        <v>802.40843934033819</v>
      </c>
      <c r="Y78" s="18">
        <v>813.44155538126779</v>
      </c>
      <c r="Z78" s="18">
        <v>824.62637676776023</v>
      </c>
      <c r="AA78" s="18">
        <v>835.96498944831694</v>
      </c>
      <c r="AB78" s="18">
        <v>847.45950805323127</v>
      </c>
      <c r="AC78" s="18">
        <v>859.11207628896318</v>
      </c>
      <c r="AD78" s="18">
        <v>870.92486733793646</v>
      </c>
      <c r="AE78" s="18">
        <v>882.90008426383304</v>
      </c>
      <c r="AF78" s="18">
        <v>895.03996042246069</v>
      </c>
      <c r="AG78" s="18">
        <v>907.34675987826949</v>
      </c>
      <c r="AH78" s="18">
        <v>652.07277782659571</v>
      </c>
      <c r="AI78" s="18">
        <v>661.03877852171138</v>
      </c>
      <c r="AJ78" s="18">
        <v>668.47546478008064</v>
      </c>
      <c r="AK78" s="18">
        <v>675.99581375885657</v>
      </c>
      <c r="AL78" s="18">
        <v>716.0288345822778</v>
      </c>
      <c r="AM78" s="18">
        <v>456.33415897132841</v>
      </c>
      <c r="AN78" s="18">
        <v>101.21826825975586</v>
      </c>
    </row>
    <row r="79" spans="1:40" s="2" customFormat="1" x14ac:dyDescent="0.25">
      <c r="A79" s="19" t="s">
        <v>116</v>
      </c>
      <c r="B79" s="18">
        <v>1700</v>
      </c>
      <c r="C79" s="18">
        <v>1698.125</v>
      </c>
      <c r="D79" s="18">
        <v>1717.21390625</v>
      </c>
      <c r="E79" s="18">
        <v>1715.5325626953127</v>
      </c>
      <c r="F79" s="18">
        <v>1717.7956546036135</v>
      </c>
      <c r="G79" s="18">
        <v>1713.9736111496495</v>
      </c>
      <c r="H79" s="18">
        <v>1700.3633472611459</v>
      </c>
      <c r="I79" s="18">
        <v>1696.3669807337574</v>
      </c>
      <c r="J79" s="18">
        <v>2768.3927005410951</v>
      </c>
      <c r="K79" s="18">
        <v>2777.1529220719117</v>
      </c>
      <c r="L79" s="18">
        <v>2792.007315984185</v>
      </c>
      <c r="M79" s="18">
        <v>1138.7681757977912</v>
      </c>
      <c r="N79" s="18">
        <v>1151.5793177755163</v>
      </c>
      <c r="O79" s="18">
        <v>1169.8015851004909</v>
      </c>
      <c r="P79" s="18">
        <v>6123.6987929328716</v>
      </c>
      <c r="Q79" s="18">
        <v>5878.0765678445323</v>
      </c>
      <c r="R79" s="18">
        <v>35831.939854942582</v>
      </c>
      <c r="S79" s="18">
        <v>60411.296951948047</v>
      </c>
      <c r="T79" s="18">
        <v>80066.318745037337</v>
      </c>
      <c r="U79" s="18">
        <v>109845.19724178159</v>
      </c>
      <c r="V79" s="18">
        <v>109209.99514185608</v>
      </c>
      <c r="W79" s="18">
        <v>80571.971567762972</v>
      </c>
      <c r="X79" s="18">
        <v>118540.12194481971</v>
      </c>
      <c r="Y79" s="18">
        <v>133315.84832556098</v>
      </c>
      <c r="Z79" s="18">
        <v>122365.34270127496</v>
      </c>
      <c r="AA79" s="18">
        <v>92678.96459589673</v>
      </c>
      <c r="AB79" s="18">
        <v>64457.641276974195</v>
      </c>
      <c r="AC79" s="18">
        <v>103192.75277942438</v>
      </c>
      <c r="AD79" s="18">
        <v>129951.7403511444</v>
      </c>
      <c r="AE79" s="18">
        <v>129772.07523669777</v>
      </c>
      <c r="AF79" s="18">
        <v>130104.89322783904</v>
      </c>
      <c r="AG79" s="18">
        <v>100805.64084348679</v>
      </c>
      <c r="AH79" s="18">
        <v>78663.019696855874</v>
      </c>
      <c r="AI79" s="18">
        <v>77089.77348785002</v>
      </c>
      <c r="AJ79" s="18">
        <v>69464.800478114354</v>
      </c>
      <c r="AK79" s="18">
        <v>68714.804677277803</v>
      </c>
      <c r="AL79" s="18">
        <v>58428.249025053643</v>
      </c>
      <c r="AM79" s="18">
        <v>57509.094604363279</v>
      </c>
      <c r="AN79" s="18">
        <v>51844.461498955599</v>
      </c>
    </row>
    <row r="80" spans="1:40" x14ac:dyDescent="0.25">
      <c r="A80" s="15" t="s">
        <v>5</v>
      </c>
      <c r="B80" s="16">
        <v>242394.04468381032</v>
      </c>
      <c r="C80" s="16">
        <v>246399.15510052445</v>
      </c>
      <c r="D80" s="16">
        <v>244972.94205896169</v>
      </c>
      <c r="E80" s="16">
        <v>258360.55711746332</v>
      </c>
      <c r="F80" s="16">
        <v>258090.03174047699</v>
      </c>
      <c r="G80" s="16">
        <v>262415.66572100704</v>
      </c>
      <c r="H80" s="16">
        <v>269925.14826353709</v>
      </c>
      <c r="I80" s="16">
        <v>565940.84581074456</v>
      </c>
      <c r="J80" s="16">
        <v>547279.58919072186</v>
      </c>
      <c r="K80" s="16">
        <v>553406.79560614121</v>
      </c>
      <c r="L80" s="16">
        <v>525890.30293375696</v>
      </c>
      <c r="M80" s="16">
        <v>510959.89566714328</v>
      </c>
      <c r="N80" s="16">
        <v>399655.10689189116</v>
      </c>
      <c r="O80" s="16">
        <v>504938.01892737905</v>
      </c>
      <c r="P80" s="16">
        <v>518395.48622996936</v>
      </c>
      <c r="Q80" s="16">
        <v>511731.84115876915</v>
      </c>
      <c r="R80" s="16">
        <v>521924.51541316428</v>
      </c>
      <c r="S80" s="16">
        <v>509524.81872744753</v>
      </c>
      <c r="T80" s="16">
        <v>994640.67084287805</v>
      </c>
      <c r="U80" s="16">
        <v>705764.42771165154</v>
      </c>
      <c r="V80" s="16">
        <v>652466.52473521954</v>
      </c>
      <c r="W80" s="16">
        <v>659765.72829571238</v>
      </c>
      <c r="X80" s="16">
        <v>650245.51325697219</v>
      </c>
      <c r="Y80" s="16">
        <v>619559.2831121604</v>
      </c>
      <c r="Z80" s="16">
        <v>611047.6585373769</v>
      </c>
      <c r="AA80" s="16">
        <v>575224.54550217022</v>
      </c>
      <c r="AB80" s="16">
        <v>562269.06966351194</v>
      </c>
      <c r="AC80" s="16">
        <v>601893.9990446989</v>
      </c>
      <c r="AD80" s="16">
        <v>589222.49452835228</v>
      </c>
      <c r="AE80" s="16">
        <v>608231.08364427614</v>
      </c>
      <c r="AF80" s="16">
        <v>596324.6338666362</v>
      </c>
      <c r="AG80" s="16">
        <v>632753.42594068055</v>
      </c>
      <c r="AH80" s="16">
        <v>624396.212352084</v>
      </c>
      <c r="AI80" s="16">
        <v>631414.16224854649</v>
      </c>
      <c r="AJ80" s="16">
        <v>621533.67671072274</v>
      </c>
      <c r="AK80" s="16">
        <v>626973.866937852</v>
      </c>
      <c r="AL80" s="16">
        <v>609083.09938192065</v>
      </c>
      <c r="AM80" s="16">
        <v>621637.82280560664</v>
      </c>
      <c r="AN80" s="16">
        <v>86016.797030200149</v>
      </c>
    </row>
    <row r="81" spans="1:40" s="2" customFormat="1" x14ac:dyDescent="0.25">
      <c r="A81" s="19" t="s">
        <v>107</v>
      </c>
      <c r="B81" s="18">
        <v>242394.04468381032</v>
      </c>
      <c r="C81" s="18">
        <v>246399.15510052445</v>
      </c>
      <c r="D81" s="18">
        <v>244972.94205896169</v>
      </c>
      <c r="E81" s="18">
        <v>258360.55711746332</v>
      </c>
      <c r="F81" s="18">
        <v>258090.03174047699</v>
      </c>
      <c r="G81" s="18">
        <v>262415.66572100704</v>
      </c>
      <c r="H81" s="18">
        <v>269925.14826353709</v>
      </c>
      <c r="I81" s="18">
        <v>565940.84581074456</v>
      </c>
      <c r="J81" s="18">
        <v>547279.58919072186</v>
      </c>
      <c r="K81" s="18">
        <v>553406.79560614121</v>
      </c>
      <c r="L81" s="18">
        <v>525890.30293375696</v>
      </c>
      <c r="M81" s="18">
        <v>510959.89566714328</v>
      </c>
      <c r="N81" s="18">
        <v>399655.10689189116</v>
      </c>
      <c r="O81" s="18">
        <v>504938.01892737905</v>
      </c>
      <c r="P81" s="18">
        <v>518395.48622996936</v>
      </c>
      <c r="Q81" s="18">
        <v>511731.84115876915</v>
      </c>
      <c r="R81" s="18">
        <v>521924.51541316428</v>
      </c>
      <c r="S81" s="18">
        <v>509524.81872744753</v>
      </c>
      <c r="T81" s="18">
        <v>994640.67084287805</v>
      </c>
      <c r="U81" s="18">
        <v>705764.42771165154</v>
      </c>
      <c r="V81" s="18">
        <v>652466.52473521954</v>
      </c>
      <c r="W81" s="18">
        <v>659765.72829571238</v>
      </c>
      <c r="X81" s="18">
        <v>650245.51325697219</v>
      </c>
      <c r="Y81" s="18">
        <v>619559.2831121604</v>
      </c>
      <c r="Z81" s="18">
        <v>611047.6585373769</v>
      </c>
      <c r="AA81" s="18">
        <v>575224.54550217022</v>
      </c>
      <c r="AB81" s="18">
        <v>562269.06966351194</v>
      </c>
      <c r="AC81" s="18">
        <v>601893.9990446989</v>
      </c>
      <c r="AD81" s="18">
        <v>589222.49452835228</v>
      </c>
      <c r="AE81" s="18">
        <v>608231.08364427614</v>
      </c>
      <c r="AF81" s="18">
        <v>596324.6338666362</v>
      </c>
      <c r="AG81" s="18">
        <v>632753.42594068055</v>
      </c>
      <c r="AH81" s="18">
        <v>624396.212352084</v>
      </c>
      <c r="AI81" s="18">
        <v>631414.16224854649</v>
      </c>
      <c r="AJ81" s="18">
        <v>621533.67671072274</v>
      </c>
      <c r="AK81" s="18">
        <v>626973.866937852</v>
      </c>
      <c r="AL81" s="18">
        <v>609083.09938192065</v>
      </c>
      <c r="AM81" s="18">
        <v>621637.82280560664</v>
      </c>
      <c r="AN81" s="18">
        <v>86016.797030200149</v>
      </c>
    </row>
    <row r="82" spans="1:40" x14ac:dyDescent="0.25">
      <c r="A82" s="15" t="s">
        <v>11</v>
      </c>
      <c r="B82" s="16">
        <v>34619.139992795768</v>
      </c>
      <c r="C82" s="16">
        <v>38953.603910391103</v>
      </c>
      <c r="D82" s="16">
        <v>63362.261733946179</v>
      </c>
      <c r="E82" s="16">
        <v>63783.503562602542</v>
      </c>
      <c r="F82" s="16">
        <v>129989.15040234011</v>
      </c>
      <c r="G82" s="16">
        <v>86562.508415707096</v>
      </c>
      <c r="H82" s="16">
        <v>111642.20926987153</v>
      </c>
      <c r="I82" s="16">
        <v>97826.555396320589</v>
      </c>
      <c r="J82" s="16">
        <v>143190.41609092115</v>
      </c>
      <c r="K82" s="16">
        <v>173740.86828997522</v>
      </c>
      <c r="L82" s="16">
        <v>204049.97954267391</v>
      </c>
      <c r="M82" s="16">
        <v>170836.10066937536</v>
      </c>
      <c r="N82" s="16">
        <v>161371.33152595095</v>
      </c>
      <c r="O82" s="16">
        <v>154171.01343297333</v>
      </c>
      <c r="P82" s="16">
        <v>136723.321627014</v>
      </c>
      <c r="Q82" s="16">
        <v>144529.82396147441</v>
      </c>
      <c r="R82" s="16">
        <v>140621.31609378743</v>
      </c>
      <c r="S82" s="16">
        <v>104667.62864948054</v>
      </c>
      <c r="T82" s="16">
        <v>151192.79315839801</v>
      </c>
      <c r="U82" s="16">
        <v>140330.38466980605</v>
      </c>
      <c r="V82" s="16">
        <v>181881.36426491337</v>
      </c>
      <c r="W82" s="16">
        <v>229772.12739562744</v>
      </c>
      <c r="X82" s="16">
        <v>193488.28973822243</v>
      </c>
      <c r="Y82" s="16">
        <v>284862.5516991372</v>
      </c>
      <c r="Z82" s="16">
        <v>239612.49694253359</v>
      </c>
      <c r="AA82" s="16">
        <v>253194.15273693428</v>
      </c>
      <c r="AB82" s="16">
        <v>307504.20105417602</v>
      </c>
      <c r="AC82" s="16">
        <v>317658.05555264413</v>
      </c>
      <c r="AD82" s="16">
        <v>313669.37381905096</v>
      </c>
      <c r="AE82" s="16">
        <v>330055.71759646869</v>
      </c>
      <c r="AF82" s="16">
        <v>296720.33085311431</v>
      </c>
      <c r="AG82" s="16">
        <v>316964.20340851363</v>
      </c>
      <c r="AH82" s="16">
        <v>326764.64453402749</v>
      </c>
      <c r="AI82" s="16">
        <v>397404.66426963516</v>
      </c>
      <c r="AJ82" s="16">
        <v>334013.4509998812</v>
      </c>
      <c r="AK82" s="16">
        <v>328759.91765017225</v>
      </c>
      <c r="AL82" s="16">
        <v>321557.25616371568</v>
      </c>
      <c r="AM82" s="16">
        <v>328048.94165403012</v>
      </c>
      <c r="AN82" s="16">
        <v>329768.4148165888</v>
      </c>
    </row>
    <row r="83" spans="1:40" s="2" customFormat="1" x14ac:dyDescent="0.25">
      <c r="A83" s="19" t="s">
        <v>107</v>
      </c>
      <c r="B83" s="18">
        <v>34619.139992795768</v>
      </c>
      <c r="C83" s="18">
        <v>38953.603910391103</v>
      </c>
      <c r="D83" s="18">
        <v>63362.261733946179</v>
      </c>
      <c r="E83" s="18">
        <v>63783.503562602542</v>
      </c>
      <c r="F83" s="18">
        <v>129989.15040234011</v>
      </c>
      <c r="G83" s="18">
        <v>86562.508415707096</v>
      </c>
      <c r="H83" s="18">
        <v>111642.20926987153</v>
      </c>
      <c r="I83" s="18">
        <v>97826.555396320589</v>
      </c>
      <c r="J83" s="18">
        <v>143190.41609092115</v>
      </c>
      <c r="K83" s="18">
        <v>173740.86828997522</v>
      </c>
      <c r="L83" s="18">
        <v>204049.97954267391</v>
      </c>
      <c r="M83" s="18">
        <v>170836.10066937536</v>
      </c>
      <c r="N83" s="18">
        <v>161371.33152595095</v>
      </c>
      <c r="O83" s="18">
        <v>154171.01343297333</v>
      </c>
      <c r="P83" s="18">
        <v>136723.321627014</v>
      </c>
      <c r="Q83" s="18">
        <v>144529.82396147441</v>
      </c>
      <c r="R83" s="18">
        <v>140621.31609378743</v>
      </c>
      <c r="S83" s="18">
        <v>104667.62864948054</v>
      </c>
      <c r="T83" s="18">
        <v>151192.79315839801</v>
      </c>
      <c r="U83" s="18">
        <v>140330.38466980605</v>
      </c>
      <c r="V83" s="18">
        <v>181881.36426491337</v>
      </c>
      <c r="W83" s="18">
        <v>229772.12739562744</v>
      </c>
      <c r="X83" s="18">
        <v>193488.28973822243</v>
      </c>
      <c r="Y83" s="18">
        <v>284862.5516991372</v>
      </c>
      <c r="Z83" s="18">
        <v>239612.49694253359</v>
      </c>
      <c r="AA83" s="18">
        <v>253194.15273693428</v>
      </c>
      <c r="AB83" s="18">
        <v>307504.20105417602</v>
      </c>
      <c r="AC83" s="18">
        <v>317658.05555264413</v>
      </c>
      <c r="AD83" s="18">
        <v>313669.37381905096</v>
      </c>
      <c r="AE83" s="18">
        <v>330055.71759646869</v>
      </c>
      <c r="AF83" s="18">
        <v>296720.33085311431</v>
      </c>
      <c r="AG83" s="18">
        <v>316964.20340851363</v>
      </c>
      <c r="AH83" s="18">
        <v>326764.64453402749</v>
      </c>
      <c r="AI83" s="18">
        <v>397404.66426963516</v>
      </c>
      <c r="AJ83" s="18">
        <v>334013.4509998812</v>
      </c>
      <c r="AK83" s="18">
        <v>328759.91765017225</v>
      </c>
      <c r="AL83" s="18">
        <v>321557.25616371568</v>
      </c>
      <c r="AM83" s="18">
        <v>328048.94165403012</v>
      </c>
      <c r="AN83" s="18">
        <v>329768.4148165888</v>
      </c>
    </row>
    <row r="84" spans="1:40" x14ac:dyDescent="0.25">
      <c r="A84" s="21" t="s">
        <v>12</v>
      </c>
      <c r="B84" s="22">
        <f>B85+B134+B137+B139</f>
        <v>1474276.2480968514</v>
      </c>
      <c r="C84" s="22">
        <f t="shared" ref="C84:AL84" si="28">C85+C134+C137+C139</f>
        <v>1513578.5580108734</v>
      </c>
      <c r="D84" s="22">
        <f t="shared" si="28"/>
        <v>1674859.0993354765</v>
      </c>
      <c r="E84" s="22">
        <f t="shared" si="28"/>
        <v>1626532.9821963604</v>
      </c>
      <c r="F84" s="22">
        <f t="shared" si="28"/>
        <v>1904686.6134240571</v>
      </c>
      <c r="G84" s="22">
        <f t="shared" si="28"/>
        <v>2635922.9667714681</v>
      </c>
      <c r="H84" s="22">
        <f t="shared" si="28"/>
        <v>2690769.2635719799</v>
      </c>
      <c r="I84" s="22">
        <f t="shared" si="28"/>
        <v>2683351.6315873899</v>
      </c>
      <c r="J84" s="22">
        <f t="shared" si="28"/>
        <v>2836099.4573334977</v>
      </c>
      <c r="K84" s="22">
        <f t="shared" si="28"/>
        <v>2926162.968833657</v>
      </c>
      <c r="L84" s="22">
        <f t="shared" si="28"/>
        <v>2866843.8354657185</v>
      </c>
      <c r="M84" s="22">
        <f t="shared" si="28"/>
        <v>3042123.3628335339</v>
      </c>
      <c r="N84" s="22">
        <f t="shared" si="28"/>
        <v>3198698.6844647457</v>
      </c>
      <c r="O84" s="22">
        <f t="shared" si="28"/>
        <v>3679042.5032033143</v>
      </c>
      <c r="P84" s="22">
        <f t="shared" si="28"/>
        <v>3682668.9823280601</v>
      </c>
      <c r="Q84" s="22">
        <f t="shared" si="28"/>
        <v>4116104.7963837758</v>
      </c>
      <c r="R84" s="22">
        <f t="shared" si="28"/>
        <v>3974220.9195232759</v>
      </c>
      <c r="S84" s="22">
        <f t="shared" si="28"/>
        <v>3727631.1576527553</v>
      </c>
      <c r="T84" s="22">
        <f t="shared" si="28"/>
        <v>3796067.0240821666</v>
      </c>
      <c r="U84" s="22">
        <f t="shared" si="28"/>
        <v>3725169.3234128151</v>
      </c>
      <c r="V84" s="22">
        <f t="shared" si="28"/>
        <v>3746589.526700337</v>
      </c>
      <c r="W84" s="22">
        <f t="shared" si="28"/>
        <v>3784523.923246026</v>
      </c>
      <c r="X84" s="22">
        <f t="shared" si="28"/>
        <v>8301768.1705785384</v>
      </c>
      <c r="Y84" s="22">
        <f t="shared" si="28"/>
        <v>8221884.7201451305</v>
      </c>
      <c r="Z84" s="22">
        <f t="shared" si="28"/>
        <v>8119127.2870948119</v>
      </c>
      <c r="AA84" s="22">
        <f t="shared" si="28"/>
        <v>7484416.4712432697</v>
      </c>
      <c r="AB84" s="22">
        <f t="shared" si="28"/>
        <v>7907946.0558868404</v>
      </c>
      <c r="AC84" s="22">
        <f t="shared" si="28"/>
        <v>7984056.4351851577</v>
      </c>
      <c r="AD84" s="22">
        <f t="shared" si="28"/>
        <v>7953486.2965965373</v>
      </c>
      <c r="AE84" s="22">
        <f t="shared" si="28"/>
        <v>7944403.1780510545</v>
      </c>
      <c r="AF84" s="22">
        <f t="shared" si="28"/>
        <v>7895490.909246766</v>
      </c>
      <c r="AG84" s="22">
        <f t="shared" si="28"/>
        <v>7676426.5619775644</v>
      </c>
      <c r="AH84" s="22">
        <f t="shared" si="28"/>
        <v>8041853.1103874147</v>
      </c>
      <c r="AI84" s="22">
        <f t="shared" si="28"/>
        <v>8299291.9511307087</v>
      </c>
      <c r="AJ84" s="22">
        <f t="shared" si="28"/>
        <v>8355531.5920042768</v>
      </c>
      <c r="AK84" s="22">
        <f t="shared" si="28"/>
        <v>8411192.4815259278</v>
      </c>
      <c r="AL84" s="22">
        <f t="shared" si="28"/>
        <v>8407244.0795097053</v>
      </c>
      <c r="AM84" s="22">
        <v>8381029.0921428194</v>
      </c>
      <c r="AN84" s="22">
        <v>8105699.3832325749</v>
      </c>
    </row>
    <row r="85" spans="1:40" x14ac:dyDescent="0.25">
      <c r="A85" s="15" t="s">
        <v>4</v>
      </c>
      <c r="B85" s="16">
        <v>1286978.0980906601</v>
      </c>
      <c r="C85" s="16">
        <v>1333219.4680046821</v>
      </c>
      <c r="D85" s="16">
        <v>1466054.7755460634</v>
      </c>
      <c r="E85" s="16">
        <v>1458038.5105180107</v>
      </c>
      <c r="F85" s="16">
        <v>1526438.9331601248</v>
      </c>
      <c r="G85" s="16">
        <v>1580460.595141419</v>
      </c>
      <c r="H85" s="16">
        <v>1575022.2895989818</v>
      </c>
      <c r="I85" s="16">
        <v>1621332.4514318241</v>
      </c>
      <c r="J85" s="16">
        <v>1826008.3815292644</v>
      </c>
      <c r="K85" s="16">
        <v>1868417.2866597916</v>
      </c>
      <c r="L85" s="16">
        <v>1916332.5751456609</v>
      </c>
      <c r="M85" s="16">
        <v>2070418.1652152536</v>
      </c>
      <c r="N85" s="16">
        <v>2200224.0937104225</v>
      </c>
      <c r="O85" s="16">
        <v>2395083.0679456834</v>
      </c>
      <c r="P85" s="16">
        <v>2356276.2358017098</v>
      </c>
      <c r="Q85" s="16">
        <v>2725592.636333283</v>
      </c>
      <c r="R85" s="16">
        <v>2691762.0600849185</v>
      </c>
      <c r="S85" s="16">
        <v>2731758.0369723816</v>
      </c>
      <c r="T85" s="16">
        <v>2741580.2574027348</v>
      </c>
      <c r="U85" s="16">
        <v>2765981.6045057876</v>
      </c>
      <c r="V85" s="16">
        <v>2746772.5428588795</v>
      </c>
      <c r="W85" s="16">
        <v>2749883.1352980314</v>
      </c>
      <c r="X85" s="16">
        <v>7123860.3163222075</v>
      </c>
      <c r="Y85" s="16">
        <v>7089253.4237618931</v>
      </c>
      <c r="Z85" s="16">
        <v>7017144.1137991985</v>
      </c>
      <c r="AA85" s="16">
        <v>6952372.4127844181</v>
      </c>
      <c r="AB85" s="16">
        <v>6948009.1442536945</v>
      </c>
      <c r="AC85" s="16">
        <v>6849365.2623679098</v>
      </c>
      <c r="AD85" s="16">
        <v>6850469.7471117405</v>
      </c>
      <c r="AE85" s="16">
        <v>6810677.5207212688</v>
      </c>
      <c r="AF85" s="16">
        <v>6787245.3012973452</v>
      </c>
      <c r="AG85" s="16">
        <v>6668343.9324259795</v>
      </c>
      <c r="AH85" s="16">
        <v>6461773.3837773502</v>
      </c>
      <c r="AI85" s="16">
        <v>6459194.8813578682</v>
      </c>
      <c r="AJ85" s="16">
        <v>6438805.5690295845</v>
      </c>
      <c r="AK85" s="16">
        <v>6525853.98852506</v>
      </c>
      <c r="AL85" s="16">
        <v>6470666.860774965</v>
      </c>
      <c r="AM85" s="16">
        <v>6443917.7993933586</v>
      </c>
      <c r="AN85" s="16">
        <v>6407740.7011515768</v>
      </c>
    </row>
    <row r="86" spans="1:40" s="2" customFormat="1" x14ac:dyDescent="0.25">
      <c r="A86" s="24" t="s">
        <v>9</v>
      </c>
      <c r="B86" s="25">
        <v>446661.45594734378</v>
      </c>
      <c r="C86" s="25">
        <v>426044.79586136865</v>
      </c>
      <c r="D86" s="25">
        <v>409708.75340274972</v>
      </c>
      <c r="E86" s="25">
        <v>371946.32837469736</v>
      </c>
      <c r="F86" s="25">
        <v>411328.42101681145</v>
      </c>
      <c r="G86" s="25">
        <v>420087.77768780553</v>
      </c>
      <c r="H86" s="25">
        <v>384455.36214536877</v>
      </c>
      <c r="I86" s="25">
        <v>378686.09397821088</v>
      </c>
      <c r="J86" s="25">
        <v>412210.67407565197</v>
      </c>
      <c r="K86" s="25">
        <v>360368.03820617846</v>
      </c>
      <c r="L86" s="25">
        <v>328285.19189204794</v>
      </c>
      <c r="M86" s="25">
        <v>310532.23049372487</v>
      </c>
      <c r="N86" s="25">
        <v>278383.24228941137</v>
      </c>
      <c r="O86" s="25">
        <v>380340.54303249565</v>
      </c>
      <c r="P86" s="25">
        <v>353971.34839386318</v>
      </c>
      <c r="Q86" s="25">
        <v>299116.46939853654</v>
      </c>
      <c r="R86" s="25">
        <v>283088.6954389218</v>
      </c>
      <c r="S86" s="25">
        <v>280456.05805892183</v>
      </c>
      <c r="T86" s="25">
        <v>284336.73805892182</v>
      </c>
      <c r="U86" s="25">
        <v>258851.97345892177</v>
      </c>
      <c r="V86" s="25">
        <v>260076.42763427019</v>
      </c>
      <c r="W86" s="25">
        <v>251923.53503997021</v>
      </c>
      <c r="X86" s="25">
        <v>295952.54526227026</v>
      </c>
      <c r="Y86" s="25">
        <v>276443.856094521</v>
      </c>
      <c r="Z86" s="25">
        <v>217528.84854296321</v>
      </c>
      <c r="AA86" s="25">
        <v>273573.47324992914</v>
      </c>
      <c r="AB86" s="25">
        <v>328440.53167992912</v>
      </c>
      <c r="AC86" s="25">
        <v>309729.5716799291</v>
      </c>
      <c r="AD86" s="25">
        <v>292414.49167992908</v>
      </c>
      <c r="AE86" s="25">
        <v>274450.61701675708</v>
      </c>
      <c r="AF86" s="25">
        <v>277190.860365003</v>
      </c>
      <c r="AG86" s="25">
        <v>258888.21507592179</v>
      </c>
      <c r="AH86" s="25">
        <v>274704.14314624749</v>
      </c>
      <c r="AI86" s="25">
        <v>268814.62074950262</v>
      </c>
      <c r="AJ86" s="25">
        <v>284872.17997821601</v>
      </c>
      <c r="AK86" s="25">
        <v>265767.29907821596</v>
      </c>
      <c r="AL86" s="25">
        <v>262363.83801959257</v>
      </c>
      <c r="AM86" s="25">
        <v>260697.36931438808</v>
      </c>
      <c r="AN86" s="25">
        <v>227698.60862070316</v>
      </c>
    </row>
    <row r="87" spans="1:40" s="2" customFormat="1" x14ac:dyDescent="0.25">
      <c r="A87" s="19" t="s">
        <v>108</v>
      </c>
      <c r="B87" s="18">
        <v>0</v>
      </c>
      <c r="C87" s="18">
        <v>0</v>
      </c>
      <c r="D87" s="18">
        <v>0</v>
      </c>
      <c r="E87" s="18">
        <v>0</v>
      </c>
      <c r="F87" s="18">
        <v>0</v>
      </c>
      <c r="G87" s="18">
        <v>0</v>
      </c>
      <c r="H87" s="18">
        <v>0</v>
      </c>
      <c r="I87" s="18">
        <v>0</v>
      </c>
      <c r="J87" s="18">
        <v>0</v>
      </c>
      <c r="K87" s="18">
        <v>0</v>
      </c>
      <c r="L87" s="18">
        <v>0</v>
      </c>
      <c r="M87" s="18">
        <v>0</v>
      </c>
      <c r="N87" s="18">
        <v>0</v>
      </c>
      <c r="O87" s="18">
        <v>0</v>
      </c>
      <c r="P87" s="18">
        <v>0</v>
      </c>
      <c r="Q87" s="18">
        <v>0</v>
      </c>
      <c r="R87" s="18">
        <v>0</v>
      </c>
      <c r="S87" s="18">
        <v>0</v>
      </c>
      <c r="T87" s="18">
        <v>0</v>
      </c>
      <c r="U87" s="18">
        <v>0</v>
      </c>
      <c r="V87" s="18">
        <v>0</v>
      </c>
      <c r="W87" s="18">
        <v>0</v>
      </c>
      <c r="X87" s="18">
        <v>0</v>
      </c>
      <c r="Y87" s="18">
        <v>0</v>
      </c>
      <c r="Z87" s="18">
        <v>0</v>
      </c>
      <c r="AA87" s="18">
        <v>0</v>
      </c>
      <c r="AB87" s="18">
        <v>0</v>
      </c>
      <c r="AC87" s="18">
        <v>0</v>
      </c>
      <c r="AD87" s="18">
        <v>0</v>
      </c>
      <c r="AE87" s="18">
        <v>1484.99</v>
      </c>
      <c r="AF87" s="18">
        <v>2.0463630789890885E-12</v>
      </c>
      <c r="AG87" s="18">
        <v>230.95000000000277</v>
      </c>
      <c r="AH87" s="18">
        <v>3.865352482534945E-12</v>
      </c>
      <c r="AI87" s="18">
        <v>1289.5200000000038</v>
      </c>
      <c r="AJ87" s="18">
        <v>191.12000000000421</v>
      </c>
      <c r="AK87" s="18">
        <v>191.11999999999421</v>
      </c>
      <c r="AL87" s="18">
        <v>41171.120000000003</v>
      </c>
      <c r="AM87" s="18">
        <v>29288.120000000003</v>
      </c>
      <c r="AN87" s="18">
        <v>15586</v>
      </c>
    </row>
    <row r="88" spans="1:40" s="2" customFormat="1" x14ac:dyDescent="0.25">
      <c r="A88" s="19" t="s">
        <v>105</v>
      </c>
      <c r="B88" s="18">
        <v>0</v>
      </c>
      <c r="C88" s="18">
        <v>0</v>
      </c>
      <c r="D88" s="18">
        <v>0</v>
      </c>
      <c r="E88" s="18">
        <v>0</v>
      </c>
      <c r="F88" s="18">
        <v>0</v>
      </c>
      <c r="G88" s="18">
        <v>0</v>
      </c>
      <c r="H88" s="18">
        <v>0</v>
      </c>
      <c r="I88" s="18">
        <v>0</v>
      </c>
      <c r="J88" s="18">
        <v>0</v>
      </c>
      <c r="K88" s="18">
        <v>0</v>
      </c>
      <c r="L88" s="18">
        <v>0</v>
      </c>
      <c r="M88" s="18">
        <v>132.61000000000001</v>
      </c>
      <c r="N88" s="18">
        <v>238.54000000000002</v>
      </c>
      <c r="O88" s="18">
        <v>238.54000000000002</v>
      </c>
      <c r="P88" s="18">
        <v>238.54000000000002</v>
      </c>
      <c r="Q88" s="18">
        <v>238.54000000000002</v>
      </c>
      <c r="R88" s="18">
        <v>238.54000000000002</v>
      </c>
      <c r="S88" s="18">
        <v>238.54000000000002</v>
      </c>
      <c r="T88" s="18">
        <v>238.54000000000002</v>
      </c>
      <c r="U88" s="18">
        <v>238.54000000000002</v>
      </c>
      <c r="V88" s="18">
        <v>238.54000000000002</v>
      </c>
      <c r="W88" s="18">
        <v>238.54000000000002</v>
      </c>
      <c r="X88" s="18">
        <v>238.54000000000002</v>
      </c>
      <c r="Y88" s="18">
        <v>238.54000000000002</v>
      </c>
      <c r="Z88" s="18">
        <v>238.54000000000002</v>
      </c>
      <c r="AA88" s="18">
        <v>238.54000000000002</v>
      </c>
      <c r="AB88" s="18">
        <v>238.54000000000002</v>
      </c>
      <c r="AC88" s="18">
        <v>238.54000000000002</v>
      </c>
      <c r="AD88" s="18">
        <v>238.54000000000002</v>
      </c>
      <c r="AE88" s="18">
        <v>238.54000000000002</v>
      </c>
      <c r="AF88" s="18">
        <v>238.54000000000002</v>
      </c>
      <c r="AG88" s="18">
        <v>238.54000000000002</v>
      </c>
      <c r="AH88" s="18">
        <v>238.54000000000002</v>
      </c>
      <c r="AI88" s="18">
        <v>238.54000000000002</v>
      </c>
      <c r="AJ88" s="18">
        <v>238.54000000000002</v>
      </c>
      <c r="AK88" s="18">
        <v>238.54000000000002</v>
      </c>
      <c r="AL88" s="18">
        <v>238.54000000000002</v>
      </c>
      <c r="AM88" s="18">
        <v>238.54000000000002</v>
      </c>
      <c r="AN88" s="18">
        <v>238.54000000000002</v>
      </c>
    </row>
    <row r="89" spans="1:40" s="2" customFormat="1" x14ac:dyDescent="0.25">
      <c r="A89" s="19" t="s">
        <v>96</v>
      </c>
      <c r="B89" s="18">
        <v>0</v>
      </c>
      <c r="C89" s="18">
        <v>0</v>
      </c>
      <c r="D89" s="18">
        <v>0</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0</v>
      </c>
      <c r="V89" s="18">
        <v>0</v>
      </c>
      <c r="W89" s="18">
        <v>0</v>
      </c>
      <c r="X89" s="18">
        <v>1841.74956</v>
      </c>
      <c r="Y89" s="18">
        <v>0</v>
      </c>
      <c r="Z89" s="18">
        <v>0</v>
      </c>
      <c r="AA89" s="18">
        <v>0</v>
      </c>
      <c r="AB89" s="18">
        <v>0</v>
      </c>
      <c r="AC89" s="18">
        <v>0</v>
      </c>
      <c r="AD89" s="18">
        <v>0</v>
      </c>
      <c r="AE89" s="18">
        <v>0</v>
      </c>
      <c r="AF89" s="18">
        <v>0</v>
      </c>
      <c r="AG89" s="18">
        <v>0</v>
      </c>
      <c r="AH89" s="18">
        <v>0</v>
      </c>
      <c r="AI89" s="18">
        <v>0</v>
      </c>
      <c r="AJ89" s="18">
        <v>0</v>
      </c>
      <c r="AK89" s="18">
        <v>0</v>
      </c>
      <c r="AL89" s="18">
        <v>0</v>
      </c>
      <c r="AM89" s="18">
        <v>0</v>
      </c>
      <c r="AN89" s="18">
        <v>0</v>
      </c>
    </row>
    <row r="90" spans="1:40" s="2" customFormat="1" x14ac:dyDescent="0.25">
      <c r="A90" s="19" t="s">
        <v>120</v>
      </c>
      <c r="B90" s="18">
        <v>0</v>
      </c>
      <c r="C90" s="18">
        <v>0</v>
      </c>
      <c r="D90" s="18">
        <v>0</v>
      </c>
      <c r="E90" s="18">
        <v>0</v>
      </c>
      <c r="F90" s="18">
        <v>0</v>
      </c>
      <c r="G90" s="18">
        <v>0</v>
      </c>
      <c r="H90" s="18">
        <v>0</v>
      </c>
      <c r="I90" s="18">
        <v>0</v>
      </c>
      <c r="J90" s="18">
        <v>0</v>
      </c>
      <c r="K90" s="18">
        <v>0</v>
      </c>
      <c r="L90" s="18">
        <v>0</v>
      </c>
      <c r="M90" s="18">
        <v>0</v>
      </c>
      <c r="N90" s="18">
        <v>0</v>
      </c>
      <c r="O90" s="18">
        <v>0</v>
      </c>
      <c r="P90" s="18">
        <v>0</v>
      </c>
      <c r="Q90" s="18">
        <v>0</v>
      </c>
      <c r="R90" s="18">
        <v>0</v>
      </c>
      <c r="S90" s="18">
        <v>0</v>
      </c>
      <c r="T90" s="18">
        <v>0</v>
      </c>
      <c r="U90" s="18">
        <v>0</v>
      </c>
      <c r="V90" s="18">
        <v>0</v>
      </c>
      <c r="W90" s="18">
        <v>1739.98</v>
      </c>
      <c r="X90" s="18">
        <v>0</v>
      </c>
      <c r="Y90" s="18">
        <v>0</v>
      </c>
      <c r="Z90" s="18">
        <v>0</v>
      </c>
      <c r="AA90" s="18">
        <v>0</v>
      </c>
      <c r="AB90" s="18">
        <v>0</v>
      </c>
      <c r="AC90" s="18">
        <v>0</v>
      </c>
      <c r="AD90" s="18">
        <v>0</v>
      </c>
      <c r="AE90" s="18">
        <v>0</v>
      </c>
      <c r="AF90" s="18">
        <v>0</v>
      </c>
      <c r="AG90" s="18">
        <v>0</v>
      </c>
      <c r="AH90" s="18">
        <v>0</v>
      </c>
      <c r="AI90" s="18">
        <v>0</v>
      </c>
      <c r="AJ90" s="18">
        <v>0</v>
      </c>
      <c r="AK90" s="18">
        <v>0</v>
      </c>
      <c r="AL90" s="18">
        <v>0</v>
      </c>
      <c r="AM90" s="18">
        <v>0</v>
      </c>
      <c r="AN90" s="18">
        <v>0</v>
      </c>
    </row>
    <row r="91" spans="1:40" s="2" customFormat="1" x14ac:dyDescent="0.25">
      <c r="A91" s="19" t="s">
        <v>122</v>
      </c>
      <c r="B91" s="18">
        <v>14.69469625464</v>
      </c>
      <c r="C91" s="18">
        <v>14.69469625464</v>
      </c>
      <c r="D91" s="18">
        <v>14.69469625464</v>
      </c>
      <c r="E91" s="18">
        <v>14.69469625464</v>
      </c>
      <c r="F91" s="18">
        <v>14.69469625464</v>
      </c>
      <c r="G91" s="18">
        <v>14.69469625464</v>
      </c>
      <c r="H91" s="18">
        <v>14.69469625464</v>
      </c>
      <c r="I91" s="18">
        <v>14.69469625464</v>
      </c>
      <c r="J91" s="18">
        <v>14.69469625464</v>
      </c>
      <c r="K91" s="18">
        <v>14.69469625464</v>
      </c>
      <c r="L91" s="18">
        <v>14.69469625464</v>
      </c>
      <c r="M91" s="18">
        <v>14.69469625464</v>
      </c>
      <c r="N91" s="18">
        <v>14.69469625464</v>
      </c>
      <c r="O91" s="18">
        <v>14.69469625464</v>
      </c>
      <c r="P91" s="18">
        <v>0</v>
      </c>
      <c r="Q91" s="18">
        <v>2398.5700379999998</v>
      </c>
      <c r="R91" s="18">
        <v>2398.5700379999998</v>
      </c>
      <c r="S91" s="18">
        <v>2398.5700379999998</v>
      </c>
      <c r="T91" s="18">
        <v>2398.5700379999998</v>
      </c>
      <c r="U91" s="18">
        <v>2398.5700379999998</v>
      </c>
      <c r="V91" s="18">
        <v>2398.5700379999998</v>
      </c>
      <c r="W91" s="18">
        <v>2398.5700379999998</v>
      </c>
      <c r="X91" s="18">
        <v>2398.5700379999998</v>
      </c>
      <c r="Y91" s="18">
        <v>2398.5700379999998</v>
      </c>
      <c r="Z91" s="18">
        <v>2398.5700379999998</v>
      </c>
      <c r="AA91" s="18">
        <v>2398.5700379999998</v>
      </c>
      <c r="AB91" s="18">
        <v>2398.5700379999998</v>
      </c>
      <c r="AC91" s="18">
        <v>2398.5700379999998</v>
      </c>
      <c r="AD91" s="18">
        <v>2398.5700379999998</v>
      </c>
      <c r="AE91" s="18">
        <v>2398.5700379999998</v>
      </c>
      <c r="AF91" s="18">
        <v>2398.5700379999998</v>
      </c>
      <c r="AG91" s="18">
        <v>2398.5700379999998</v>
      </c>
      <c r="AH91" s="18">
        <v>2398.5700379999998</v>
      </c>
      <c r="AI91" s="18">
        <v>2398.5700379999998</v>
      </c>
      <c r="AJ91" s="18">
        <v>2398.5700379999998</v>
      </c>
      <c r="AK91" s="18">
        <v>2398.5700379999998</v>
      </c>
      <c r="AL91" s="18">
        <v>2398.5700379999998</v>
      </c>
      <c r="AM91" s="18">
        <v>2398.5700379999998</v>
      </c>
      <c r="AN91" s="18">
        <v>2398.5700379999998</v>
      </c>
    </row>
    <row r="92" spans="1:40" s="2" customFormat="1" x14ac:dyDescent="0.25">
      <c r="A92" s="19" t="s">
        <v>92</v>
      </c>
      <c r="B92" s="18">
        <v>125267.60549062</v>
      </c>
      <c r="C92" s="18">
        <v>117841.20408061999</v>
      </c>
      <c r="D92" s="18">
        <v>108425.22640062001</v>
      </c>
      <c r="E92" s="18">
        <v>90023.216400620004</v>
      </c>
      <c r="F92" s="18">
        <v>104953.10640062002</v>
      </c>
      <c r="G92" s="18">
        <v>98241.176400619996</v>
      </c>
      <c r="H92" s="18">
        <v>99802.084400619991</v>
      </c>
      <c r="I92" s="18">
        <v>99425.584400620006</v>
      </c>
      <c r="J92" s="18">
        <v>91698.019400620004</v>
      </c>
      <c r="K92" s="18">
        <v>93309.46408061999</v>
      </c>
      <c r="L92" s="18">
        <v>65528.294080619984</v>
      </c>
      <c r="M92" s="18">
        <v>56439.134080619988</v>
      </c>
      <c r="N92" s="18">
        <v>55966.894080619983</v>
      </c>
      <c r="O92" s="18">
        <v>39364.808906399994</v>
      </c>
      <c r="P92" s="18">
        <v>35782.646721600009</v>
      </c>
      <c r="Q92" s="18">
        <v>32679.435547399997</v>
      </c>
      <c r="R92" s="18">
        <v>33441.589147400009</v>
      </c>
      <c r="S92" s="18">
        <v>26423.419147400007</v>
      </c>
      <c r="T92" s="18">
        <v>30990.829147400011</v>
      </c>
      <c r="U92" s="18">
        <v>28699.014547399998</v>
      </c>
      <c r="V92" s="18">
        <v>29587.804547399999</v>
      </c>
      <c r="W92" s="18">
        <v>27530.444547400002</v>
      </c>
      <c r="X92" s="18">
        <v>27530.444547400002</v>
      </c>
      <c r="Y92" s="18">
        <v>27530.444547400002</v>
      </c>
      <c r="Z92" s="18">
        <v>27530.444547400002</v>
      </c>
      <c r="AA92" s="18">
        <v>27530.444547400002</v>
      </c>
      <c r="AB92" s="18">
        <v>27530.444547400002</v>
      </c>
      <c r="AC92" s="18">
        <v>27530.444547400002</v>
      </c>
      <c r="AD92" s="18">
        <v>27530.444547400002</v>
      </c>
      <c r="AE92" s="18">
        <v>21483.144547399999</v>
      </c>
      <c r="AF92" s="18">
        <v>21483.144547399999</v>
      </c>
      <c r="AG92" s="18">
        <v>27521.986806558507</v>
      </c>
      <c r="AH92" s="18">
        <v>27521.986806558507</v>
      </c>
      <c r="AI92" s="18">
        <v>33821.986806558503</v>
      </c>
      <c r="AJ92" s="18">
        <v>36549.724036558509</v>
      </c>
      <c r="AK92" s="18">
        <v>27235.848106558507</v>
      </c>
      <c r="AL92" s="18">
        <v>18153.586787400029</v>
      </c>
      <c r="AM92" s="18">
        <v>43459.102787400028</v>
      </c>
      <c r="AN92" s="18">
        <v>29764.804996558505</v>
      </c>
    </row>
    <row r="93" spans="1:40" s="2" customFormat="1" x14ac:dyDescent="0.25">
      <c r="A93" s="19" t="s">
        <v>109</v>
      </c>
      <c r="B93" s="18">
        <v>4351.0031500000005</v>
      </c>
      <c r="C93" s="18">
        <v>3800.3031500000002</v>
      </c>
      <c r="D93" s="18">
        <v>6300.2831500000002</v>
      </c>
      <c r="E93" s="18">
        <v>6300.2831500000002</v>
      </c>
      <c r="F93" s="18">
        <v>4777.0707199999997</v>
      </c>
      <c r="G93" s="18">
        <v>1488.7207200000003</v>
      </c>
      <c r="H93" s="18">
        <v>1488.7207200000003</v>
      </c>
      <c r="I93" s="18">
        <v>1488.7207200000003</v>
      </c>
      <c r="J93" s="18">
        <v>46488.720719999998</v>
      </c>
      <c r="K93" s="18">
        <v>1488.7207199999966</v>
      </c>
      <c r="L93" s="18">
        <v>1488.7107199999966</v>
      </c>
      <c r="M93" s="18">
        <v>3818.1107199999969</v>
      </c>
      <c r="N93" s="18">
        <v>3818.1107199999969</v>
      </c>
      <c r="O93" s="18">
        <v>2592.9275699999971</v>
      </c>
      <c r="P93" s="18">
        <v>2592.9275699999971</v>
      </c>
      <c r="Q93" s="18">
        <v>2582.9275699999971</v>
      </c>
      <c r="R93" s="18">
        <v>2582.9275699999971</v>
      </c>
      <c r="S93" s="18">
        <v>2582.9275699999971</v>
      </c>
      <c r="T93" s="18">
        <v>2582.9275699999971</v>
      </c>
      <c r="U93" s="18">
        <v>7582.9275699999971</v>
      </c>
      <c r="V93" s="18">
        <v>4353.6475699999974</v>
      </c>
      <c r="W93" s="18">
        <v>4353.6475699999974</v>
      </c>
      <c r="X93" s="18">
        <v>4353.6475699999974</v>
      </c>
      <c r="Y93" s="18">
        <v>3446.7675699999968</v>
      </c>
      <c r="Z93" s="18">
        <v>3326.7675699999968</v>
      </c>
      <c r="AA93" s="18">
        <v>3456.3575699999965</v>
      </c>
      <c r="AB93" s="18">
        <v>2479.59</v>
      </c>
      <c r="AC93" s="18">
        <v>2572.1900000000005</v>
      </c>
      <c r="AD93" s="18">
        <v>2706.34</v>
      </c>
      <c r="AE93" s="18">
        <v>4077.71</v>
      </c>
      <c r="AF93" s="18">
        <v>2671.98</v>
      </c>
      <c r="AG93" s="18">
        <v>2688.01</v>
      </c>
      <c r="AH93" s="18">
        <v>57403.09</v>
      </c>
      <c r="AI93" s="18">
        <v>51212.722919999993</v>
      </c>
      <c r="AJ93" s="18">
        <v>58311.296280000002</v>
      </c>
      <c r="AK93" s="18">
        <v>36469.823059999995</v>
      </c>
      <c r="AL93" s="18">
        <v>7229.4976099999958</v>
      </c>
      <c r="AM93" s="18">
        <v>7170.3827599999959</v>
      </c>
      <c r="AN93" s="18">
        <v>7096.7571899999957</v>
      </c>
    </row>
    <row r="94" spans="1:40" s="2" customFormat="1" x14ac:dyDescent="0.25">
      <c r="A94" s="19" t="s">
        <v>123</v>
      </c>
      <c r="B94" s="18">
        <v>11340.96</v>
      </c>
      <c r="C94" s="18">
        <v>11340.96</v>
      </c>
      <c r="D94" s="18">
        <v>11340.96</v>
      </c>
      <c r="E94" s="18">
        <v>12340.95</v>
      </c>
      <c r="F94" s="18">
        <v>12840.92</v>
      </c>
      <c r="G94" s="18">
        <v>12840.92</v>
      </c>
      <c r="H94" s="18">
        <v>12840.92</v>
      </c>
      <c r="I94" s="18">
        <v>9540.92</v>
      </c>
      <c r="J94" s="18">
        <v>9540.92</v>
      </c>
      <c r="K94" s="18">
        <v>9540.92</v>
      </c>
      <c r="L94" s="18">
        <v>9540.92</v>
      </c>
      <c r="M94" s="18">
        <v>9540.92</v>
      </c>
      <c r="N94" s="18">
        <v>9540.92</v>
      </c>
      <c r="O94" s="18">
        <v>8470.92</v>
      </c>
      <c r="P94" s="18">
        <v>8470.92</v>
      </c>
      <c r="Q94" s="18">
        <v>7000</v>
      </c>
      <c r="R94" s="18">
        <v>7000</v>
      </c>
      <c r="S94" s="18">
        <v>7000</v>
      </c>
      <c r="T94" s="18">
        <v>7000</v>
      </c>
      <c r="U94" s="18">
        <v>7000</v>
      </c>
      <c r="V94" s="18">
        <v>7000</v>
      </c>
      <c r="W94" s="18">
        <v>7000</v>
      </c>
      <c r="X94" s="18">
        <v>7000</v>
      </c>
      <c r="Y94" s="18">
        <v>7000</v>
      </c>
      <c r="Z94" s="18">
        <v>0</v>
      </c>
      <c r="AA94" s="18">
        <v>0</v>
      </c>
      <c r="AB94" s="18">
        <v>0</v>
      </c>
      <c r="AC94" s="18">
        <v>0</v>
      </c>
      <c r="AD94" s="18">
        <v>0</v>
      </c>
      <c r="AE94" s="18">
        <v>0</v>
      </c>
      <c r="AF94" s="18">
        <v>5688.41</v>
      </c>
      <c r="AG94" s="18">
        <v>5688.41</v>
      </c>
      <c r="AH94" s="18">
        <v>5688.41</v>
      </c>
      <c r="AI94" s="18">
        <v>5688.41</v>
      </c>
      <c r="AJ94" s="18">
        <v>4556.0140499999998</v>
      </c>
      <c r="AK94" s="18">
        <v>4556.0140499999998</v>
      </c>
      <c r="AL94" s="18">
        <v>4556.0140499999998</v>
      </c>
      <c r="AM94" s="18">
        <v>3472.8640499999997</v>
      </c>
      <c r="AN94" s="18">
        <v>3472.8640499999997</v>
      </c>
    </row>
    <row r="95" spans="1:40" s="2" customFormat="1" x14ac:dyDescent="0.25">
      <c r="A95" s="19" t="s">
        <v>107</v>
      </c>
      <c r="B95" s="18">
        <v>197501.58673028246</v>
      </c>
      <c r="C95" s="18">
        <v>192448.70594430735</v>
      </c>
      <c r="D95" s="18">
        <v>182650.50234568826</v>
      </c>
      <c r="E95" s="18">
        <v>158955.23821763595</v>
      </c>
      <c r="F95" s="18">
        <v>149032.40724204807</v>
      </c>
      <c r="G95" s="18">
        <v>143915.19667304217</v>
      </c>
      <c r="H95" s="18">
        <v>131252.0444252303</v>
      </c>
      <c r="I95" s="18">
        <v>128862.9985080724</v>
      </c>
      <c r="J95" s="18">
        <v>117030.62360551352</v>
      </c>
      <c r="K95" s="18">
        <v>111340.44305604007</v>
      </c>
      <c r="L95" s="18">
        <v>105158.79174190955</v>
      </c>
      <c r="M95" s="18">
        <v>94105.950343586432</v>
      </c>
      <c r="N95" s="18">
        <v>82590.649139272937</v>
      </c>
      <c r="O95" s="18">
        <v>209493.53700017292</v>
      </c>
      <c r="P95" s="18">
        <v>159227.34700017291</v>
      </c>
      <c r="Q95" s="18">
        <v>106834.34975367294</v>
      </c>
      <c r="R95" s="18">
        <v>95401.992194058213</v>
      </c>
      <c r="S95" s="18">
        <v>100443.98219405823</v>
      </c>
      <c r="T95" s="18">
        <v>95944.952194058249</v>
      </c>
      <c r="U95" s="18">
        <v>83394.002194058237</v>
      </c>
      <c r="V95" s="18">
        <v>82467.306369406666</v>
      </c>
      <c r="W95" s="18">
        <v>80238.01377510665</v>
      </c>
      <c r="X95" s="18">
        <v>60361.144437406649</v>
      </c>
      <c r="Y95" s="18">
        <v>58637.528829657422</v>
      </c>
      <c r="Z95" s="18">
        <v>57919.741278099675</v>
      </c>
      <c r="AA95" s="18">
        <v>114366.21598506556</v>
      </c>
      <c r="AB95" s="18">
        <v>158574.42598506555</v>
      </c>
      <c r="AC95" s="18">
        <v>138667.36598506555</v>
      </c>
      <c r="AD95" s="18">
        <v>121218.13598506554</v>
      </c>
      <c r="AE95" s="18">
        <v>118920.69686378812</v>
      </c>
      <c r="AF95" s="18">
        <v>116674.42249629516</v>
      </c>
      <c r="AG95" s="18">
        <v>115174.03355721394</v>
      </c>
      <c r="AH95" s="18">
        <v>133505.59984524135</v>
      </c>
      <c r="AI95" s="18">
        <v>128835.97452849647</v>
      </c>
      <c r="AJ95" s="18">
        <v>130352.42231720989</v>
      </c>
      <c r="AK95" s="18">
        <v>140349.3423172099</v>
      </c>
      <c r="AL95" s="18">
        <v>121752.40794034812</v>
      </c>
      <c r="AM95" s="18">
        <v>121726.8956651437</v>
      </c>
      <c r="AN95" s="18">
        <v>121976.57180230026</v>
      </c>
    </row>
    <row r="96" spans="1:40" s="2" customFormat="1" x14ac:dyDescent="0.25">
      <c r="A96" s="19" t="s">
        <v>88</v>
      </c>
      <c r="B96" s="18">
        <v>34282.669275561915</v>
      </c>
      <c r="C96" s="18">
        <v>34252.439275561919</v>
      </c>
      <c r="D96" s="18">
        <v>36252.419275561915</v>
      </c>
      <c r="E96" s="18">
        <v>41252.379275561922</v>
      </c>
      <c r="F96" s="18">
        <v>43724.569275561924</v>
      </c>
      <c r="G96" s="18">
        <v>46680.97927556192</v>
      </c>
      <c r="H96" s="18">
        <v>53187.619275561927</v>
      </c>
      <c r="I96" s="18">
        <v>53837.259275561926</v>
      </c>
      <c r="J96" s="18">
        <v>45900.629275561922</v>
      </c>
      <c r="K96" s="18">
        <v>41575.489275561929</v>
      </c>
      <c r="L96" s="18">
        <v>38226.309275561929</v>
      </c>
      <c r="M96" s="18">
        <v>42029.809275561929</v>
      </c>
      <c r="N96" s="18">
        <v>41120.329275561933</v>
      </c>
      <c r="O96" s="18">
        <v>37853.058561966172</v>
      </c>
      <c r="P96" s="18">
        <v>65537.287054388289</v>
      </c>
      <c r="Q96" s="18">
        <v>66781.033551761677</v>
      </c>
      <c r="R96" s="18">
        <v>61724.923551761691</v>
      </c>
      <c r="S96" s="18">
        <v>61323.216171761684</v>
      </c>
      <c r="T96" s="18">
        <v>62987.406171761686</v>
      </c>
      <c r="U96" s="18">
        <v>47345.406171761686</v>
      </c>
      <c r="V96" s="18">
        <v>51837.046171761685</v>
      </c>
      <c r="W96" s="18">
        <v>51837.046171761685</v>
      </c>
      <c r="X96" s="18">
        <v>54451.666171761695</v>
      </c>
      <c r="Y96" s="18">
        <v>43415.222171761685</v>
      </c>
      <c r="Z96" s="18">
        <v>50711.942171761693</v>
      </c>
      <c r="AA96" s="18">
        <v>50711.942171761693</v>
      </c>
      <c r="AB96" s="18">
        <v>58456.852171761697</v>
      </c>
      <c r="AC96" s="18">
        <v>58456.852171761697</v>
      </c>
      <c r="AD96" s="18">
        <v>58456.852171761697</v>
      </c>
      <c r="AE96" s="18">
        <v>42635.62662986714</v>
      </c>
      <c r="AF96" s="18">
        <v>42340.223554999102</v>
      </c>
      <c r="AG96" s="18">
        <v>21743.057645840614</v>
      </c>
      <c r="AH96" s="18">
        <v>26150.617645840615</v>
      </c>
      <c r="AI96" s="18">
        <v>26150.617645840615</v>
      </c>
      <c r="AJ96" s="18">
        <v>27295.913195840614</v>
      </c>
      <c r="AK96" s="18">
        <v>31410.877825840616</v>
      </c>
      <c r="AL96" s="18">
        <v>34789.967913237415</v>
      </c>
      <c r="AM96" s="18">
        <v>28789.967913237415</v>
      </c>
      <c r="AN96" s="18">
        <v>31481.126043237415</v>
      </c>
    </row>
    <row r="97" spans="1:40" s="2" customFormat="1" x14ac:dyDescent="0.25">
      <c r="A97" s="19" t="s">
        <v>91</v>
      </c>
      <c r="B97" s="18">
        <v>2060.88</v>
      </c>
      <c r="C97" s="18">
        <v>2060.88</v>
      </c>
      <c r="D97" s="18">
        <v>2060.88</v>
      </c>
      <c r="E97" s="18">
        <v>2060.88</v>
      </c>
      <c r="F97" s="18">
        <v>2060.88</v>
      </c>
      <c r="G97" s="18">
        <v>2060.88</v>
      </c>
      <c r="H97" s="18">
        <v>2060.88</v>
      </c>
      <c r="I97" s="18">
        <v>1758.39</v>
      </c>
      <c r="J97" s="18">
        <v>1758.39</v>
      </c>
      <c r="K97" s="18">
        <v>749.63000000000011</v>
      </c>
      <c r="L97" s="18">
        <v>571.94000000000005</v>
      </c>
      <c r="M97" s="18">
        <v>309.45</v>
      </c>
      <c r="N97" s="18">
        <v>369.45</v>
      </c>
      <c r="O97" s="18">
        <v>387.45</v>
      </c>
      <c r="P97" s="18">
        <v>482.45</v>
      </c>
      <c r="Q97" s="18">
        <v>482.45</v>
      </c>
      <c r="R97" s="18">
        <v>482.45</v>
      </c>
      <c r="S97" s="18">
        <v>482.45</v>
      </c>
      <c r="T97" s="18">
        <v>482.45</v>
      </c>
      <c r="U97" s="18">
        <v>482.45</v>
      </c>
      <c r="V97" s="18">
        <v>482.45</v>
      </c>
      <c r="W97" s="18">
        <v>482.45</v>
      </c>
      <c r="X97" s="18">
        <v>482.45</v>
      </c>
      <c r="Y97" s="18">
        <v>482.45</v>
      </c>
      <c r="Z97" s="18">
        <v>482.45</v>
      </c>
      <c r="AA97" s="18">
        <v>482.45</v>
      </c>
      <c r="AB97" s="18">
        <v>3572.386</v>
      </c>
      <c r="AC97" s="18">
        <v>3572.386</v>
      </c>
      <c r="AD97" s="18">
        <v>3572.386</v>
      </c>
      <c r="AE97" s="18">
        <v>3562.6060000000002</v>
      </c>
      <c r="AF97" s="18">
        <v>3562.6060000000002</v>
      </c>
      <c r="AG97" s="18">
        <v>3562.6060000000002</v>
      </c>
      <c r="AH97" s="18">
        <v>3162.6060000000002</v>
      </c>
      <c r="AI97" s="18">
        <v>3162.6060000000002</v>
      </c>
      <c r="AJ97" s="18">
        <v>5805.6059999999998</v>
      </c>
      <c r="AK97" s="18">
        <v>7437.36661</v>
      </c>
      <c r="AL97" s="18">
        <v>7442.2966100000003</v>
      </c>
      <c r="AM97" s="18">
        <v>7444.3866100000005</v>
      </c>
      <c r="AN97" s="18">
        <v>4340.69661</v>
      </c>
    </row>
    <row r="98" spans="1:40" s="2" customFormat="1" x14ac:dyDescent="0.25">
      <c r="A98" s="19" t="s">
        <v>124</v>
      </c>
      <c r="B98" s="18">
        <v>0</v>
      </c>
      <c r="C98" s="18">
        <v>0</v>
      </c>
      <c r="D98" s="18">
        <v>0</v>
      </c>
      <c r="E98" s="18">
        <v>0</v>
      </c>
      <c r="F98" s="18">
        <v>0</v>
      </c>
      <c r="G98" s="18">
        <v>349.96999999999997</v>
      </c>
      <c r="H98" s="18">
        <v>576.84999999999991</v>
      </c>
      <c r="I98" s="18">
        <v>926.78999999999985</v>
      </c>
      <c r="J98" s="18">
        <v>1026.7599999999998</v>
      </c>
      <c r="K98" s="18">
        <v>1171.7199999999998</v>
      </c>
      <c r="L98" s="18">
        <v>1411.6699999999998</v>
      </c>
      <c r="M98" s="18">
        <v>1461.6599999999999</v>
      </c>
      <c r="N98" s="18">
        <v>1776.3899999999999</v>
      </c>
      <c r="O98" s="18">
        <v>1812.4675</v>
      </c>
      <c r="P98" s="18">
        <v>1833.1975</v>
      </c>
      <c r="Q98" s="18">
        <v>1833.1975</v>
      </c>
      <c r="R98" s="18">
        <v>1833.1975</v>
      </c>
      <c r="S98" s="18">
        <v>1833.1975</v>
      </c>
      <c r="T98" s="18">
        <v>1833.1975</v>
      </c>
      <c r="U98" s="18">
        <v>1833.1975</v>
      </c>
      <c r="V98" s="18">
        <v>1833.1975</v>
      </c>
      <c r="W98" s="18">
        <v>1833.1975</v>
      </c>
      <c r="X98" s="18">
        <v>1833.1975</v>
      </c>
      <c r="Y98" s="18">
        <v>1833.1975</v>
      </c>
      <c r="Z98" s="18">
        <v>1833.1975</v>
      </c>
      <c r="AA98" s="18">
        <v>1838.1975</v>
      </c>
      <c r="AB98" s="18">
        <v>1838.1975</v>
      </c>
      <c r="AC98" s="18">
        <v>1838.1975</v>
      </c>
      <c r="AD98" s="18">
        <v>1838.1975</v>
      </c>
      <c r="AE98" s="18">
        <v>1838.1975</v>
      </c>
      <c r="AF98" s="18">
        <v>1838.1975</v>
      </c>
      <c r="AG98" s="18">
        <v>1838.1975</v>
      </c>
      <c r="AH98" s="18">
        <v>1838.1975</v>
      </c>
      <c r="AI98" s="18">
        <v>1838.1975</v>
      </c>
      <c r="AJ98" s="18">
        <v>1838.1975</v>
      </c>
      <c r="AK98" s="18">
        <v>1838.1975</v>
      </c>
      <c r="AL98" s="18">
        <v>1838.1975</v>
      </c>
      <c r="AM98" s="18">
        <v>1838.1975</v>
      </c>
      <c r="AN98" s="18">
        <v>1838.1975</v>
      </c>
    </row>
    <row r="99" spans="1:40" s="2" customFormat="1" x14ac:dyDescent="0.25">
      <c r="A99" s="19" t="s">
        <v>112</v>
      </c>
      <c r="B99" s="18">
        <v>34985.648469999898</v>
      </c>
      <c r="C99" s="18">
        <v>37290.636629999899</v>
      </c>
      <c r="D99" s="18">
        <v>37125.936629999895</v>
      </c>
      <c r="E99" s="18">
        <v>29579.735329999901</v>
      </c>
      <c r="F99" s="18">
        <v>58303.735329999989</v>
      </c>
      <c r="G99" s="18">
        <v>61941.035329999984</v>
      </c>
      <c r="H99" s="18">
        <v>32525.235329999981</v>
      </c>
      <c r="I99" s="18">
        <v>31083.133079999992</v>
      </c>
      <c r="J99" s="18">
        <v>20364.433080000053</v>
      </c>
      <c r="K99" s="18">
        <v>22796.743080000051</v>
      </c>
      <c r="L99" s="18">
        <v>28277.21808000005</v>
      </c>
      <c r="M99" s="18">
        <v>24524.388080000055</v>
      </c>
      <c r="N99" s="18">
        <v>2296.7210800000539</v>
      </c>
      <c r="O99" s="18">
        <v>5.411493475548923E-11</v>
      </c>
      <c r="P99" s="18">
        <v>5.411493475548923E-11</v>
      </c>
      <c r="Q99" s="18">
        <v>5.411493475548923E-11</v>
      </c>
      <c r="R99" s="18">
        <v>5.411493475548923E-11</v>
      </c>
      <c r="S99" s="18">
        <v>5.411493475548923E-11</v>
      </c>
      <c r="T99" s="18">
        <v>5.411493475548923E-11</v>
      </c>
      <c r="U99" s="18">
        <v>5.411493475548923E-11</v>
      </c>
      <c r="V99" s="18">
        <v>5.411493475548923E-11</v>
      </c>
      <c r="W99" s="18">
        <v>5.411493475548923E-11</v>
      </c>
      <c r="X99" s="18">
        <v>5.411493475548923E-11</v>
      </c>
      <c r="Y99" s="18">
        <v>5.411493475548923E-11</v>
      </c>
      <c r="Z99" s="18">
        <v>5.411493475548923E-11</v>
      </c>
      <c r="AA99" s="18">
        <v>5.411493475548923E-11</v>
      </c>
      <c r="AB99" s="18">
        <v>5.411493475548923E-11</v>
      </c>
      <c r="AC99" s="18">
        <v>5.411493475548923E-11</v>
      </c>
      <c r="AD99" s="18">
        <v>5.411493475548923E-11</v>
      </c>
      <c r="AE99" s="18">
        <v>3220.0000000000541</v>
      </c>
      <c r="AF99" s="18">
        <v>15997.563630000053</v>
      </c>
      <c r="AG99" s="18">
        <v>13769.290930000052</v>
      </c>
      <c r="AH99" s="18">
        <v>3220.0000000000018</v>
      </c>
      <c r="AI99" s="18">
        <v>3220.0000000000018</v>
      </c>
      <c r="AJ99" s="18">
        <v>6779.0000000000018</v>
      </c>
      <c r="AK99" s="18">
        <v>3190.0430100000017</v>
      </c>
      <c r="AL99" s="18">
        <v>11492.773010000001</v>
      </c>
      <c r="AM99" s="18">
        <v>3135.8754300000001</v>
      </c>
      <c r="AN99" s="18">
        <v>3135.8754300000001</v>
      </c>
    </row>
    <row r="100" spans="1:40" s="2" customFormat="1" x14ac:dyDescent="0.25">
      <c r="A100" s="19" t="s">
        <v>98</v>
      </c>
      <c r="B100" s="18">
        <v>0</v>
      </c>
      <c r="C100" s="18">
        <v>0</v>
      </c>
      <c r="D100" s="18">
        <v>0</v>
      </c>
      <c r="E100" s="18">
        <v>0</v>
      </c>
      <c r="F100" s="18">
        <v>0</v>
      </c>
      <c r="G100" s="18">
        <v>1319.07</v>
      </c>
      <c r="H100" s="18">
        <v>1819.06</v>
      </c>
      <c r="I100" s="18">
        <v>2819.05</v>
      </c>
      <c r="J100" s="18">
        <v>2819.05</v>
      </c>
      <c r="K100" s="18">
        <v>2819.05</v>
      </c>
      <c r="L100" s="18">
        <v>2819.05</v>
      </c>
      <c r="M100" s="18">
        <v>2819.05</v>
      </c>
      <c r="N100" s="18">
        <v>2819.05</v>
      </c>
      <c r="O100" s="18">
        <v>2819.05</v>
      </c>
      <c r="P100" s="18">
        <v>2819.05</v>
      </c>
      <c r="Q100" s="18">
        <v>2819.05</v>
      </c>
      <c r="R100" s="18">
        <v>2819.05</v>
      </c>
      <c r="S100" s="18">
        <v>2819.05</v>
      </c>
      <c r="T100" s="18">
        <v>2819.05</v>
      </c>
      <c r="U100" s="18">
        <v>2819.05</v>
      </c>
      <c r="V100" s="18">
        <v>2819.05</v>
      </c>
      <c r="W100" s="18">
        <v>2819.05</v>
      </c>
      <c r="X100" s="18">
        <v>2819.05</v>
      </c>
      <c r="Y100" s="18">
        <v>2819.05</v>
      </c>
      <c r="Z100" s="18">
        <v>2819.05</v>
      </c>
      <c r="AA100" s="18">
        <v>2819.05</v>
      </c>
      <c r="AB100" s="18">
        <v>2819.05</v>
      </c>
      <c r="AC100" s="18">
        <v>2819.05</v>
      </c>
      <c r="AD100" s="18">
        <v>2819.05</v>
      </c>
      <c r="AE100" s="18">
        <v>2819.05</v>
      </c>
      <c r="AF100" s="18">
        <v>2819.05</v>
      </c>
      <c r="AG100" s="18">
        <v>2619.0500000000002</v>
      </c>
      <c r="AH100" s="18">
        <v>2619.0500000000002</v>
      </c>
      <c r="AI100" s="18">
        <v>0</v>
      </c>
      <c r="AJ100" s="18">
        <v>0</v>
      </c>
      <c r="AK100" s="18">
        <v>0</v>
      </c>
      <c r="AL100" s="18">
        <v>0</v>
      </c>
      <c r="AM100" s="18">
        <v>0</v>
      </c>
      <c r="AN100" s="18">
        <v>0</v>
      </c>
    </row>
    <row r="101" spans="1:40" s="2" customFormat="1" x14ac:dyDescent="0.25">
      <c r="A101" s="19" t="s">
        <v>93</v>
      </c>
      <c r="B101" s="18">
        <v>3406</v>
      </c>
      <c r="C101" s="18">
        <v>3406</v>
      </c>
      <c r="D101" s="18">
        <v>3406</v>
      </c>
      <c r="E101" s="18">
        <v>3406</v>
      </c>
      <c r="F101" s="18">
        <v>3406</v>
      </c>
      <c r="G101" s="18">
        <v>3406</v>
      </c>
      <c r="H101" s="18">
        <v>3406</v>
      </c>
      <c r="I101" s="18">
        <v>3406</v>
      </c>
      <c r="J101" s="18">
        <v>3406</v>
      </c>
      <c r="K101" s="18">
        <v>3406</v>
      </c>
      <c r="L101" s="18">
        <v>3406</v>
      </c>
      <c r="M101" s="18">
        <v>3406</v>
      </c>
      <c r="N101" s="18">
        <v>5914.45</v>
      </c>
      <c r="O101" s="18">
        <v>5404.9574999999995</v>
      </c>
      <c r="P101" s="18">
        <v>5150.2112500000003</v>
      </c>
      <c r="Q101" s="18">
        <v>4640.71875</v>
      </c>
      <c r="R101" s="18">
        <v>4385.96875</v>
      </c>
      <c r="S101" s="18">
        <v>4131.21875</v>
      </c>
      <c r="T101" s="18">
        <v>4131.21875</v>
      </c>
      <c r="U101" s="18">
        <v>4131.21875</v>
      </c>
      <c r="V101" s="18">
        <v>4131.21875</v>
      </c>
      <c r="W101" s="18">
        <v>1242.8187499999999</v>
      </c>
      <c r="X101" s="18">
        <v>66432.308749999997</v>
      </c>
      <c r="Y101" s="18">
        <v>66432.308749999997</v>
      </c>
      <c r="Z101" s="18">
        <v>841.54874999999981</v>
      </c>
      <c r="AA101" s="18">
        <v>841.54874999999981</v>
      </c>
      <c r="AB101" s="18">
        <v>841.54874999999981</v>
      </c>
      <c r="AC101" s="18">
        <v>841.54874999999981</v>
      </c>
      <c r="AD101" s="18">
        <v>841.54874999999981</v>
      </c>
      <c r="AE101" s="18">
        <v>841.54874999999981</v>
      </c>
      <c r="AF101" s="18">
        <v>868.97345060687496</v>
      </c>
      <c r="AG101" s="18">
        <v>806.33345060687498</v>
      </c>
      <c r="AH101" s="18">
        <v>1306.333450606875</v>
      </c>
      <c r="AI101" s="18">
        <v>1306.333450606875</v>
      </c>
      <c r="AJ101" s="18">
        <v>2066.0547006068728</v>
      </c>
      <c r="AK101" s="18">
        <v>1961.8347006068727</v>
      </c>
      <c r="AL101" s="18">
        <v>1961.8347006068727</v>
      </c>
      <c r="AM101" s="18">
        <v>2073.5347006068728</v>
      </c>
      <c r="AN101" s="18">
        <v>2073.5347006068728</v>
      </c>
    </row>
    <row r="102" spans="1:40" s="2" customFormat="1" x14ac:dyDescent="0.25">
      <c r="A102" s="19" t="s">
        <v>113</v>
      </c>
      <c r="B102" s="18">
        <v>0</v>
      </c>
      <c r="C102" s="18">
        <v>0</v>
      </c>
      <c r="D102" s="18">
        <v>0</v>
      </c>
      <c r="E102" s="18">
        <v>0</v>
      </c>
      <c r="F102" s="18">
        <v>0</v>
      </c>
      <c r="G102" s="18">
        <v>0</v>
      </c>
      <c r="H102" s="18">
        <v>0</v>
      </c>
      <c r="I102" s="18">
        <v>0</v>
      </c>
      <c r="J102" s="18">
        <v>0</v>
      </c>
      <c r="K102" s="18">
        <v>0</v>
      </c>
      <c r="L102" s="18">
        <v>100</v>
      </c>
      <c r="M102" s="18">
        <v>210</v>
      </c>
      <c r="N102" s="18">
        <v>377</v>
      </c>
      <c r="O102" s="18">
        <v>377</v>
      </c>
      <c r="P102" s="18">
        <v>377</v>
      </c>
      <c r="Q102" s="18">
        <v>377</v>
      </c>
      <c r="R102" s="18">
        <v>377</v>
      </c>
      <c r="S102" s="18">
        <v>377</v>
      </c>
      <c r="T102" s="18">
        <v>2586.9700000000003</v>
      </c>
      <c r="U102" s="18">
        <v>2586.9700000000003</v>
      </c>
      <c r="V102" s="18">
        <v>2586.9700000000003</v>
      </c>
      <c r="W102" s="18">
        <v>2586.9700000000003</v>
      </c>
      <c r="X102" s="18">
        <v>2586.9700000000003</v>
      </c>
      <c r="Y102" s="18">
        <v>2586.9700000000003</v>
      </c>
      <c r="Z102" s="18">
        <v>2586.9700000000003</v>
      </c>
      <c r="AA102" s="18">
        <v>2836.9700000000003</v>
      </c>
      <c r="AB102" s="18">
        <v>2836.9700000000003</v>
      </c>
      <c r="AC102" s="18">
        <v>2836.9700000000003</v>
      </c>
      <c r="AD102" s="18">
        <v>2836.9700000000003</v>
      </c>
      <c r="AE102" s="18">
        <v>2836.9700000000003</v>
      </c>
      <c r="AF102" s="18">
        <v>2836.9700000000003</v>
      </c>
      <c r="AG102" s="18">
        <v>2836.9700000000003</v>
      </c>
      <c r="AH102" s="18">
        <v>377</v>
      </c>
      <c r="AI102" s="18">
        <v>377</v>
      </c>
      <c r="AJ102" s="18">
        <v>377</v>
      </c>
      <c r="AK102" s="18">
        <v>377</v>
      </c>
      <c r="AL102" s="18">
        <v>377</v>
      </c>
      <c r="AM102" s="18">
        <v>377</v>
      </c>
      <c r="AN102" s="18">
        <v>377</v>
      </c>
    </row>
    <row r="103" spans="1:40" s="2" customFormat="1" x14ac:dyDescent="0.25">
      <c r="A103" s="19" t="s">
        <v>102</v>
      </c>
      <c r="B103" s="18">
        <v>20206.33023</v>
      </c>
      <c r="C103" s="18">
        <v>30</v>
      </c>
      <c r="D103" s="18">
        <v>1910.6784700001008</v>
      </c>
      <c r="E103" s="18">
        <v>1910.6784700001008</v>
      </c>
      <c r="F103" s="18">
        <v>4580.8616600001005</v>
      </c>
      <c r="G103" s="18">
        <v>4580.8616600001005</v>
      </c>
      <c r="H103" s="18">
        <v>4595.8116600001003</v>
      </c>
      <c r="I103" s="18">
        <v>4595.8116600001003</v>
      </c>
      <c r="J103" s="18">
        <v>4259.7216600001002</v>
      </c>
      <c r="K103" s="18">
        <v>4259.7216600001002</v>
      </c>
      <c r="L103" s="18">
        <v>4259.7216600001002</v>
      </c>
      <c r="M103" s="18">
        <v>4259.7216600001002</v>
      </c>
      <c r="N103" s="18">
        <v>4259.7216600001002</v>
      </c>
      <c r="O103" s="18">
        <v>4259.7216600001002</v>
      </c>
      <c r="P103" s="18">
        <v>4259.7216600001002</v>
      </c>
      <c r="Q103" s="18">
        <v>4259.7216600001002</v>
      </c>
      <c r="R103" s="18">
        <v>4259.7216600001002</v>
      </c>
      <c r="S103" s="18">
        <v>4259.7216600001002</v>
      </c>
      <c r="T103" s="18">
        <v>4229.7216600001002</v>
      </c>
      <c r="U103" s="18">
        <v>4229.7216600001002</v>
      </c>
      <c r="V103" s="18">
        <v>4229.7216600001002</v>
      </c>
      <c r="W103" s="18">
        <v>4229.7216600001002</v>
      </c>
      <c r="X103" s="18">
        <v>4229.7216600001002</v>
      </c>
      <c r="Y103" s="18">
        <v>4229.7216600001002</v>
      </c>
      <c r="Z103" s="18">
        <v>4229.7216600001002</v>
      </c>
      <c r="AA103" s="18">
        <v>3443.2816600001001</v>
      </c>
      <c r="AB103" s="18">
        <v>3443.2816600001001</v>
      </c>
      <c r="AC103" s="18">
        <v>3443.2816600001001</v>
      </c>
      <c r="AD103" s="18">
        <v>3443.2816600001001</v>
      </c>
      <c r="AE103" s="18">
        <v>3369.0016600000999</v>
      </c>
      <c r="AF103" s="18">
        <v>345.68186000009973</v>
      </c>
      <c r="AG103" s="18">
        <v>345.68186000009973</v>
      </c>
      <c r="AH103" s="18">
        <v>345.68186000009973</v>
      </c>
      <c r="AI103" s="18">
        <v>345.68186000009973</v>
      </c>
      <c r="AJ103" s="18">
        <v>345.68186000009973</v>
      </c>
      <c r="AK103" s="18">
        <v>345.68186000009973</v>
      </c>
      <c r="AL103" s="18">
        <v>345.68186000009973</v>
      </c>
      <c r="AM103" s="18">
        <v>345.68186000009973</v>
      </c>
      <c r="AN103" s="18">
        <v>345.68186000009973</v>
      </c>
    </row>
    <row r="104" spans="1:40" s="2" customFormat="1" x14ac:dyDescent="0.25">
      <c r="A104" s="19" t="s">
        <v>106</v>
      </c>
      <c r="B104" s="18">
        <v>0</v>
      </c>
      <c r="C104" s="18">
        <v>0</v>
      </c>
      <c r="D104" s="18">
        <v>0</v>
      </c>
      <c r="E104" s="18">
        <v>0</v>
      </c>
      <c r="F104" s="18">
        <v>331</v>
      </c>
      <c r="G104" s="18">
        <v>426</v>
      </c>
      <c r="H104" s="18">
        <v>426</v>
      </c>
      <c r="I104" s="18">
        <v>426</v>
      </c>
      <c r="J104" s="18">
        <v>426</v>
      </c>
      <c r="K104" s="18">
        <v>426</v>
      </c>
      <c r="L104" s="18">
        <v>426</v>
      </c>
      <c r="M104" s="18">
        <v>426</v>
      </c>
      <c r="N104" s="18">
        <v>426</v>
      </c>
      <c r="O104" s="18">
        <v>426</v>
      </c>
      <c r="P104" s="18">
        <v>426</v>
      </c>
      <c r="Q104" s="18">
        <v>426</v>
      </c>
      <c r="R104" s="18">
        <v>426</v>
      </c>
      <c r="S104" s="18">
        <v>426</v>
      </c>
      <c r="T104" s="18">
        <v>426</v>
      </c>
      <c r="U104" s="18">
        <v>426</v>
      </c>
      <c r="V104" s="18">
        <v>426</v>
      </c>
      <c r="W104" s="18">
        <v>426</v>
      </c>
      <c r="X104" s="18">
        <v>426</v>
      </c>
      <c r="Y104" s="18">
        <v>426</v>
      </c>
      <c r="Z104" s="18">
        <v>426</v>
      </c>
      <c r="AA104" s="18">
        <v>426</v>
      </c>
      <c r="AB104" s="18">
        <v>426</v>
      </c>
      <c r="AC104" s="18">
        <v>426</v>
      </c>
      <c r="AD104" s="18">
        <v>426</v>
      </c>
      <c r="AE104" s="18">
        <v>426</v>
      </c>
      <c r="AF104" s="18">
        <v>426</v>
      </c>
      <c r="AG104" s="18">
        <v>426</v>
      </c>
      <c r="AH104" s="18">
        <v>426</v>
      </c>
      <c r="AI104" s="18">
        <v>426</v>
      </c>
      <c r="AJ104" s="18">
        <v>426</v>
      </c>
      <c r="AK104" s="18">
        <v>426</v>
      </c>
      <c r="AL104" s="18">
        <v>426</v>
      </c>
      <c r="AM104" s="18">
        <v>426</v>
      </c>
      <c r="AN104" s="18">
        <v>426</v>
      </c>
    </row>
    <row r="105" spans="1:40" s="2" customFormat="1" x14ac:dyDescent="0.25">
      <c r="A105" s="19" t="s">
        <v>115</v>
      </c>
      <c r="B105" s="18">
        <v>7234.3966100000007</v>
      </c>
      <c r="C105" s="18">
        <v>17614.290789999999</v>
      </c>
      <c r="D105" s="18">
        <v>14336.491139999998</v>
      </c>
      <c r="E105" s="18">
        <v>20317.591540000001</v>
      </c>
      <c r="F105" s="18">
        <v>22278.494397701812</v>
      </c>
      <c r="G105" s="18">
        <v>37847.691637701813</v>
      </c>
      <c r="H105" s="18">
        <v>37888.991637701823</v>
      </c>
      <c r="I105" s="18">
        <v>37930.291637701819</v>
      </c>
      <c r="J105" s="18">
        <v>64440.491637701707</v>
      </c>
      <c r="K105" s="18">
        <v>64440.491637701707</v>
      </c>
      <c r="L105" s="18">
        <v>64424.831637701711</v>
      </c>
      <c r="M105" s="18">
        <v>64413.47163770171</v>
      </c>
      <c r="N105" s="18">
        <v>64233.061637701707</v>
      </c>
      <c r="O105" s="18">
        <v>64204.14963770171</v>
      </c>
      <c r="P105" s="18">
        <v>64160.269637701713</v>
      </c>
      <c r="Q105" s="18">
        <v>63194.695027701709</v>
      </c>
      <c r="R105" s="18">
        <v>63194.695027701709</v>
      </c>
      <c r="S105" s="18">
        <v>63194.695027701709</v>
      </c>
      <c r="T105" s="18">
        <v>63194.695027701709</v>
      </c>
      <c r="U105" s="18">
        <v>63194.695027701709</v>
      </c>
      <c r="V105" s="18">
        <v>63194.695027701709</v>
      </c>
      <c r="W105" s="18">
        <v>61476.87502770171</v>
      </c>
      <c r="X105" s="18">
        <v>59476.87502770171</v>
      </c>
      <c r="Y105" s="18">
        <v>59476.87502770171</v>
      </c>
      <c r="Z105" s="18">
        <v>60693.695027701709</v>
      </c>
      <c r="AA105" s="18">
        <v>60693.695027701709</v>
      </c>
      <c r="AB105" s="18">
        <v>61494.465027701706</v>
      </c>
      <c r="AC105" s="18">
        <v>62597.965027701714</v>
      </c>
      <c r="AD105" s="18">
        <v>62597.965027701714</v>
      </c>
      <c r="AE105" s="18">
        <v>62597.965027701714</v>
      </c>
      <c r="AF105" s="18">
        <v>55300.527287701712</v>
      </c>
      <c r="AG105" s="18">
        <v>55300.527287701712</v>
      </c>
      <c r="AH105" s="18">
        <v>6802.46</v>
      </c>
      <c r="AI105" s="18">
        <v>6802.46</v>
      </c>
      <c r="AJ105" s="18">
        <v>5641.04</v>
      </c>
      <c r="AK105" s="18">
        <v>5641.04</v>
      </c>
      <c r="AL105" s="18">
        <v>6490.35</v>
      </c>
      <c r="AM105" s="18">
        <v>6490.35</v>
      </c>
      <c r="AN105" s="18">
        <v>2349.0737399999998</v>
      </c>
    </row>
    <row r="106" spans="1:40" s="2" customFormat="1" x14ac:dyDescent="0.25">
      <c r="A106" s="19" t="s">
        <v>116</v>
      </c>
      <c r="B106" s="18">
        <v>6009.6812946248701</v>
      </c>
      <c r="C106" s="18">
        <v>5944.6812946248701</v>
      </c>
      <c r="D106" s="18">
        <v>5884.6812946248701</v>
      </c>
      <c r="E106" s="18">
        <v>5784.6812946248701</v>
      </c>
      <c r="F106" s="18">
        <v>5024.6812946248701</v>
      </c>
      <c r="G106" s="18">
        <v>4974.5812946248698</v>
      </c>
      <c r="H106" s="18">
        <v>2570.4500000000039</v>
      </c>
      <c r="I106" s="18">
        <v>2570.4500000000039</v>
      </c>
      <c r="J106" s="18">
        <v>3036.2200000000043</v>
      </c>
      <c r="K106" s="18">
        <v>3028.9500000000039</v>
      </c>
      <c r="L106" s="18">
        <v>2631.0400000000041</v>
      </c>
      <c r="M106" s="18">
        <v>2621.2600000000043</v>
      </c>
      <c r="N106" s="18">
        <v>2621.2600000000043</v>
      </c>
      <c r="O106" s="18">
        <v>2621.2600000000043</v>
      </c>
      <c r="P106" s="18">
        <v>2613.7800000000043</v>
      </c>
      <c r="Q106" s="18">
        <v>2568.7800000000043</v>
      </c>
      <c r="R106" s="18">
        <v>2522.0700000000038</v>
      </c>
      <c r="S106" s="18">
        <v>2522.0700000000038</v>
      </c>
      <c r="T106" s="18">
        <v>2490.2100000000041</v>
      </c>
      <c r="U106" s="18">
        <v>2490.2100000000041</v>
      </c>
      <c r="V106" s="18">
        <v>2490.2100000000041</v>
      </c>
      <c r="W106" s="18">
        <v>1490.2100000000041</v>
      </c>
      <c r="X106" s="18">
        <v>-509.78999999999587</v>
      </c>
      <c r="Y106" s="18">
        <v>-4509.7899999999954</v>
      </c>
      <c r="Z106" s="18">
        <v>1490.2100000000041</v>
      </c>
      <c r="AA106" s="18">
        <v>1490.2100000000041</v>
      </c>
      <c r="AB106" s="18">
        <v>1490.2100000000041</v>
      </c>
      <c r="AC106" s="18">
        <v>1490.2100000000041</v>
      </c>
      <c r="AD106" s="18">
        <v>1490.2100000000041</v>
      </c>
      <c r="AE106" s="18">
        <v>1700.0000000000041</v>
      </c>
      <c r="AF106" s="18">
        <v>1700.0000000000041</v>
      </c>
      <c r="AG106" s="18">
        <v>1700.0000000000041</v>
      </c>
      <c r="AH106" s="18">
        <v>1700.0000000000041</v>
      </c>
      <c r="AI106" s="18">
        <v>1700.0000000000041</v>
      </c>
      <c r="AJ106" s="18">
        <v>1700.0000000000041</v>
      </c>
      <c r="AK106" s="18">
        <v>1700.0000000000041</v>
      </c>
      <c r="AL106" s="18">
        <v>1700.0000000000041</v>
      </c>
      <c r="AM106" s="18">
        <v>2021.9000000000042</v>
      </c>
      <c r="AN106" s="18">
        <v>797.31466000000421</v>
      </c>
    </row>
    <row r="107" spans="1:40" s="2" customFormat="1" x14ac:dyDescent="0.25">
      <c r="A107" s="24" t="s">
        <v>10</v>
      </c>
      <c r="B107" s="25">
        <v>840316.64214331366</v>
      </c>
      <c r="C107" s="25">
        <v>907174.67214331357</v>
      </c>
      <c r="D107" s="25">
        <v>1056346.0221433137</v>
      </c>
      <c r="E107" s="25">
        <v>1086092.1821433133</v>
      </c>
      <c r="F107" s="25">
        <v>1115110.5121433134</v>
      </c>
      <c r="G107" s="25">
        <v>1160372.8174536135</v>
      </c>
      <c r="H107" s="25">
        <v>1190566.9274536131</v>
      </c>
      <c r="I107" s="25">
        <v>1242646.3574536133</v>
      </c>
      <c r="J107" s="25">
        <v>1413797.7074536125</v>
      </c>
      <c r="K107" s="25">
        <v>1508049.2484536131</v>
      </c>
      <c r="L107" s="25">
        <v>1588047.383253613</v>
      </c>
      <c r="M107" s="25">
        <v>1759885.9347215288</v>
      </c>
      <c r="N107" s="25">
        <v>1921840.8514210109</v>
      </c>
      <c r="O107" s="25">
        <v>2014742.5249131876</v>
      </c>
      <c r="P107" s="25">
        <v>2002304.8874078465</v>
      </c>
      <c r="Q107" s="25">
        <v>2426476.1669347463</v>
      </c>
      <c r="R107" s="25">
        <v>2408673.3646459966</v>
      </c>
      <c r="S107" s="25">
        <v>2451301.9789134599</v>
      </c>
      <c r="T107" s="25">
        <v>2457243.5193438129</v>
      </c>
      <c r="U107" s="25">
        <v>2507129.6310468656</v>
      </c>
      <c r="V107" s="25">
        <v>2486696.1152246092</v>
      </c>
      <c r="W107" s="25">
        <v>2497959.6002580612</v>
      </c>
      <c r="X107" s="25">
        <v>6827907.7710599368</v>
      </c>
      <c r="Y107" s="25">
        <v>6812809.5676673725</v>
      </c>
      <c r="Z107" s="25">
        <v>6799615.2652562354</v>
      </c>
      <c r="AA107" s="25">
        <v>6678798.9395344891</v>
      </c>
      <c r="AB107" s="25">
        <v>6619568.6125737652</v>
      </c>
      <c r="AC107" s="25">
        <v>6539635.6906879805</v>
      </c>
      <c r="AD107" s="25">
        <v>6558055.2554318113</v>
      </c>
      <c r="AE107" s="25">
        <v>6536226.9037045119</v>
      </c>
      <c r="AF107" s="25">
        <v>6510054.4409323419</v>
      </c>
      <c r="AG107" s="25">
        <v>6409455.7173500573</v>
      </c>
      <c r="AH107" s="25">
        <v>6187069.2406311026</v>
      </c>
      <c r="AI107" s="25">
        <v>6190380.2606083658</v>
      </c>
      <c r="AJ107" s="25">
        <v>6153933.3890513685</v>
      </c>
      <c r="AK107" s="25">
        <v>6260086.6894468442</v>
      </c>
      <c r="AL107" s="25">
        <v>6208303.0227553723</v>
      </c>
      <c r="AM107" s="25">
        <v>6183220.4300789703</v>
      </c>
      <c r="AN107" s="25">
        <v>6180042.0925308736</v>
      </c>
    </row>
    <row r="108" spans="1:40" s="2" customFormat="1" x14ac:dyDescent="0.25">
      <c r="A108" s="19" t="s">
        <v>108</v>
      </c>
      <c r="B108" s="18">
        <v>8716.34</v>
      </c>
      <c r="C108" s="18">
        <v>8716.34</v>
      </c>
      <c r="D108" s="18">
        <v>8716.34</v>
      </c>
      <c r="E108" s="18">
        <v>8716.34</v>
      </c>
      <c r="F108" s="18">
        <v>8716.34</v>
      </c>
      <c r="G108" s="18">
        <v>8716.34</v>
      </c>
      <c r="H108" s="18">
        <v>8716.34</v>
      </c>
      <c r="I108" s="18">
        <v>8716.34</v>
      </c>
      <c r="J108" s="18">
        <v>8716.34</v>
      </c>
      <c r="K108" s="18">
        <v>8716.34</v>
      </c>
      <c r="L108" s="18">
        <v>8716.34</v>
      </c>
      <c r="M108" s="18">
        <v>22746.32</v>
      </c>
      <c r="N108" s="18">
        <v>22746.32</v>
      </c>
      <c r="O108" s="18">
        <v>23082.148999999998</v>
      </c>
      <c r="P108" s="18">
        <v>22922.148999999998</v>
      </c>
      <c r="Q108" s="18">
        <v>22922.148999999998</v>
      </c>
      <c r="R108" s="18">
        <v>22922.148999999998</v>
      </c>
      <c r="S108" s="18">
        <v>22922.148999999998</v>
      </c>
      <c r="T108" s="18">
        <v>22922.148999999998</v>
      </c>
      <c r="U108" s="18">
        <v>22922.148999999998</v>
      </c>
      <c r="V108" s="18">
        <v>22922.148999999998</v>
      </c>
      <c r="W108" s="18">
        <v>18193.069</v>
      </c>
      <c r="X108" s="18">
        <v>18193.069</v>
      </c>
      <c r="Y108" s="18">
        <v>18193.069</v>
      </c>
      <c r="Z108" s="18">
        <v>13205.808999999999</v>
      </c>
      <c r="AA108" s="18">
        <v>13205.808999999999</v>
      </c>
      <c r="AB108" s="18">
        <v>13205.808999999999</v>
      </c>
      <c r="AC108" s="18">
        <v>13205.808999999999</v>
      </c>
      <c r="AD108" s="18">
        <v>13205.808999999999</v>
      </c>
      <c r="AE108" s="18">
        <v>13205.808999999999</v>
      </c>
      <c r="AF108" s="18">
        <v>13205.808999999999</v>
      </c>
      <c r="AG108" s="18">
        <v>14423.898999999999</v>
      </c>
      <c r="AH108" s="18">
        <v>14423.898999999999</v>
      </c>
      <c r="AI108" s="18">
        <v>14423.898999999999</v>
      </c>
      <c r="AJ108" s="18">
        <v>4423.8989999999994</v>
      </c>
      <c r="AK108" s="18">
        <v>4423.8989999999994</v>
      </c>
      <c r="AL108" s="18">
        <v>4423.8989999999994</v>
      </c>
      <c r="AM108" s="18">
        <v>4423.8989999999994</v>
      </c>
      <c r="AN108" s="18">
        <v>4423.8989999999994</v>
      </c>
    </row>
    <row r="109" spans="1:40" s="2" customFormat="1" x14ac:dyDescent="0.25">
      <c r="A109" s="19" t="s">
        <v>125</v>
      </c>
      <c r="B109" s="18">
        <v>2042.8194500013442</v>
      </c>
      <c r="C109" s="18">
        <v>2042.8194500013442</v>
      </c>
      <c r="D109" s="18">
        <v>2042.8194500013442</v>
      </c>
      <c r="E109" s="18">
        <v>2042.8194500013442</v>
      </c>
      <c r="F109" s="18">
        <v>2042.8194500013442</v>
      </c>
      <c r="G109" s="18">
        <v>2042.8194500013442</v>
      </c>
      <c r="H109" s="18">
        <v>2042.8194500013442</v>
      </c>
      <c r="I109" s="18">
        <v>2042.8194500013442</v>
      </c>
      <c r="J109" s="18">
        <v>2042.8194500013442</v>
      </c>
      <c r="K109" s="18">
        <v>2042.8194500013442</v>
      </c>
      <c r="L109" s="18">
        <v>1554.6194500013441</v>
      </c>
      <c r="M109" s="18">
        <v>1554.6194500013441</v>
      </c>
      <c r="N109" s="18">
        <v>1457.3994500013441</v>
      </c>
      <c r="O109" s="18">
        <v>1.6899999991437653E-3</v>
      </c>
      <c r="P109" s="18">
        <v>-4.8572257327350599E-17</v>
      </c>
      <c r="Q109" s="18">
        <v>3.000000000020004E-2</v>
      </c>
      <c r="R109" s="18">
        <v>2.8310000000828901E-2</v>
      </c>
      <c r="S109" s="18">
        <v>2106.6964700000008</v>
      </c>
      <c r="T109" s="18">
        <v>1036.6564700000008</v>
      </c>
      <c r="U109" s="18">
        <v>293.65647000000081</v>
      </c>
      <c r="V109" s="18">
        <v>2.831000000082895E-2</v>
      </c>
      <c r="W109" s="18">
        <v>2.831000000082895E-2</v>
      </c>
      <c r="X109" s="18">
        <v>2.831000000082895E-2</v>
      </c>
      <c r="Y109" s="18">
        <v>2.831000000082895E-2</v>
      </c>
      <c r="Z109" s="18">
        <v>2.831000000082895E-2</v>
      </c>
      <c r="AA109" s="18">
        <v>2.831000000082895E-2</v>
      </c>
      <c r="AB109" s="18">
        <v>2.831000000082895E-2</v>
      </c>
      <c r="AC109" s="18">
        <v>2.831000000082895E-2</v>
      </c>
      <c r="AD109" s="18">
        <v>2.831000000082895E-2</v>
      </c>
      <c r="AE109" s="18">
        <v>0</v>
      </c>
      <c r="AF109" s="18">
        <v>0</v>
      </c>
      <c r="AG109" s="18">
        <v>0</v>
      </c>
      <c r="AH109" s="18">
        <v>118.62168999999901</v>
      </c>
      <c r="AI109" s="18">
        <v>118.62168999999901</v>
      </c>
      <c r="AJ109" s="18">
        <v>118.62168999999901</v>
      </c>
      <c r="AK109" s="18">
        <v>118.62168999999901</v>
      </c>
      <c r="AL109" s="18">
        <v>118.62168999999901</v>
      </c>
      <c r="AM109" s="18">
        <v>118.62168999999901</v>
      </c>
      <c r="AN109" s="18">
        <v>118.62168999999901</v>
      </c>
    </row>
    <row r="110" spans="1:40" s="2" customFormat="1" x14ac:dyDescent="0.25">
      <c r="A110" s="19" t="s">
        <v>96</v>
      </c>
      <c r="B110" s="18">
        <v>2083.0538800000004</v>
      </c>
      <c r="C110" s="18">
        <v>3579.1338800000003</v>
      </c>
      <c r="D110" s="18">
        <v>3579.1338800000003</v>
      </c>
      <c r="E110" s="18">
        <v>3579.1338800000003</v>
      </c>
      <c r="F110" s="18">
        <v>6579.1138799999999</v>
      </c>
      <c r="G110" s="18">
        <v>9579.0938800000004</v>
      </c>
      <c r="H110" s="18">
        <v>9579.0938800000004</v>
      </c>
      <c r="I110" s="18">
        <v>9579.0938800000004</v>
      </c>
      <c r="J110" s="18">
        <v>9579.0938800000004</v>
      </c>
      <c r="K110" s="18">
        <v>9128.5938800000004</v>
      </c>
      <c r="L110" s="18">
        <v>9128.5938800000004</v>
      </c>
      <c r="M110" s="18">
        <v>8440.9838799999998</v>
      </c>
      <c r="N110" s="18">
        <v>8915.3338800000001</v>
      </c>
      <c r="O110" s="18">
        <v>7012.2695599999988</v>
      </c>
      <c r="P110" s="18">
        <v>7012.2695599999988</v>
      </c>
      <c r="Q110" s="18">
        <v>10573.299559999999</v>
      </c>
      <c r="R110" s="18">
        <v>10526.249559999998</v>
      </c>
      <c r="S110" s="18">
        <v>9941.7095599999993</v>
      </c>
      <c r="T110" s="18">
        <v>27267.279559999999</v>
      </c>
      <c r="U110" s="18">
        <v>26605.279559999999</v>
      </c>
      <c r="V110" s="18">
        <v>26293.90956</v>
      </c>
      <c r="W110" s="18">
        <v>25830.959559999999</v>
      </c>
      <c r="X110" s="18">
        <v>23989.21</v>
      </c>
      <c r="Y110" s="18">
        <v>21212.54</v>
      </c>
      <c r="Z110" s="18">
        <v>20212.59</v>
      </c>
      <c r="AA110" s="18">
        <v>19174.55</v>
      </c>
      <c r="AB110" s="18">
        <v>19174.55</v>
      </c>
      <c r="AC110" s="18">
        <v>14958.220000000001</v>
      </c>
      <c r="AD110" s="18">
        <v>14958.220000000001</v>
      </c>
      <c r="AE110" s="18">
        <v>14340.829999999998</v>
      </c>
      <c r="AF110" s="18">
        <v>13426.32</v>
      </c>
      <c r="AG110" s="18">
        <v>13426.32</v>
      </c>
      <c r="AH110" s="18">
        <v>12777.17611</v>
      </c>
      <c r="AI110" s="18">
        <v>13103.02066</v>
      </c>
      <c r="AJ110" s="18">
        <v>13545.19952</v>
      </c>
      <c r="AK110" s="18">
        <v>15461.104759999998</v>
      </c>
      <c r="AL110" s="18">
        <v>11632.704760000001</v>
      </c>
      <c r="AM110" s="18">
        <v>10739.35476</v>
      </c>
      <c r="AN110" s="18">
        <v>7043.2947600000007</v>
      </c>
    </row>
    <row r="111" spans="1:40" s="2" customFormat="1" x14ac:dyDescent="0.25">
      <c r="A111" s="19" t="s">
        <v>120</v>
      </c>
      <c r="B111" s="18">
        <v>0</v>
      </c>
      <c r="C111" s="18">
        <v>0</v>
      </c>
      <c r="D111" s="18">
        <v>0</v>
      </c>
      <c r="E111" s="18">
        <v>0</v>
      </c>
      <c r="F111" s="18">
        <v>0</v>
      </c>
      <c r="G111" s="18">
        <v>0</v>
      </c>
      <c r="H111" s="18">
        <v>0</v>
      </c>
      <c r="I111" s="18">
        <v>0</v>
      </c>
      <c r="J111" s="18">
        <v>0</v>
      </c>
      <c r="K111" s="18">
        <v>0</v>
      </c>
      <c r="L111" s="18">
        <v>0</v>
      </c>
      <c r="M111" s="18">
        <v>0</v>
      </c>
      <c r="N111" s="18">
        <v>0</v>
      </c>
      <c r="O111" s="18">
        <v>0</v>
      </c>
      <c r="P111" s="18">
        <v>0</v>
      </c>
      <c r="Q111" s="18">
        <v>0</v>
      </c>
      <c r="R111" s="18">
        <v>0</v>
      </c>
      <c r="S111" s="18">
        <v>0</v>
      </c>
      <c r="T111" s="18">
        <v>0</v>
      </c>
      <c r="U111" s="18">
        <v>0</v>
      </c>
      <c r="V111" s="18">
        <v>0</v>
      </c>
      <c r="W111" s="18">
        <v>0</v>
      </c>
      <c r="X111" s="18">
        <v>0</v>
      </c>
      <c r="Y111" s="18">
        <v>0</v>
      </c>
      <c r="Z111" s="18">
        <v>0</v>
      </c>
      <c r="AA111" s="18">
        <v>0</v>
      </c>
      <c r="AB111" s="18">
        <v>0</v>
      </c>
      <c r="AC111" s="18">
        <v>-214.13</v>
      </c>
      <c r="AD111" s="18">
        <v>-214.13</v>
      </c>
      <c r="AE111" s="18">
        <v>639.69000000000005</v>
      </c>
      <c r="AF111" s="18">
        <v>853.82</v>
      </c>
      <c r="AG111" s="18">
        <v>1281.92</v>
      </c>
      <c r="AH111" s="18">
        <v>4576.5531336926761</v>
      </c>
      <c r="AI111" s="18">
        <v>4576.5531336926761</v>
      </c>
      <c r="AJ111" s="18">
        <v>4576.5531336926761</v>
      </c>
      <c r="AK111" s="18">
        <v>2576.5524936926759</v>
      </c>
      <c r="AL111" s="18">
        <v>2576.5524936926759</v>
      </c>
      <c r="AM111" s="18">
        <v>2576.5524936926759</v>
      </c>
      <c r="AN111" s="18">
        <v>2352.8124936926761</v>
      </c>
    </row>
    <row r="112" spans="1:40" s="2" customFormat="1" x14ac:dyDescent="0.25">
      <c r="A112" s="19" t="s">
        <v>122</v>
      </c>
      <c r="B112" s="18">
        <v>836.24</v>
      </c>
      <c r="C112" s="18">
        <v>836.24</v>
      </c>
      <c r="D112" s="18">
        <v>836.24</v>
      </c>
      <c r="E112" s="18">
        <v>836.24</v>
      </c>
      <c r="F112" s="18">
        <v>836.24</v>
      </c>
      <c r="G112" s="18">
        <v>836.24</v>
      </c>
      <c r="H112" s="18">
        <v>836.24</v>
      </c>
      <c r="I112" s="18">
        <v>836.24</v>
      </c>
      <c r="J112" s="18">
        <v>836.24</v>
      </c>
      <c r="K112" s="18">
        <v>836.24</v>
      </c>
      <c r="L112" s="18">
        <v>836.24</v>
      </c>
      <c r="M112" s="18">
        <v>836.24</v>
      </c>
      <c r="N112" s="18">
        <v>836.24</v>
      </c>
      <c r="O112" s="18">
        <v>836.24</v>
      </c>
      <c r="P112" s="18">
        <v>836.24</v>
      </c>
      <c r="Q112" s="18">
        <v>836.24</v>
      </c>
      <c r="R112" s="18">
        <v>836.24</v>
      </c>
      <c r="S112" s="18">
        <v>836.24</v>
      </c>
      <c r="T112" s="18">
        <v>836.24</v>
      </c>
      <c r="U112" s="18">
        <v>836.24</v>
      </c>
      <c r="V112" s="18">
        <v>836.24</v>
      </c>
      <c r="W112" s="18">
        <v>836.24</v>
      </c>
      <c r="X112" s="18">
        <v>836.24</v>
      </c>
      <c r="Y112" s="18">
        <v>-460.6400000000001</v>
      </c>
      <c r="Z112" s="18">
        <v>0</v>
      </c>
      <c r="AA112" s="18">
        <v>6048.3</v>
      </c>
      <c r="AB112" s="18">
        <v>6048.3</v>
      </c>
      <c r="AC112" s="18">
        <v>6048.3</v>
      </c>
      <c r="AD112" s="18">
        <v>0.14000000000032742</v>
      </c>
      <c r="AE112" s="18">
        <v>0.14000000000032742</v>
      </c>
      <c r="AF112" s="18">
        <v>0.14000000000032742</v>
      </c>
      <c r="AG112" s="18">
        <v>0.14000000000032742</v>
      </c>
      <c r="AH112" s="18">
        <v>0.14000000000032742</v>
      </c>
      <c r="AI112" s="18">
        <v>0.14000000000032742</v>
      </c>
      <c r="AJ112" s="18">
        <v>0.14000000000032742</v>
      </c>
      <c r="AK112" s="18">
        <v>0.14000000000032742</v>
      </c>
      <c r="AL112" s="18">
        <v>0.14000000000032742</v>
      </c>
      <c r="AM112" s="18">
        <v>0.14000000000032742</v>
      </c>
      <c r="AN112" s="18">
        <v>0.14000000000032742</v>
      </c>
    </row>
    <row r="113" spans="1:40" s="2" customFormat="1" x14ac:dyDescent="0.25">
      <c r="A113" s="19" t="s">
        <v>126</v>
      </c>
      <c r="B113" s="18">
        <v>33816.458599999998</v>
      </c>
      <c r="C113" s="18">
        <v>33816.458599999998</v>
      </c>
      <c r="D113" s="18">
        <v>33816.458599999998</v>
      </c>
      <c r="E113" s="18">
        <v>33816.458599999998</v>
      </c>
      <c r="F113" s="18">
        <v>31865.808599999997</v>
      </c>
      <c r="G113" s="18">
        <v>31865.808599999997</v>
      </c>
      <c r="H113" s="18">
        <v>31865.808599999997</v>
      </c>
      <c r="I113" s="18">
        <v>31096.068599999995</v>
      </c>
      <c r="J113" s="18">
        <v>31096.068599999995</v>
      </c>
      <c r="K113" s="18">
        <v>27322.3086</v>
      </c>
      <c r="L113" s="18">
        <v>9036.2086000000018</v>
      </c>
      <c r="M113" s="18">
        <v>24490.908600000002</v>
      </c>
      <c r="N113" s="18">
        <v>28184.368600000002</v>
      </c>
      <c r="O113" s="18">
        <v>29354.809740000001</v>
      </c>
      <c r="P113" s="18">
        <v>48228.106146697733</v>
      </c>
      <c r="Q113" s="18">
        <v>162148.50614669773</v>
      </c>
      <c r="R113" s="18">
        <v>150997.34614669773</v>
      </c>
      <c r="S113" s="18">
        <v>163947.34614669773</v>
      </c>
      <c r="T113" s="18">
        <v>171537.34614669773</v>
      </c>
      <c r="U113" s="18">
        <v>197492.97614669774</v>
      </c>
      <c r="V113" s="18">
        <v>197598.05614669772</v>
      </c>
      <c r="W113" s="18">
        <v>197032.36126669773</v>
      </c>
      <c r="X113" s="18">
        <v>191930.26126669775</v>
      </c>
      <c r="Y113" s="18">
        <v>197838.91126669775</v>
      </c>
      <c r="Z113" s="18">
        <v>199984.02099336099</v>
      </c>
      <c r="AA113" s="18">
        <v>199984.02099336099</v>
      </c>
      <c r="AB113" s="18">
        <v>197224.77569765676</v>
      </c>
      <c r="AC113" s="18">
        <v>124228.28956665634</v>
      </c>
      <c r="AD113" s="18">
        <v>123429.80956665633</v>
      </c>
      <c r="AE113" s="18">
        <v>122904.14242497248</v>
      </c>
      <c r="AF113" s="18">
        <v>122904.14242497248</v>
      </c>
      <c r="AG113" s="18">
        <v>65466.752424972481</v>
      </c>
      <c r="AH113" s="18">
        <v>55739.103300604591</v>
      </c>
      <c r="AI113" s="18">
        <v>52022.397783092092</v>
      </c>
      <c r="AJ113" s="18">
        <v>48372.239450729438</v>
      </c>
      <c r="AK113" s="18">
        <v>152251.87945072944</v>
      </c>
      <c r="AL113" s="18">
        <v>157602.73462240444</v>
      </c>
      <c r="AM113" s="18">
        <v>156178.58948144165</v>
      </c>
      <c r="AN113" s="18">
        <v>148036.5654089957</v>
      </c>
    </row>
    <row r="114" spans="1:40" s="2" customFormat="1" x14ac:dyDescent="0.25">
      <c r="A114" s="19" t="s">
        <v>100</v>
      </c>
      <c r="B114" s="18">
        <v>11083.980000000001</v>
      </c>
      <c r="C114" s="18">
        <v>10210.69</v>
      </c>
      <c r="D114" s="18">
        <v>10364.730000000001</v>
      </c>
      <c r="E114" s="18">
        <v>10246.08</v>
      </c>
      <c r="F114" s="18">
        <v>12973.61</v>
      </c>
      <c r="G114" s="18">
        <v>12975.39</v>
      </c>
      <c r="H114" s="18">
        <v>12977.37</v>
      </c>
      <c r="I114" s="18">
        <v>12645.36</v>
      </c>
      <c r="J114" s="18">
        <v>11066.59</v>
      </c>
      <c r="K114" s="18">
        <v>11212.48</v>
      </c>
      <c r="L114" s="18">
        <v>10583.49</v>
      </c>
      <c r="M114" s="18">
        <v>11812.59</v>
      </c>
      <c r="N114" s="18">
        <v>9021.380000000001</v>
      </c>
      <c r="O114" s="18">
        <v>9005.36</v>
      </c>
      <c r="P114" s="18">
        <v>7428.4500000000007</v>
      </c>
      <c r="Q114" s="18">
        <v>6646.5700000000006</v>
      </c>
      <c r="R114" s="18">
        <v>6135</v>
      </c>
      <c r="S114" s="18">
        <v>6262.33</v>
      </c>
      <c r="T114" s="18">
        <v>6133.41</v>
      </c>
      <c r="U114" s="18">
        <v>5843.41</v>
      </c>
      <c r="V114" s="18">
        <v>5779.1900000000005</v>
      </c>
      <c r="W114" s="18">
        <v>5728.31</v>
      </c>
      <c r="X114" s="18">
        <v>5728.31</v>
      </c>
      <c r="Y114" s="18">
        <v>5678.31</v>
      </c>
      <c r="Z114" s="18">
        <v>5678.31</v>
      </c>
      <c r="AA114" s="18">
        <v>5668.31</v>
      </c>
      <c r="AB114" s="18">
        <v>5668.31</v>
      </c>
      <c r="AC114" s="18">
        <v>9342.51</v>
      </c>
      <c r="AD114" s="18">
        <v>9342.51</v>
      </c>
      <c r="AE114" s="18">
        <v>5662.77</v>
      </c>
      <c r="AF114" s="18">
        <v>5662.77</v>
      </c>
      <c r="AG114" s="18">
        <v>5662.77</v>
      </c>
      <c r="AH114" s="18">
        <v>5662.77</v>
      </c>
      <c r="AI114" s="18">
        <v>5662.77</v>
      </c>
      <c r="AJ114" s="18">
        <v>5662.77</v>
      </c>
      <c r="AK114" s="18">
        <v>5662.77</v>
      </c>
      <c r="AL114" s="18">
        <v>5662.77</v>
      </c>
      <c r="AM114" s="18">
        <v>5662.77</v>
      </c>
      <c r="AN114" s="18">
        <v>5662.77</v>
      </c>
    </row>
    <row r="115" spans="1:40" s="2" customFormat="1" x14ac:dyDescent="0.25">
      <c r="A115" s="19" t="s">
        <v>89</v>
      </c>
      <c r="B115" s="18">
        <v>15771.214903796499</v>
      </c>
      <c r="C115" s="18">
        <v>15786.6649037965</v>
      </c>
      <c r="D115" s="18">
        <v>19286.654903796501</v>
      </c>
      <c r="E115" s="18">
        <v>18265.034903796499</v>
      </c>
      <c r="F115" s="18">
        <v>18265.034903796499</v>
      </c>
      <c r="G115" s="18">
        <v>18160.384903796501</v>
      </c>
      <c r="H115" s="18">
        <v>18151.5049037965</v>
      </c>
      <c r="I115" s="18">
        <v>20834.5949037965</v>
      </c>
      <c r="J115" s="18">
        <v>21302.194903796502</v>
      </c>
      <c r="K115" s="18">
        <v>21193.214903796503</v>
      </c>
      <c r="L115" s="18">
        <v>19657.894903796503</v>
      </c>
      <c r="M115" s="18">
        <v>28304.0249037965</v>
      </c>
      <c r="N115" s="18">
        <v>27437.074903796503</v>
      </c>
      <c r="O115" s="18">
        <v>27813.674233796504</v>
      </c>
      <c r="P115" s="18">
        <v>27214.388617810804</v>
      </c>
      <c r="Q115" s="18">
        <v>19788.487894231315</v>
      </c>
      <c r="R115" s="18">
        <v>19152.515253191181</v>
      </c>
      <c r="S115" s="18">
        <v>23078.720223151799</v>
      </c>
      <c r="T115" s="18">
        <v>23807.37639350535</v>
      </c>
      <c r="U115" s="18">
        <v>24851.37639350535</v>
      </c>
      <c r="V115" s="18">
        <v>25431.865711593011</v>
      </c>
      <c r="W115" s="18">
        <v>24118.846711593011</v>
      </c>
      <c r="X115" s="18">
        <v>24772.294096955186</v>
      </c>
      <c r="Y115" s="18">
        <v>21655.708066973461</v>
      </c>
      <c r="Z115" s="18">
        <v>20912.983011574692</v>
      </c>
      <c r="AA115" s="18">
        <v>20817.290511574691</v>
      </c>
      <c r="AB115" s="18">
        <v>20987.341250016783</v>
      </c>
      <c r="AC115" s="18">
        <v>22472.719245231005</v>
      </c>
      <c r="AD115" s="18">
        <v>76866.449245231008</v>
      </c>
      <c r="AE115" s="18">
        <v>111232.7689318357</v>
      </c>
      <c r="AF115" s="18">
        <v>115547.7117518357</v>
      </c>
      <c r="AG115" s="18">
        <v>115188.1150018357</v>
      </c>
      <c r="AH115" s="18">
        <v>114798.18500183569</v>
      </c>
      <c r="AI115" s="18">
        <v>115474.5950018357</v>
      </c>
      <c r="AJ115" s="18">
        <v>118659.27674525873</v>
      </c>
      <c r="AK115" s="18">
        <v>117064.30174525874</v>
      </c>
      <c r="AL115" s="18">
        <v>80036.946895258734</v>
      </c>
      <c r="AM115" s="18">
        <v>78175.459015258733</v>
      </c>
      <c r="AN115" s="18">
        <v>75700.319015258734</v>
      </c>
    </row>
    <row r="116" spans="1:40" s="2" customFormat="1" x14ac:dyDescent="0.25">
      <c r="A116" s="19" t="s">
        <v>123</v>
      </c>
      <c r="B116" s="18">
        <v>10239.342829868478</v>
      </c>
      <c r="C116" s="18">
        <v>11239.332829868477</v>
      </c>
      <c r="D116" s="18">
        <v>12089.302829868477</v>
      </c>
      <c r="E116" s="18">
        <v>12319.242829868475</v>
      </c>
      <c r="F116" s="18">
        <v>12319.242829868475</v>
      </c>
      <c r="G116" s="18">
        <v>32319.222829868475</v>
      </c>
      <c r="H116" s="18">
        <v>14319.222829868475</v>
      </c>
      <c r="I116" s="18">
        <v>11618.832829868476</v>
      </c>
      <c r="J116" s="18">
        <v>11618.832829868476</v>
      </c>
      <c r="K116" s="18">
        <v>14618.822829868477</v>
      </c>
      <c r="L116" s="18">
        <v>49618.812829868475</v>
      </c>
      <c r="M116" s="18">
        <v>83404.042829868486</v>
      </c>
      <c r="N116" s="18">
        <v>82942.702829868489</v>
      </c>
      <c r="O116" s="18">
        <v>108022.0778298685</v>
      </c>
      <c r="P116" s="18">
        <v>133280.14782986848</v>
      </c>
      <c r="Q116" s="18">
        <v>218540.99782986852</v>
      </c>
      <c r="R116" s="18">
        <v>218790.66016446758</v>
      </c>
      <c r="S116" s="18">
        <v>219232.41016446758</v>
      </c>
      <c r="T116" s="18">
        <v>219232.41016446758</v>
      </c>
      <c r="U116" s="18">
        <v>218126.26235260119</v>
      </c>
      <c r="V116" s="18">
        <v>217751.4023526012</v>
      </c>
      <c r="W116" s="18">
        <v>217751.4023526012</v>
      </c>
      <c r="X116" s="18">
        <v>214140.92235260119</v>
      </c>
      <c r="Y116" s="18">
        <v>214066.9323526012</v>
      </c>
      <c r="Z116" s="18">
        <v>202721.00133460126</v>
      </c>
      <c r="AA116" s="18">
        <v>203720.97133460126</v>
      </c>
      <c r="AB116" s="18">
        <v>201109.96133460125</v>
      </c>
      <c r="AC116" s="18">
        <v>202109.95133460124</v>
      </c>
      <c r="AD116" s="18">
        <v>196245.0186440754</v>
      </c>
      <c r="AE116" s="18">
        <v>199980.43864407542</v>
      </c>
      <c r="AF116" s="18">
        <v>271027.62864407542</v>
      </c>
      <c r="AG116" s="18">
        <v>271067.32864407537</v>
      </c>
      <c r="AH116" s="18">
        <v>218674.3286440754</v>
      </c>
      <c r="AI116" s="18">
        <v>218674.3286440754</v>
      </c>
      <c r="AJ116" s="18">
        <v>216594.3286440754</v>
      </c>
      <c r="AK116" s="18">
        <v>214566.38864407543</v>
      </c>
      <c r="AL116" s="18">
        <v>360850.87364407536</v>
      </c>
      <c r="AM116" s="18">
        <v>356020.63364407531</v>
      </c>
      <c r="AN116" s="18">
        <v>356020.63364407531</v>
      </c>
    </row>
    <row r="117" spans="1:40" s="2" customFormat="1" x14ac:dyDescent="0.25">
      <c r="A117" s="19" t="s">
        <v>127</v>
      </c>
      <c r="B117" s="18">
        <v>77.19</v>
      </c>
      <c r="C117" s="18">
        <v>77.19</v>
      </c>
      <c r="D117" s="18">
        <v>77.19</v>
      </c>
      <c r="E117" s="18">
        <v>77.19</v>
      </c>
      <c r="F117" s="18">
        <v>77.19</v>
      </c>
      <c r="G117" s="18">
        <v>77.19</v>
      </c>
      <c r="H117" s="18">
        <v>77.19</v>
      </c>
      <c r="I117" s="18">
        <v>77.19</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0</v>
      </c>
      <c r="AC117" s="18">
        <v>0</v>
      </c>
      <c r="AD117" s="18">
        <v>0</v>
      </c>
      <c r="AE117" s="18">
        <v>0</v>
      </c>
      <c r="AF117" s="18">
        <v>0</v>
      </c>
      <c r="AG117" s="18">
        <v>0</v>
      </c>
      <c r="AH117" s="18">
        <v>0</v>
      </c>
      <c r="AI117" s="18">
        <v>0</v>
      </c>
      <c r="AJ117" s="18">
        <v>0</v>
      </c>
      <c r="AK117" s="18">
        <v>0</v>
      </c>
      <c r="AL117" s="18">
        <v>0</v>
      </c>
      <c r="AM117" s="18">
        <v>0</v>
      </c>
      <c r="AN117" s="18">
        <v>0</v>
      </c>
    </row>
    <row r="118" spans="1:40" s="2" customFormat="1" x14ac:dyDescent="0.25">
      <c r="A118" s="19" t="s">
        <v>107</v>
      </c>
      <c r="B118" s="18">
        <v>492993.07715260558</v>
      </c>
      <c r="C118" s="18">
        <v>496891.84715260554</v>
      </c>
      <c r="D118" s="18">
        <v>588997.32715260552</v>
      </c>
      <c r="E118" s="18">
        <v>621715.43715260539</v>
      </c>
      <c r="F118" s="18">
        <v>645866.21715260553</v>
      </c>
      <c r="G118" s="18">
        <v>633722.40246290551</v>
      </c>
      <c r="H118" s="18">
        <v>665707.37246290536</v>
      </c>
      <c r="I118" s="18">
        <v>695503.03246290539</v>
      </c>
      <c r="J118" s="18">
        <v>1000749.7524629051</v>
      </c>
      <c r="K118" s="18">
        <v>1087464.2134629053</v>
      </c>
      <c r="L118" s="18">
        <v>1102059.8834629054</v>
      </c>
      <c r="M118" s="18">
        <v>1208539.7334629053</v>
      </c>
      <c r="N118" s="18">
        <v>1206757.2553629056</v>
      </c>
      <c r="O118" s="18">
        <v>1280489.7617079553</v>
      </c>
      <c r="P118" s="18">
        <v>1192476.207027955</v>
      </c>
      <c r="Q118" s="18">
        <v>1225454.3307062092</v>
      </c>
      <c r="R118" s="18">
        <v>1121216.5260900618</v>
      </c>
      <c r="S118" s="18">
        <v>1130387.9286186539</v>
      </c>
      <c r="T118" s="18">
        <v>1098426.002878654</v>
      </c>
      <c r="U118" s="18">
        <v>1081522.3455935728</v>
      </c>
      <c r="V118" s="18">
        <v>1047713.8545908508</v>
      </c>
      <c r="W118" s="18">
        <v>1035644.7045043026</v>
      </c>
      <c r="X118" s="18">
        <v>5321159.35930999</v>
      </c>
      <c r="Y118" s="18">
        <v>5333331.0052440735</v>
      </c>
      <c r="Z118" s="18">
        <v>5309717.1553137209</v>
      </c>
      <c r="AA118" s="18">
        <v>5288556.5618609805</v>
      </c>
      <c r="AB118" s="18">
        <v>5255397.2135706786</v>
      </c>
      <c r="AC118" s="18">
        <v>5234881.5845706798</v>
      </c>
      <c r="AD118" s="18">
        <v>5207184.7196182087</v>
      </c>
      <c r="AE118" s="18">
        <v>5204638.3024117053</v>
      </c>
      <c r="AF118" s="18">
        <v>5179254.1946379468</v>
      </c>
      <c r="AG118" s="18">
        <v>5155681.1343472516</v>
      </c>
      <c r="AH118" s="18">
        <v>5140313.0037977407</v>
      </c>
      <c r="AI118" s="18">
        <v>5166509.5180567717</v>
      </c>
      <c r="AJ118" s="18">
        <v>5150760.5127267707</v>
      </c>
      <c r="AK118" s="18">
        <v>5171591.146636771</v>
      </c>
      <c r="AL118" s="18">
        <v>5012345.0093589295</v>
      </c>
      <c r="AM118" s="18">
        <v>4958348.8091189284</v>
      </c>
      <c r="AN118" s="18">
        <v>4971348.7518510194</v>
      </c>
    </row>
    <row r="119" spans="1:40" s="2" customFormat="1" x14ac:dyDescent="0.25">
      <c r="A119" s="19" t="s">
        <v>88</v>
      </c>
      <c r="B119" s="18">
        <v>27474.21701</v>
      </c>
      <c r="C119" s="18">
        <v>28056.21701</v>
      </c>
      <c r="D119" s="18">
        <v>29256.19701</v>
      </c>
      <c r="E119" s="18">
        <v>29256.19701</v>
      </c>
      <c r="F119" s="18">
        <v>29256.19701</v>
      </c>
      <c r="G119" s="18">
        <v>29637.62701</v>
      </c>
      <c r="H119" s="18">
        <v>30190.187010000001</v>
      </c>
      <c r="I119" s="18">
        <v>31071.667010000001</v>
      </c>
      <c r="J119" s="18">
        <v>31071.667010000001</v>
      </c>
      <c r="K119" s="18">
        <v>31071.667010000001</v>
      </c>
      <c r="L119" s="18">
        <v>65661.217009999993</v>
      </c>
      <c r="M119" s="18">
        <v>65958.337010000003</v>
      </c>
      <c r="N119" s="18">
        <v>74422.937010000009</v>
      </c>
      <c r="O119" s="18">
        <v>74477.032690000007</v>
      </c>
      <c r="P119" s="18">
        <v>71842.446299999458</v>
      </c>
      <c r="Q119" s="18">
        <v>70793.241859999456</v>
      </c>
      <c r="R119" s="18">
        <v>68589.171859999449</v>
      </c>
      <c r="S119" s="18">
        <v>68082.301859999454</v>
      </c>
      <c r="T119" s="18">
        <v>67574.221859999452</v>
      </c>
      <c r="U119" s="18">
        <v>67070.221859999452</v>
      </c>
      <c r="V119" s="18">
        <v>66566.961859999457</v>
      </c>
      <c r="W119" s="18">
        <v>67824.961859999457</v>
      </c>
      <c r="X119" s="18">
        <v>42460.121399999451</v>
      </c>
      <c r="Y119" s="18">
        <v>38830.680239999456</v>
      </c>
      <c r="Z119" s="18">
        <v>64208.04928999945</v>
      </c>
      <c r="AA119" s="18">
        <v>66085.809289999452</v>
      </c>
      <c r="AB119" s="18">
        <v>63638.64301999945</v>
      </c>
      <c r="AC119" s="18">
        <v>61664.728269999883</v>
      </c>
      <c r="AD119" s="18">
        <v>68707.530981020725</v>
      </c>
      <c r="AE119" s="18">
        <v>73651.725731020299</v>
      </c>
      <c r="AF119" s="18">
        <v>68848.617582609135</v>
      </c>
      <c r="AG119" s="18">
        <v>66963.884921020275</v>
      </c>
      <c r="AH119" s="18">
        <v>66399.964921020292</v>
      </c>
      <c r="AI119" s="18">
        <v>66399.964921020292</v>
      </c>
      <c r="AJ119" s="18">
        <v>67712.016823145997</v>
      </c>
      <c r="AK119" s="18">
        <v>53414.206180927125</v>
      </c>
      <c r="AL119" s="18">
        <v>50546.10107314599</v>
      </c>
      <c r="AM119" s="18">
        <v>43614.416387706697</v>
      </c>
      <c r="AN119" s="18">
        <v>39337.217407706703</v>
      </c>
    </row>
    <row r="120" spans="1:40" s="2" customFormat="1" x14ac:dyDescent="0.25">
      <c r="A120" s="19" t="s">
        <v>91</v>
      </c>
      <c r="B120" s="18">
        <v>8541.4158100000004</v>
      </c>
      <c r="C120" s="18">
        <v>8541.4158100000004</v>
      </c>
      <c r="D120" s="18">
        <v>8541.4158100000004</v>
      </c>
      <c r="E120" s="18">
        <v>8541.4158100000004</v>
      </c>
      <c r="F120" s="18">
        <v>8541.4158100000004</v>
      </c>
      <c r="G120" s="18">
        <v>8141.4158100000004</v>
      </c>
      <c r="H120" s="18">
        <v>8141.4158100000004</v>
      </c>
      <c r="I120" s="18">
        <v>8141.4158100000004</v>
      </c>
      <c r="J120" s="18">
        <v>8141.4158100000004</v>
      </c>
      <c r="K120" s="18">
        <v>8141.4158100000004</v>
      </c>
      <c r="L120" s="18">
        <v>8141.4158100000004</v>
      </c>
      <c r="M120" s="18">
        <v>8346.4158100000004</v>
      </c>
      <c r="N120" s="18">
        <v>8346.4158100000004</v>
      </c>
      <c r="O120" s="18">
        <v>8346.4158100000004</v>
      </c>
      <c r="P120" s="18">
        <v>3322.41</v>
      </c>
      <c r="Q120" s="18">
        <v>8021.24</v>
      </c>
      <c r="R120" s="18">
        <v>8021.24</v>
      </c>
      <c r="S120" s="18">
        <v>8021.24</v>
      </c>
      <c r="T120" s="18">
        <v>9521.24</v>
      </c>
      <c r="U120" s="18">
        <v>9521.24</v>
      </c>
      <c r="V120" s="18">
        <v>9521.24</v>
      </c>
      <c r="W120" s="18">
        <v>7548.84</v>
      </c>
      <c r="X120" s="18">
        <v>6748.84</v>
      </c>
      <c r="Y120" s="18">
        <v>3188.3665300000002</v>
      </c>
      <c r="Z120" s="18">
        <v>7548.84</v>
      </c>
      <c r="AA120" s="18">
        <v>7548.84</v>
      </c>
      <c r="AB120" s="18">
        <v>7548.84</v>
      </c>
      <c r="AC120" s="18">
        <v>7548.84</v>
      </c>
      <c r="AD120" s="18">
        <v>7548.84</v>
      </c>
      <c r="AE120" s="18">
        <v>7548.84</v>
      </c>
      <c r="AF120" s="18">
        <v>7548.84</v>
      </c>
      <c r="AG120" s="18">
        <v>7548.84</v>
      </c>
      <c r="AH120" s="18">
        <v>7548.84</v>
      </c>
      <c r="AI120" s="18">
        <v>7548.84</v>
      </c>
      <c r="AJ120" s="18">
        <v>7548.84</v>
      </c>
      <c r="AK120" s="18">
        <v>7548.84</v>
      </c>
      <c r="AL120" s="18">
        <v>1893.3600000000004</v>
      </c>
      <c r="AM120" s="18">
        <v>1893.3600000000004</v>
      </c>
      <c r="AN120" s="18">
        <v>1893.3600000000004</v>
      </c>
    </row>
    <row r="121" spans="1:40" s="2" customFormat="1" x14ac:dyDescent="0.25">
      <c r="A121" s="19" t="s">
        <v>118</v>
      </c>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v>44816.100989999955</v>
      </c>
      <c r="AN121" s="18">
        <v>38335.100989999955</v>
      </c>
    </row>
    <row r="122" spans="1:40" s="2" customFormat="1" x14ac:dyDescent="0.25">
      <c r="A122" s="19" t="s">
        <v>124</v>
      </c>
      <c r="B122" s="18">
        <v>0</v>
      </c>
      <c r="C122" s="18">
        <v>0</v>
      </c>
      <c r="D122" s="18">
        <v>0</v>
      </c>
      <c r="E122" s="18">
        <v>0</v>
      </c>
      <c r="F122" s="18">
        <v>0</v>
      </c>
      <c r="G122" s="18">
        <v>0</v>
      </c>
      <c r="H122" s="18">
        <v>199.98</v>
      </c>
      <c r="I122" s="18">
        <v>3199.7</v>
      </c>
      <c r="J122" s="18">
        <v>3399.66</v>
      </c>
      <c r="K122" s="18">
        <v>3399.66</v>
      </c>
      <c r="L122" s="18">
        <v>3399.66</v>
      </c>
      <c r="M122" s="18">
        <v>3399.66</v>
      </c>
      <c r="N122" s="18">
        <v>3399.66</v>
      </c>
      <c r="O122" s="18">
        <v>3399.66</v>
      </c>
      <c r="P122" s="18">
        <v>3399.66</v>
      </c>
      <c r="Q122" s="18">
        <v>3399.66</v>
      </c>
      <c r="R122" s="18">
        <v>3399.66</v>
      </c>
      <c r="S122" s="18">
        <v>3399.66</v>
      </c>
      <c r="T122" s="18">
        <v>3399.66</v>
      </c>
      <c r="U122" s="18">
        <v>3399.66</v>
      </c>
      <c r="V122" s="18">
        <v>3399.66</v>
      </c>
      <c r="W122" s="18">
        <v>3399.66</v>
      </c>
      <c r="X122" s="18">
        <v>3399.66</v>
      </c>
      <c r="Y122" s="18">
        <v>3399.66</v>
      </c>
      <c r="Z122" s="18">
        <v>3399.66</v>
      </c>
      <c r="AA122" s="18">
        <v>3399.66</v>
      </c>
      <c r="AB122" s="18">
        <v>3399.66</v>
      </c>
      <c r="AC122" s="18">
        <v>3399.66</v>
      </c>
      <c r="AD122" s="18">
        <v>3399.66</v>
      </c>
      <c r="AE122" s="18">
        <v>3399.66</v>
      </c>
      <c r="AF122" s="18">
        <v>3399.66</v>
      </c>
      <c r="AG122" s="18">
        <v>3399.66</v>
      </c>
      <c r="AH122" s="18">
        <v>3399.66</v>
      </c>
      <c r="AI122" s="18">
        <v>3399.66</v>
      </c>
      <c r="AJ122" s="18">
        <v>3399.66</v>
      </c>
      <c r="AK122" s="18">
        <v>3399.66</v>
      </c>
      <c r="AL122" s="18">
        <v>3399.66</v>
      </c>
      <c r="AM122" s="18">
        <v>3399.66</v>
      </c>
      <c r="AN122" s="18">
        <v>3399.66</v>
      </c>
    </row>
    <row r="123" spans="1:40" s="2" customFormat="1" x14ac:dyDescent="0.25">
      <c r="A123" s="19" t="s">
        <v>23</v>
      </c>
      <c r="B123" s="18">
        <v>6754.5166666666701</v>
      </c>
      <c r="C123" s="18">
        <v>6754.5166666666701</v>
      </c>
      <c r="D123" s="18">
        <v>6754.5166666666701</v>
      </c>
      <c r="E123" s="18">
        <v>6754.5166666666701</v>
      </c>
      <c r="F123" s="18">
        <v>6754.5166666666701</v>
      </c>
      <c r="G123" s="18">
        <v>6754.5166666666701</v>
      </c>
      <c r="H123" s="18">
        <v>6754.5166666666701</v>
      </c>
      <c r="I123" s="18">
        <v>6754.5166666666701</v>
      </c>
      <c r="J123" s="18">
        <v>6754.5166666666701</v>
      </c>
      <c r="K123" s="18">
        <v>6754.5166666666701</v>
      </c>
      <c r="L123" s="18">
        <v>6754.5166666666701</v>
      </c>
      <c r="M123" s="18">
        <v>6277.0166666666701</v>
      </c>
      <c r="N123" s="18">
        <v>6277.0166666666701</v>
      </c>
      <c r="O123" s="18">
        <v>6277.0166666666701</v>
      </c>
      <c r="P123" s="18">
        <v>6095.1053240488063</v>
      </c>
      <c r="Q123" s="18">
        <v>6095.1053240488063</v>
      </c>
      <c r="R123" s="18">
        <v>6095.1053240488063</v>
      </c>
      <c r="S123" s="18">
        <v>6095.1053240488063</v>
      </c>
      <c r="T123" s="18">
        <v>6095.1053240488063</v>
      </c>
      <c r="U123" s="18">
        <v>6095.1053240488063</v>
      </c>
      <c r="V123" s="18">
        <v>6095.1053240488063</v>
      </c>
      <c r="W123" s="18">
        <v>6095.1053240488063</v>
      </c>
      <c r="X123" s="18">
        <v>6095.1053240488063</v>
      </c>
      <c r="Y123" s="18">
        <v>6095.1053240488063</v>
      </c>
      <c r="Z123" s="18">
        <v>0</v>
      </c>
      <c r="AA123" s="18">
        <v>0</v>
      </c>
      <c r="AB123" s="18">
        <v>0</v>
      </c>
      <c r="AC123" s="18">
        <v>0</v>
      </c>
      <c r="AD123" s="18">
        <v>0</v>
      </c>
      <c r="AE123" s="18">
        <v>-4.2632564145606011E-13</v>
      </c>
      <c r="AF123" s="18">
        <v>-4.2632564145606011E-13</v>
      </c>
      <c r="AG123" s="18">
        <v>-4.2632564145606011E-13</v>
      </c>
      <c r="AH123" s="18">
        <v>-4.2632564145606011E-13</v>
      </c>
      <c r="AI123" s="18">
        <v>-4.2632564145606011E-13</v>
      </c>
      <c r="AJ123" s="18">
        <v>-4.2632564145606011E-13</v>
      </c>
      <c r="AK123" s="18">
        <v>-4.2632564145606011E-13</v>
      </c>
      <c r="AL123" s="18">
        <v>-4.2632564145606011E-13</v>
      </c>
      <c r="AM123" s="18">
        <v>-4.2632564145606011E-13</v>
      </c>
      <c r="AN123" s="18">
        <v>0</v>
      </c>
    </row>
    <row r="124" spans="1:40" s="2" customFormat="1" x14ac:dyDescent="0.25">
      <c r="A124" s="19" t="s">
        <v>112</v>
      </c>
      <c r="B124" s="18">
        <v>17789.4232981561</v>
      </c>
      <c r="C124" s="18">
        <v>17789.4232981561</v>
      </c>
      <c r="D124" s="18">
        <v>17789.4232981561</v>
      </c>
      <c r="E124" s="18">
        <v>17789.4232981561</v>
      </c>
      <c r="F124" s="18">
        <v>17789.4232981561</v>
      </c>
      <c r="G124" s="18">
        <v>17789.4232981561</v>
      </c>
      <c r="H124" s="18">
        <v>17789.4232981561</v>
      </c>
      <c r="I124" s="18">
        <v>17789.4232981561</v>
      </c>
      <c r="J124" s="18">
        <v>17789.4232981561</v>
      </c>
      <c r="K124" s="18">
        <v>17789.4232981561</v>
      </c>
      <c r="L124" s="18">
        <v>17789.4232981561</v>
      </c>
      <c r="M124" s="18">
        <v>17789.4232981561</v>
      </c>
      <c r="N124" s="18">
        <v>17789.4232981561</v>
      </c>
      <c r="O124" s="18">
        <v>14864.546595074436</v>
      </c>
      <c r="P124" s="18">
        <v>14855.132715497517</v>
      </c>
      <c r="Q124" s="18">
        <v>11961.079515497519</v>
      </c>
      <c r="R124" s="18">
        <v>11961.079515497519</v>
      </c>
      <c r="S124" s="18">
        <v>9036.4759309052479</v>
      </c>
      <c r="T124" s="18">
        <v>6142.4259309052477</v>
      </c>
      <c r="U124" s="18">
        <v>3248.3727309052474</v>
      </c>
      <c r="V124" s="18">
        <v>356.99273090525662</v>
      </c>
      <c r="W124" s="18">
        <v>356.99273090526572</v>
      </c>
      <c r="X124" s="18">
        <v>356.99273090526572</v>
      </c>
      <c r="Y124" s="18">
        <v>356.99273090526572</v>
      </c>
      <c r="Z124" s="18">
        <v>356.99273090527481</v>
      </c>
      <c r="AA124" s="18">
        <v>356.99273090527481</v>
      </c>
      <c r="AB124" s="18">
        <v>1588.4827309052544</v>
      </c>
      <c r="AC124" s="18">
        <v>1588.4827309052544</v>
      </c>
      <c r="AD124" s="18">
        <v>1588.4827309052544</v>
      </c>
      <c r="AE124" s="18">
        <v>1588.4827309052544</v>
      </c>
      <c r="AF124" s="18">
        <v>1588.4827309052544</v>
      </c>
      <c r="AG124" s="18">
        <v>1588.4827309052544</v>
      </c>
      <c r="AH124" s="18">
        <v>1588.4827309052544</v>
      </c>
      <c r="AI124" s="18">
        <v>1588.4827309052544</v>
      </c>
      <c r="AJ124" s="18">
        <v>1588.4827309052544</v>
      </c>
      <c r="AK124" s="18">
        <v>1588.4827309052544</v>
      </c>
      <c r="AL124" s="18">
        <v>1588.4827309052544</v>
      </c>
      <c r="AM124" s="18">
        <v>1588.4827309052544</v>
      </c>
      <c r="AN124" s="18">
        <v>1588.4827309052544</v>
      </c>
    </row>
    <row r="125" spans="1:40" s="2" customFormat="1" x14ac:dyDescent="0.25">
      <c r="A125" s="19" t="s">
        <v>128</v>
      </c>
      <c r="B125" s="18">
        <v>1056.6400000000001</v>
      </c>
      <c r="C125" s="18">
        <v>1056.6400000000001</v>
      </c>
      <c r="D125" s="18">
        <v>1056.6400000000001</v>
      </c>
      <c r="E125" s="18">
        <v>1056.6400000000001</v>
      </c>
      <c r="F125" s="18">
        <v>1056.6400000000001</v>
      </c>
      <c r="G125" s="18">
        <v>1056.6400000000001</v>
      </c>
      <c r="H125" s="18">
        <v>1056.6400000000001</v>
      </c>
      <c r="I125" s="18">
        <v>1056.6400000000001</v>
      </c>
      <c r="J125" s="18">
        <v>1056.6400000000001</v>
      </c>
      <c r="K125" s="18">
        <v>5356.62</v>
      </c>
      <c r="L125" s="18">
        <v>5259.87</v>
      </c>
      <c r="M125" s="18">
        <v>5259.87</v>
      </c>
      <c r="N125" s="18">
        <v>5176.9399999999996</v>
      </c>
      <c r="O125" s="18">
        <v>4619.9399999999996</v>
      </c>
      <c r="P125" s="18">
        <v>4219.9399999999996</v>
      </c>
      <c r="Q125" s="18">
        <v>4219.9399999999996</v>
      </c>
      <c r="R125" s="18">
        <v>4219.9399999999996</v>
      </c>
      <c r="S125" s="18">
        <v>4169.9399999999996</v>
      </c>
      <c r="T125" s="18">
        <v>4169.9399999999996</v>
      </c>
      <c r="U125" s="18">
        <v>4169.9399999999996</v>
      </c>
      <c r="V125" s="18">
        <v>3702.4199999999996</v>
      </c>
      <c r="W125" s="18">
        <v>3702.4199999999996</v>
      </c>
      <c r="X125" s="18">
        <v>3702.4199999999996</v>
      </c>
      <c r="Y125" s="18">
        <v>1702.4199999999996</v>
      </c>
      <c r="Z125" s="18">
        <v>0</v>
      </c>
      <c r="AA125" s="18">
        <v>1000</v>
      </c>
      <c r="AB125" s="18">
        <v>1000</v>
      </c>
      <c r="AC125" s="18">
        <v>-16</v>
      </c>
      <c r="AD125" s="18">
        <v>-16</v>
      </c>
      <c r="AE125" s="18">
        <v>0</v>
      </c>
      <c r="AF125" s="18">
        <v>16</v>
      </c>
      <c r="AG125" s="18">
        <v>16</v>
      </c>
      <c r="AH125" s="18">
        <v>16</v>
      </c>
      <c r="AI125" s="18">
        <v>16</v>
      </c>
      <c r="AJ125" s="18">
        <v>16</v>
      </c>
      <c r="AK125" s="18">
        <v>16</v>
      </c>
      <c r="AL125" s="18">
        <v>16</v>
      </c>
      <c r="AM125" s="18">
        <v>16</v>
      </c>
      <c r="AN125" s="18">
        <v>16</v>
      </c>
    </row>
    <row r="126" spans="1:40" s="2" customFormat="1" x14ac:dyDescent="0.25">
      <c r="A126" s="19" t="s">
        <v>129</v>
      </c>
      <c r="B126" s="18">
        <v>0</v>
      </c>
      <c r="C126" s="18">
        <v>0</v>
      </c>
      <c r="D126" s="18">
        <v>0</v>
      </c>
      <c r="E126" s="18">
        <v>0</v>
      </c>
      <c r="F126" s="18">
        <v>0</v>
      </c>
      <c r="G126" s="18">
        <v>449.07</v>
      </c>
      <c r="H126" s="18">
        <v>959.03</v>
      </c>
      <c r="I126" s="18">
        <v>959.03</v>
      </c>
      <c r="J126" s="18">
        <v>1035.75</v>
      </c>
      <c r="K126" s="18">
        <v>1080.57</v>
      </c>
      <c r="L126" s="18">
        <v>1150.3</v>
      </c>
      <c r="M126" s="18">
        <v>1150.3</v>
      </c>
      <c r="N126" s="18">
        <v>1150.3</v>
      </c>
      <c r="O126" s="18">
        <v>1150.3</v>
      </c>
      <c r="P126" s="18">
        <v>1150.3</v>
      </c>
      <c r="Q126" s="18">
        <v>1150.3</v>
      </c>
      <c r="R126" s="18">
        <v>1150.3</v>
      </c>
      <c r="S126" s="18">
        <v>1150.3</v>
      </c>
      <c r="T126" s="18">
        <v>1150.3</v>
      </c>
      <c r="U126" s="18">
        <v>1150.3</v>
      </c>
      <c r="V126" s="18">
        <v>1150.3</v>
      </c>
      <c r="W126" s="18">
        <v>1150.3</v>
      </c>
      <c r="X126" s="18">
        <v>1150.3</v>
      </c>
      <c r="Y126" s="18">
        <v>1150.3</v>
      </c>
      <c r="Z126" s="18">
        <v>1150.3</v>
      </c>
      <c r="AA126" s="18">
        <v>1150.3</v>
      </c>
      <c r="AB126" s="18">
        <v>1150.3</v>
      </c>
      <c r="AC126" s="18">
        <v>1150.3</v>
      </c>
      <c r="AD126" s="18">
        <v>1150.3</v>
      </c>
      <c r="AE126" s="18">
        <v>1150.3</v>
      </c>
      <c r="AF126" s="18">
        <v>1150.3</v>
      </c>
      <c r="AG126" s="18">
        <v>1150.3</v>
      </c>
      <c r="AH126" s="18">
        <v>1150.3</v>
      </c>
      <c r="AI126" s="18">
        <v>1150.3</v>
      </c>
      <c r="AJ126" s="18">
        <v>1150.3</v>
      </c>
      <c r="AK126" s="18">
        <v>1150.3</v>
      </c>
      <c r="AL126" s="18">
        <v>1150.3</v>
      </c>
      <c r="AM126" s="18">
        <v>1150.3</v>
      </c>
      <c r="AN126" s="18">
        <v>1150.3</v>
      </c>
    </row>
    <row r="127" spans="1:40" s="2" customFormat="1" x14ac:dyDescent="0.25">
      <c r="A127" s="19" t="s">
        <v>93</v>
      </c>
      <c r="B127" s="18">
        <v>23329.433608490472</v>
      </c>
      <c r="C127" s="18">
        <v>23329.433608490472</v>
      </c>
      <c r="D127" s="18">
        <v>23329.433608490472</v>
      </c>
      <c r="E127" s="18">
        <v>23329.433608490472</v>
      </c>
      <c r="F127" s="18">
        <v>26641.203608490472</v>
      </c>
      <c r="G127" s="18">
        <v>28141.313608490473</v>
      </c>
      <c r="H127" s="18">
        <v>32284.543608490472</v>
      </c>
      <c r="I127" s="18">
        <v>34739.363608490472</v>
      </c>
      <c r="J127" s="18">
        <v>36089.913608490475</v>
      </c>
      <c r="K127" s="18">
        <v>36089.913608490475</v>
      </c>
      <c r="L127" s="18">
        <v>39648.523608490475</v>
      </c>
      <c r="M127" s="18">
        <v>39818.523608490475</v>
      </c>
      <c r="N127" s="18">
        <v>39818.523608490475</v>
      </c>
      <c r="O127" s="18">
        <v>39818.523608490475</v>
      </c>
      <c r="P127" s="18">
        <v>40647.293608490472</v>
      </c>
      <c r="Q127" s="18">
        <v>40401.447608490475</v>
      </c>
      <c r="R127" s="18">
        <v>40467.867608490473</v>
      </c>
      <c r="S127" s="18">
        <v>43271.847608490469</v>
      </c>
      <c r="T127" s="18">
        <v>64332.31760849047</v>
      </c>
      <c r="U127" s="18">
        <v>65029.31760849047</v>
      </c>
      <c r="V127" s="18">
        <v>63346.261630868044</v>
      </c>
      <c r="W127" s="18">
        <v>86116.261630868044</v>
      </c>
      <c r="X127" s="18">
        <v>95113.863076877402</v>
      </c>
      <c r="Y127" s="18">
        <v>81845.773076877405</v>
      </c>
      <c r="Z127" s="18">
        <v>81868.855076877415</v>
      </c>
      <c r="AA127" s="18">
        <v>82315.825076877416</v>
      </c>
      <c r="AB127" s="18">
        <v>82380.825076877416</v>
      </c>
      <c r="AC127" s="18">
        <v>82380.825076877416</v>
      </c>
      <c r="AD127" s="18">
        <v>82380.825076877416</v>
      </c>
      <c r="AE127" s="18">
        <v>82380.825076877416</v>
      </c>
      <c r="AF127" s="18">
        <v>82380.825076877416</v>
      </c>
      <c r="AG127" s="18">
        <v>80088.791196877442</v>
      </c>
      <c r="AH127" s="18">
        <v>80088.791196877442</v>
      </c>
      <c r="AI127" s="18">
        <v>79088.801196877437</v>
      </c>
      <c r="AJ127" s="18">
        <v>79088.801196877437</v>
      </c>
      <c r="AK127" s="18">
        <v>79088.801196877437</v>
      </c>
      <c r="AL127" s="18">
        <v>73164.99119687744</v>
      </c>
      <c r="AM127" s="18">
        <v>62064.990946877449</v>
      </c>
      <c r="AN127" s="18">
        <v>62064.990946877449</v>
      </c>
    </row>
    <row r="128" spans="1:40" s="2" customFormat="1" x14ac:dyDescent="0.25">
      <c r="A128" s="19" t="s">
        <v>113</v>
      </c>
      <c r="B128" s="18">
        <v>56783.007570000002</v>
      </c>
      <c r="C128" s="18">
        <v>56783.007570000002</v>
      </c>
      <c r="D128" s="18">
        <v>56783.007570000002</v>
      </c>
      <c r="E128" s="18">
        <v>56783.007570000002</v>
      </c>
      <c r="F128" s="18">
        <v>56783.007570000002</v>
      </c>
      <c r="G128" s="18">
        <v>56783.007570000002</v>
      </c>
      <c r="H128" s="18">
        <v>56783.007570000002</v>
      </c>
      <c r="I128" s="18">
        <v>56783.007570000002</v>
      </c>
      <c r="J128" s="18">
        <v>55383.007570000002</v>
      </c>
      <c r="K128" s="18">
        <v>54729.617570000002</v>
      </c>
      <c r="L128" s="18">
        <v>54670.847570000005</v>
      </c>
      <c r="M128" s="18">
        <v>54641.237570000005</v>
      </c>
      <c r="N128" s="18">
        <v>77961.237569999998</v>
      </c>
      <c r="O128" s="18">
        <v>77541.237569999998</v>
      </c>
      <c r="P128" s="18">
        <v>78553.920119999995</v>
      </c>
      <c r="Q128" s="18">
        <v>78543.325330000007</v>
      </c>
      <c r="R128" s="18">
        <v>76276.37533000001</v>
      </c>
      <c r="S128" s="18">
        <v>95665.845330000011</v>
      </c>
      <c r="T128" s="18">
        <v>102010.84533000001</v>
      </c>
      <c r="U128" s="18">
        <v>102742.84533000001</v>
      </c>
      <c r="V128" s="18">
        <v>103484.61533</v>
      </c>
      <c r="W128" s="18">
        <v>101839.86533</v>
      </c>
      <c r="X128" s="18">
        <v>100110.97533000002</v>
      </c>
      <c r="Y128" s="18">
        <v>104219.22833000001</v>
      </c>
      <c r="Z128" s="18">
        <v>52144.78300000001</v>
      </c>
      <c r="AA128" s="18">
        <v>52354.703000000009</v>
      </c>
      <c r="AB128" s="18">
        <v>83257.244048111315</v>
      </c>
      <c r="AC128" s="18">
        <v>83257.244048111315</v>
      </c>
      <c r="AD128" s="18">
        <v>82702.124048111305</v>
      </c>
      <c r="AE128" s="18">
        <v>83813.011162741721</v>
      </c>
      <c r="AF128" s="18">
        <v>67635.001162741741</v>
      </c>
      <c r="AG128" s="18">
        <v>73085.001162741741</v>
      </c>
      <c r="AH128" s="18">
        <v>67203.362720010846</v>
      </c>
      <c r="AI128" s="18">
        <v>59703.362720010846</v>
      </c>
      <c r="AJ128" s="18">
        <v>53513.822720010845</v>
      </c>
      <c r="AK128" s="18">
        <v>46535.369877705474</v>
      </c>
      <c r="AL128" s="18">
        <v>46535.369877705474</v>
      </c>
      <c r="AM128" s="18">
        <v>65231.958487705473</v>
      </c>
      <c r="AN128" s="18">
        <v>65231.958487705473</v>
      </c>
    </row>
    <row r="129" spans="1:40" s="2" customFormat="1" x14ac:dyDescent="0.25">
      <c r="A129" s="19" t="s">
        <v>130</v>
      </c>
      <c r="B129" s="18">
        <v>0</v>
      </c>
      <c r="C129" s="18">
        <v>0</v>
      </c>
      <c r="D129" s="18">
        <v>0</v>
      </c>
      <c r="E129" s="18">
        <v>0</v>
      </c>
      <c r="F129" s="18">
        <v>0</v>
      </c>
      <c r="G129" s="18">
        <v>0</v>
      </c>
      <c r="H129" s="18">
        <v>0</v>
      </c>
      <c r="I129" s="18">
        <v>0</v>
      </c>
      <c r="J129" s="18">
        <v>0</v>
      </c>
      <c r="K129" s="18">
        <v>12999.99</v>
      </c>
      <c r="L129" s="18">
        <v>16499.98</v>
      </c>
      <c r="M129" s="18">
        <v>16499.98</v>
      </c>
      <c r="N129" s="18">
        <v>37499.97</v>
      </c>
      <c r="O129" s="18">
        <v>37649.961000000003</v>
      </c>
      <c r="P129" s="18">
        <v>37649.961000000003</v>
      </c>
      <c r="Q129" s="18">
        <v>37649.961000000003</v>
      </c>
      <c r="R129" s="18">
        <v>37649.961000000003</v>
      </c>
      <c r="S129" s="18">
        <v>37649.961000000003</v>
      </c>
      <c r="T129" s="18">
        <v>37649.961000000003</v>
      </c>
      <c r="U129" s="18">
        <v>37649.961000000003</v>
      </c>
      <c r="V129" s="18">
        <v>37649.961000000003</v>
      </c>
      <c r="W129" s="18">
        <v>37649.961000000003</v>
      </c>
      <c r="X129" s="18">
        <v>37649.961000000003</v>
      </c>
      <c r="Y129" s="18">
        <v>33649.961000000003</v>
      </c>
      <c r="Z129" s="18">
        <v>33649.961000000003</v>
      </c>
      <c r="AA129" s="18">
        <v>33649.961000000003</v>
      </c>
      <c r="AB129" s="18">
        <v>32349.961000000003</v>
      </c>
      <c r="AC129" s="18">
        <v>32349.961000000003</v>
      </c>
      <c r="AD129" s="18">
        <v>32349.961000000003</v>
      </c>
      <c r="AE129" s="18">
        <v>32349.961000000003</v>
      </c>
      <c r="AF129" s="18">
        <v>20859.941000000003</v>
      </c>
      <c r="AG129" s="18">
        <v>18859.941000000003</v>
      </c>
      <c r="AH129" s="18">
        <v>18859.941000000003</v>
      </c>
      <c r="AI129" s="18">
        <v>18859.941000000003</v>
      </c>
      <c r="AJ129" s="18">
        <v>18859.941000000003</v>
      </c>
      <c r="AK129" s="18">
        <v>18859.941000000003</v>
      </c>
      <c r="AL129" s="18">
        <v>17896.941000000003</v>
      </c>
      <c r="AM129" s="18">
        <v>17896.941000000003</v>
      </c>
      <c r="AN129" s="18">
        <v>17896.941000000003</v>
      </c>
    </row>
    <row r="130" spans="1:40" s="2" customFormat="1" x14ac:dyDescent="0.25">
      <c r="A130" s="19" t="s">
        <v>106</v>
      </c>
      <c r="B130" s="18">
        <v>265</v>
      </c>
      <c r="C130" s="18">
        <v>3514.98</v>
      </c>
      <c r="D130" s="18">
        <v>7764.9400000000005</v>
      </c>
      <c r="E130" s="18">
        <v>10640.88</v>
      </c>
      <c r="F130" s="18">
        <v>12390.859999999999</v>
      </c>
      <c r="G130" s="18">
        <v>14990.839999999998</v>
      </c>
      <c r="H130" s="18">
        <v>17701.189999999999</v>
      </c>
      <c r="I130" s="18">
        <v>19564.009999999998</v>
      </c>
      <c r="J130" s="18">
        <v>19564.009999999998</v>
      </c>
      <c r="K130" s="18">
        <v>19564.009999999998</v>
      </c>
      <c r="L130" s="18">
        <v>19564.009999999998</v>
      </c>
      <c r="M130" s="18">
        <v>19564.009999999998</v>
      </c>
      <c r="N130" s="18">
        <v>19564.009999999998</v>
      </c>
      <c r="O130" s="18">
        <v>19564.009999999998</v>
      </c>
      <c r="P130" s="18">
        <v>19564.009999999998</v>
      </c>
      <c r="Q130" s="18">
        <v>204564.01</v>
      </c>
      <c r="R130" s="18">
        <v>326622.91432383977</v>
      </c>
      <c r="S130" s="18">
        <v>326622.91432383977</v>
      </c>
      <c r="T130" s="18">
        <v>326357.91432383977</v>
      </c>
      <c r="U130" s="18">
        <v>326357.91432383977</v>
      </c>
      <c r="V130" s="18">
        <v>326357.91432383977</v>
      </c>
      <c r="W130" s="18">
        <v>326357.91432383977</v>
      </c>
      <c r="X130" s="18">
        <v>326357.91432383977</v>
      </c>
      <c r="Y130" s="18">
        <v>326357.91432383977</v>
      </c>
      <c r="Z130" s="18">
        <v>326357.91432383977</v>
      </c>
      <c r="AA130" s="18">
        <v>257316.41432383974</v>
      </c>
      <c r="AB130" s="18">
        <v>257316.41432383974</v>
      </c>
      <c r="AC130" s="18">
        <v>257316.41432383974</v>
      </c>
      <c r="AD130" s="18">
        <v>254484.01399964528</v>
      </c>
      <c r="AE130" s="18">
        <v>200943.96648149684</v>
      </c>
      <c r="AF130" s="18">
        <v>141902.22648149685</v>
      </c>
      <c r="AG130" s="18">
        <v>142008.22648149685</v>
      </c>
      <c r="AH130" s="18">
        <v>19547.785183699998</v>
      </c>
      <c r="AI130" s="18">
        <v>19547.785183699998</v>
      </c>
      <c r="AJ130" s="18">
        <v>36715.12078683346</v>
      </c>
      <c r="AK130" s="18">
        <v>69714.860786833451</v>
      </c>
      <c r="AL130" s="18">
        <v>69714.860786833451</v>
      </c>
      <c r="AM130" s="18">
        <v>69719.660786833454</v>
      </c>
      <c r="AN130" s="18">
        <v>69368.959709092349</v>
      </c>
    </row>
    <row r="131" spans="1:40" s="2" customFormat="1" x14ac:dyDescent="0.25">
      <c r="A131" s="19" t="s">
        <v>115</v>
      </c>
      <c r="B131" s="18">
        <v>46820.879060352396</v>
      </c>
      <c r="C131" s="18">
        <v>47320.879060352396</v>
      </c>
      <c r="D131" s="18">
        <v>47320.879060352396</v>
      </c>
      <c r="E131" s="18">
        <v>47320.879060352396</v>
      </c>
      <c r="F131" s="18">
        <v>47320.879060352396</v>
      </c>
      <c r="G131" s="18">
        <v>47320.879060352396</v>
      </c>
      <c r="H131" s="18">
        <v>47320.879060352396</v>
      </c>
      <c r="I131" s="18">
        <v>47824.739060352396</v>
      </c>
      <c r="J131" s="18">
        <v>47824.739060352396</v>
      </c>
      <c r="K131" s="18">
        <v>49744.099060352397</v>
      </c>
      <c r="L131" s="18">
        <v>65189.653860352402</v>
      </c>
      <c r="M131" s="18">
        <v>62991.461337524634</v>
      </c>
      <c r="N131" s="18">
        <v>59190.461337524634</v>
      </c>
      <c r="O131" s="18">
        <v>62020.461337524634</v>
      </c>
      <c r="P131" s="18">
        <v>85415.551337524637</v>
      </c>
      <c r="Q131" s="18">
        <v>80078.161094191295</v>
      </c>
      <c r="R131" s="18">
        <v>65236.001094191291</v>
      </c>
      <c r="S131" s="18">
        <v>61010.391094191291</v>
      </c>
      <c r="T131" s="18">
        <v>51882.441094191294</v>
      </c>
      <c r="U131" s="18">
        <v>41825.781094191298</v>
      </c>
      <c r="V131" s="18">
        <v>50746.471094191293</v>
      </c>
      <c r="W131" s="18">
        <v>56278.871094191301</v>
      </c>
      <c r="X131" s="18">
        <v>53868.221094191293</v>
      </c>
      <c r="Y131" s="18">
        <v>50223.654427524627</v>
      </c>
      <c r="Z131" s="18">
        <v>50117.684427524677</v>
      </c>
      <c r="AA131" s="18">
        <v>50151.176495777407</v>
      </c>
      <c r="AB131" s="18">
        <v>49655.536495777407</v>
      </c>
      <c r="AC131" s="18">
        <v>49655.536495777407</v>
      </c>
      <c r="AD131" s="18">
        <v>49444.536495777407</v>
      </c>
      <c r="AE131" s="18">
        <v>49444.536495777407</v>
      </c>
      <c r="AF131" s="18">
        <v>49966.296495777409</v>
      </c>
      <c r="AG131" s="18">
        <v>49966.296495777409</v>
      </c>
      <c r="AH131" s="18">
        <v>52086.996495777406</v>
      </c>
      <c r="AI131" s="18">
        <v>41614.996495777406</v>
      </c>
      <c r="AJ131" s="18">
        <v>38004.446495777403</v>
      </c>
      <c r="AK131" s="18">
        <v>30104.446495777407</v>
      </c>
      <c r="AL131" s="18">
        <v>1870.1568682527261</v>
      </c>
      <c r="AM131" s="18">
        <v>1567.3668682527261</v>
      </c>
      <c r="AN131" s="18">
        <v>1870.1568682527279</v>
      </c>
    </row>
    <row r="132" spans="1:40" s="2" customFormat="1" x14ac:dyDescent="0.25">
      <c r="A132" s="19" t="s">
        <v>116</v>
      </c>
      <c r="B132" s="18">
        <v>3706.2214946373779</v>
      </c>
      <c r="C132" s="18">
        <v>3935.2714946373781</v>
      </c>
      <c r="D132" s="18">
        <v>3687.2014946373783</v>
      </c>
      <c r="E132" s="18">
        <v>3781.0714946373782</v>
      </c>
      <c r="F132" s="18">
        <v>3538.5814946373785</v>
      </c>
      <c r="G132" s="18">
        <v>33517.021494637374</v>
      </c>
      <c r="H132" s="18">
        <v>33217.021494637374</v>
      </c>
      <c r="I132" s="18">
        <v>47920.141494637377</v>
      </c>
      <c r="J132" s="18">
        <v>47685.901494637379</v>
      </c>
      <c r="K132" s="18">
        <v>47854.69149463738</v>
      </c>
      <c r="L132" s="18">
        <v>46687.861494637378</v>
      </c>
      <c r="M132" s="18">
        <v>46378.06629411925</v>
      </c>
      <c r="N132" s="18">
        <v>169528.60109360114</v>
      </c>
      <c r="O132" s="18">
        <v>170479.7958738115</v>
      </c>
      <c r="P132" s="18">
        <v>166593.01881995404</v>
      </c>
      <c r="Q132" s="18">
        <v>187506.90406551145</v>
      </c>
      <c r="R132" s="18">
        <v>183225.85406551143</v>
      </c>
      <c r="S132" s="18">
        <v>183229.28625901387</v>
      </c>
      <c r="T132" s="18">
        <v>180577.09625901387</v>
      </c>
      <c r="U132" s="18">
        <v>235194.09625901387</v>
      </c>
      <c r="V132" s="18">
        <v>244810.33625901386</v>
      </c>
      <c r="W132" s="18">
        <v>249321.34525901385</v>
      </c>
      <c r="X132" s="18">
        <v>324962.52244383225</v>
      </c>
      <c r="Y132" s="18">
        <v>325092.46744383225</v>
      </c>
      <c r="Z132" s="18">
        <v>381199.14744383225</v>
      </c>
      <c r="AA132" s="18">
        <v>341112.23560657399</v>
      </c>
      <c r="AB132" s="18">
        <v>303274.27671530179</v>
      </c>
      <c r="AC132" s="18">
        <v>318114.27671530179</v>
      </c>
      <c r="AD132" s="18">
        <v>319104.26671530178</v>
      </c>
      <c r="AE132" s="18">
        <v>311516.52100772446</v>
      </c>
      <c r="AF132" s="18">
        <v>327041.53133772447</v>
      </c>
      <c r="AG132" s="18">
        <v>306747.73133772449</v>
      </c>
      <c r="AH132" s="18">
        <v>286261.15309948288</v>
      </c>
      <c r="AI132" s="18">
        <v>285062.09978522651</v>
      </c>
      <c r="AJ132" s="18">
        <v>267788.23378191097</v>
      </c>
      <c r="AK132" s="18">
        <v>249114.79415191093</v>
      </c>
      <c r="AL132" s="18">
        <v>289442.36415191094</v>
      </c>
      <c r="AM132" s="18">
        <v>282182.1800719109</v>
      </c>
      <c r="AN132" s="18">
        <v>291346.97392191098</v>
      </c>
    </row>
    <row r="133" spans="1:40" s="2" customFormat="1" x14ac:dyDescent="0.25">
      <c r="A133" s="19" t="s">
        <v>117</v>
      </c>
      <c r="B133" s="18">
        <v>70136.170808738432</v>
      </c>
      <c r="C133" s="18">
        <v>126896.17080873843</v>
      </c>
      <c r="D133" s="18">
        <v>174256.17080873845</v>
      </c>
      <c r="E133" s="18">
        <v>169224.74080873845</v>
      </c>
      <c r="F133" s="18">
        <v>165496.17080873845</v>
      </c>
      <c r="G133" s="18">
        <v>165496.17080873845</v>
      </c>
      <c r="H133" s="18">
        <v>173896.13080873844</v>
      </c>
      <c r="I133" s="18">
        <v>173893.13080873844</v>
      </c>
      <c r="J133" s="18">
        <v>40993.130808738439</v>
      </c>
      <c r="K133" s="18">
        <v>30938.020808738438</v>
      </c>
      <c r="L133" s="18">
        <v>26438.020808738438</v>
      </c>
      <c r="M133" s="18">
        <v>21682.17</v>
      </c>
      <c r="N133" s="18">
        <v>13417.279999999999</v>
      </c>
      <c r="O133" s="18">
        <v>8917.2799999999988</v>
      </c>
      <c r="P133" s="18">
        <v>29598.18</v>
      </c>
      <c r="Q133" s="18">
        <v>25181.18</v>
      </c>
      <c r="R133" s="18">
        <v>25181.18</v>
      </c>
      <c r="S133" s="18">
        <v>25181.18</v>
      </c>
      <c r="T133" s="18">
        <v>25181.18</v>
      </c>
      <c r="U133" s="18">
        <v>25181.18</v>
      </c>
      <c r="V133" s="18">
        <v>25181.18</v>
      </c>
      <c r="W133" s="18">
        <v>25181.18</v>
      </c>
      <c r="X133" s="18">
        <v>25181.18</v>
      </c>
      <c r="Y133" s="18">
        <v>25181.18</v>
      </c>
      <c r="Z133" s="18">
        <v>25181.18</v>
      </c>
      <c r="AA133" s="18">
        <v>25181.18</v>
      </c>
      <c r="AB133" s="18">
        <v>14192.14</v>
      </c>
      <c r="AC133" s="18">
        <v>14192.14</v>
      </c>
      <c r="AD133" s="18">
        <v>14192.14</v>
      </c>
      <c r="AE133" s="18">
        <v>15834.18260538042</v>
      </c>
      <c r="AF133" s="18">
        <v>15834.18260538042</v>
      </c>
      <c r="AG133" s="18">
        <v>15834.18260538042</v>
      </c>
      <c r="AH133" s="18">
        <v>15834.18260538042</v>
      </c>
      <c r="AI133" s="18">
        <v>15834.18260538042</v>
      </c>
      <c r="AJ133" s="18">
        <v>15834.18260538042</v>
      </c>
      <c r="AK133" s="18">
        <v>15834.18260538042</v>
      </c>
      <c r="AL133" s="18">
        <v>15834.18260538042</v>
      </c>
      <c r="AM133" s="18">
        <v>15834.18260538042</v>
      </c>
      <c r="AN133" s="18">
        <v>15834.18260538042</v>
      </c>
    </row>
    <row r="134" spans="1:40" x14ac:dyDescent="0.25">
      <c r="A134" s="15" t="s">
        <v>5</v>
      </c>
      <c r="B134" s="16">
        <v>7533.7398061913591</v>
      </c>
      <c r="C134" s="16">
        <v>7533.7398061913591</v>
      </c>
      <c r="D134" s="16">
        <v>8040.3308061913594</v>
      </c>
      <c r="E134" s="16">
        <v>8258.4932601780274</v>
      </c>
      <c r="F134" s="16">
        <v>28486.191845760717</v>
      </c>
      <c r="G134" s="16">
        <v>609558.11059741618</v>
      </c>
      <c r="H134" s="16">
        <v>620024.67452568957</v>
      </c>
      <c r="I134" s="16">
        <v>642472.73463497916</v>
      </c>
      <c r="J134" s="16">
        <v>621342.69920540066</v>
      </c>
      <c r="K134" s="16">
        <v>603097.048156137</v>
      </c>
      <c r="L134" s="16">
        <v>582220.30569038354</v>
      </c>
      <c r="M134" s="16">
        <v>558244.93308764382</v>
      </c>
      <c r="N134" s="16">
        <v>565330.43362212728</v>
      </c>
      <c r="O134" s="16">
        <v>846267.58408399683</v>
      </c>
      <c r="P134" s="16">
        <v>887622.37446058821</v>
      </c>
      <c r="Q134" s="16">
        <v>866897.21205626416</v>
      </c>
      <c r="R134" s="16">
        <v>858260.3403568822</v>
      </c>
      <c r="S134" s="16">
        <v>834128.31966312369</v>
      </c>
      <c r="T134" s="16">
        <v>867626.18125663139</v>
      </c>
      <c r="U134" s="16">
        <v>850068.52724907466</v>
      </c>
      <c r="V134" s="16">
        <v>862007.71557046077</v>
      </c>
      <c r="W134" s="16">
        <v>864511.73261122708</v>
      </c>
      <c r="X134" s="16">
        <v>899290.37249267695</v>
      </c>
      <c r="Y134" s="16">
        <v>887235.85839544761</v>
      </c>
      <c r="Z134" s="16">
        <v>885791.53998619143</v>
      </c>
      <c r="AA134" s="16">
        <v>304120.29718975234</v>
      </c>
      <c r="AB134" s="16">
        <v>727386.71200349042</v>
      </c>
      <c r="AC134" s="16">
        <v>726520.16792052577</v>
      </c>
      <c r="AD134" s="16">
        <v>728151.41875018482</v>
      </c>
      <c r="AE134" s="16">
        <v>738248.78462225921</v>
      </c>
      <c r="AF134" s="16">
        <v>733273.60790974007</v>
      </c>
      <c r="AG134" s="16">
        <v>726428.26061898877</v>
      </c>
      <c r="AH134" s="16">
        <v>1240767.487302189</v>
      </c>
      <c r="AI134" s="16">
        <v>1569047.0431300409</v>
      </c>
      <c r="AJ134" s="16">
        <v>1624879.3273199117</v>
      </c>
      <c r="AK134" s="16">
        <v>1612225.2308871977</v>
      </c>
      <c r="AL134" s="16">
        <v>1618756.2824098943</v>
      </c>
      <c r="AM134" s="16">
        <v>1558029.9459827594</v>
      </c>
      <c r="AN134" s="16">
        <v>1409702.9570290123</v>
      </c>
    </row>
    <row r="135" spans="1:40" s="2" customFormat="1" x14ac:dyDescent="0.25">
      <c r="A135" s="19" t="s">
        <v>107</v>
      </c>
      <c r="B135" s="18">
        <v>7533.7398061913591</v>
      </c>
      <c r="C135" s="18">
        <v>7533.7398061913591</v>
      </c>
      <c r="D135" s="18">
        <v>8040.3308061913594</v>
      </c>
      <c r="E135" s="18">
        <v>8258.4932601780274</v>
      </c>
      <c r="F135" s="18">
        <v>28486.191845760717</v>
      </c>
      <c r="G135" s="18">
        <v>609558.11059741618</v>
      </c>
      <c r="H135" s="18">
        <v>620024.67452568957</v>
      </c>
      <c r="I135" s="18">
        <v>642472.73463497916</v>
      </c>
      <c r="J135" s="18">
        <v>621342.69920540066</v>
      </c>
      <c r="K135" s="18">
        <v>603097.048156137</v>
      </c>
      <c r="L135" s="18">
        <v>582220.30569038354</v>
      </c>
      <c r="M135" s="18">
        <v>558244.93308764382</v>
      </c>
      <c r="N135" s="18">
        <v>565330.43362212728</v>
      </c>
      <c r="O135" s="18">
        <v>846267.58408399683</v>
      </c>
      <c r="P135" s="18">
        <v>887622.37446058821</v>
      </c>
      <c r="Q135" s="18">
        <v>866897.21205626416</v>
      </c>
      <c r="R135" s="18">
        <v>858260.3403568822</v>
      </c>
      <c r="S135" s="18">
        <v>834128.31966312369</v>
      </c>
      <c r="T135" s="18">
        <v>865643.87003663136</v>
      </c>
      <c r="U135" s="18">
        <v>848086.21602907463</v>
      </c>
      <c r="V135" s="18">
        <v>860025.40435046074</v>
      </c>
      <c r="W135" s="18">
        <v>862529.42139122705</v>
      </c>
      <c r="X135" s="18">
        <v>897308.06127267692</v>
      </c>
      <c r="Y135" s="18">
        <v>885253.54717544757</v>
      </c>
      <c r="Z135" s="18">
        <v>883671.83876619139</v>
      </c>
      <c r="AA135" s="18">
        <v>302000.59596975235</v>
      </c>
      <c r="AB135" s="18">
        <v>725267.01078349038</v>
      </c>
      <c r="AC135" s="18">
        <v>724400.46670052572</v>
      </c>
      <c r="AD135" s="18">
        <v>726031.71753018477</v>
      </c>
      <c r="AE135" s="18">
        <v>736129.08340225916</v>
      </c>
      <c r="AF135" s="18">
        <v>731153.90668974002</v>
      </c>
      <c r="AG135" s="18">
        <v>724308.55939898873</v>
      </c>
      <c r="AH135" s="18">
        <v>1238668.5460821891</v>
      </c>
      <c r="AI135" s="18">
        <v>1566927.3419100409</v>
      </c>
      <c r="AJ135" s="18">
        <v>1622759.6260999118</v>
      </c>
      <c r="AK135" s="18">
        <v>1610105.5296671977</v>
      </c>
      <c r="AL135" s="18">
        <v>1616636.5811898944</v>
      </c>
      <c r="AM135" s="18">
        <v>1555910.2447627594</v>
      </c>
      <c r="AN135" s="18">
        <v>1407582.2558090123</v>
      </c>
    </row>
    <row r="136" spans="1:40" s="2" customFormat="1" x14ac:dyDescent="0.25">
      <c r="A136" s="19" t="s">
        <v>9</v>
      </c>
      <c r="B136" s="18"/>
      <c r="C136" s="18"/>
      <c r="D136" s="18"/>
      <c r="E136" s="18"/>
      <c r="F136" s="18"/>
      <c r="G136" s="18"/>
      <c r="H136" s="18"/>
      <c r="I136" s="18"/>
      <c r="J136" s="18"/>
      <c r="K136" s="18"/>
      <c r="L136" s="18"/>
      <c r="M136" s="18"/>
      <c r="N136" s="18"/>
      <c r="O136" s="18"/>
      <c r="P136" s="18"/>
      <c r="Q136" s="18"/>
      <c r="R136" s="18"/>
      <c r="S136" s="18"/>
      <c r="T136" s="18">
        <v>1982.3112199999998</v>
      </c>
      <c r="U136" s="18">
        <v>1982.3112199999998</v>
      </c>
      <c r="V136" s="18">
        <v>1982.3112199999998</v>
      </c>
      <c r="W136" s="18">
        <v>1982.3112199999998</v>
      </c>
      <c r="X136" s="18">
        <v>1982.3112199999998</v>
      </c>
      <c r="Y136" s="18">
        <v>1982.3112199999998</v>
      </c>
      <c r="Z136" s="18">
        <v>2119.7012199999999</v>
      </c>
      <c r="AA136" s="18">
        <v>2119.7012199999999</v>
      </c>
      <c r="AB136" s="18">
        <v>2119.7012199999999</v>
      </c>
      <c r="AC136" s="18">
        <v>2119.7012199999999</v>
      </c>
      <c r="AD136" s="18">
        <v>2119.7012199999999</v>
      </c>
      <c r="AE136" s="18">
        <v>2119.7012199999999</v>
      </c>
      <c r="AF136" s="18">
        <v>2119.7012199999999</v>
      </c>
      <c r="AG136" s="18">
        <v>2119.7012199999999</v>
      </c>
      <c r="AH136" s="18">
        <v>2098.9412199999997</v>
      </c>
      <c r="AI136" s="18">
        <v>2119.7012199999999</v>
      </c>
      <c r="AJ136" s="18">
        <v>2119.7012199999999</v>
      </c>
      <c r="AK136" s="18">
        <v>2119.7012199999999</v>
      </c>
      <c r="AL136" s="18">
        <v>2119.7012199999999</v>
      </c>
      <c r="AM136" s="18">
        <v>2119.7012199999999</v>
      </c>
      <c r="AN136" s="18">
        <v>2120.7012199999999</v>
      </c>
    </row>
    <row r="137" spans="1:40" x14ac:dyDescent="0.25">
      <c r="A137" s="15" t="s">
        <v>11</v>
      </c>
      <c r="B137" s="16">
        <v>0</v>
      </c>
      <c r="C137" s="16">
        <v>0</v>
      </c>
      <c r="D137" s="16">
        <v>0</v>
      </c>
      <c r="E137" s="16">
        <v>0</v>
      </c>
      <c r="F137" s="16">
        <v>0</v>
      </c>
      <c r="G137" s="16">
        <v>0</v>
      </c>
      <c r="H137" s="16">
        <v>0</v>
      </c>
      <c r="I137" s="16">
        <v>0</v>
      </c>
      <c r="J137" s="16">
        <v>0</v>
      </c>
      <c r="K137" s="16">
        <v>0</v>
      </c>
      <c r="L137" s="16">
        <v>0</v>
      </c>
      <c r="M137" s="16">
        <v>0</v>
      </c>
      <c r="N137" s="16">
        <v>0</v>
      </c>
      <c r="O137" s="16">
        <v>0</v>
      </c>
      <c r="P137" s="16">
        <v>0</v>
      </c>
      <c r="Q137" s="16">
        <v>0</v>
      </c>
      <c r="R137" s="16">
        <v>0</v>
      </c>
      <c r="S137" s="16">
        <v>0</v>
      </c>
      <c r="T137" s="16">
        <v>0</v>
      </c>
      <c r="U137" s="16">
        <v>0</v>
      </c>
      <c r="V137" s="16">
        <v>0</v>
      </c>
      <c r="W137" s="16">
        <v>0</v>
      </c>
      <c r="X137" s="16">
        <v>0</v>
      </c>
      <c r="Y137" s="16">
        <v>0</v>
      </c>
      <c r="Z137" s="16">
        <v>0</v>
      </c>
      <c r="AA137" s="16">
        <v>8589.1928039014201</v>
      </c>
      <c r="AB137" s="16">
        <v>14140.8090379319</v>
      </c>
      <c r="AC137" s="16">
        <v>102503.2460163202</v>
      </c>
      <c r="AD137" s="16">
        <v>94606</v>
      </c>
      <c r="AE137" s="16">
        <v>121945</v>
      </c>
      <c r="AF137" s="16">
        <v>101945</v>
      </c>
      <c r="AG137" s="16">
        <v>40009.170171582169</v>
      </c>
      <c r="AH137" s="16">
        <v>51278.484206862107</v>
      </c>
      <c r="AI137" s="16">
        <v>11200</v>
      </c>
      <c r="AJ137" s="16">
        <v>0</v>
      </c>
      <c r="AK137" s="16">
        <v>0</v>
      </c>
      <c r="AL137" s="16">
        <v>0</v>
      </c>
      <c r="AM137" s="16">
        <v>0</v>
      </c>
      <c r="AN137" s="16">
        <v>0</v>
      </c>
    </row>
    <row r="138" spans="1:40" s="2" customFormat="1" x14ac:dyDescent="0.25">
      <c r="A138" s="19" t="s">
        <v>10</v>
      </c>
      <c r="B138" s="18">
        <v>0</v>
      </c>
      <c r="C138" s="18">
        <v>0</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8589.1928039014201</v>
      </c>
      <c r="AB138" s="18">
        <v>14140.8090379319</v>
      </c>
      <c r="AC138" s="18">
        <v>102503.2460163202</v>
      </c>
      <c r="AD138" s="18">
        <v>94606</v>
      </c>
      <c r="AE138" s="18">
        <v>121945</v>
      </c>
      <c r="AF138" s="18">
        <v>101945</v>
      </c>
      <c r="AG138" s="18">
        <v>40009.170171582169</v>
      </c>
      <c r="AH138" s="18">
        <v>51278.484206862107</v>
      </c>
      <c r="AI138" s="18">
        <v>11200</v>
      </c>
      <c r="AJ138" s="18">
        <v>0</v>
      </c>
      <c r="AK138" s="18">
        <v>0</v>
      </c>
      <c r="AL138" s="18">
        <v>0</v>
      </c>
      <c r="AM138" s="18">
        <v>0</v>
      </c>
      <c r="AN138" s="18">
        <v>0</v>
      </c>
    </row>
    <row r="139" spans="1:40" x14ac:dyDescent="0.25">
      <c r="A139" s="15" t="s">
        <v>13</v>
      </c>
      <c r="B139" s="16">
        <v>179764.41019999998</v>
      </c>
      <c r="C139" s="16">
        <v>172825.35019999999</v>
      </c>
      <c r="D139" s="16">
        <v>200763.99298322186</v>
      </c>
      <c r="E139" s="16">
        <v>160235.97841817161</v>
      </c>
      <c r="F139" s="16">
        <v>349761.48841817159</v>
      </c>
      <c r="G139" s="16">
        <v>445904.26103263308</v>
      </c>
      <c r="H139" s="16">
        <v>495722.29944730876</v>
      </c>
      <c r="I139" s="16">
        <v>419546.44552058628</v>
      </c>
      <c r="J139" s="16">
        <v>388748.3765988329</v>
      </c>
      <c r="K139" s="16">
        <v>454648.63401772844</v>
      </c>
      <c r="L139" s="16">
        <v>368290.95462967403</v>
      </c>
      <c r="M139" s="16">
        <v>413460.26453063625</v>
      </c>
      <c r="N139" s="16">
        <v>433144.1571321956</v>
      </c>
      <c r="O139" s="16">
        <v>437691.85117363412</v>
      </c>
      <c r="P139" s="16">
        <v>438770.37206576229</v>
      </c>
      <c r="Q139" s="16">
        <v>523614.94799422834</v>
      </c>
      <c r="R139" s="16">
        <v>424198.51908147515</v>
      </c>
      <c r="S139" s="16">
        <v>161744.80101724993</v>
      </c>
      <c r="T139" s="16">
        <v>186860.5854228003</v>
      </c>
      <c r="U139" s="16">
        <v>109119.1916579528</v>
      </c>
      <c r="V139" s="16">
        <v>137809.26827099672</v>
      </c>
      <c r="W139" s="16">
        <v>170129.05533676798</v>
      </c>
      <c r="X139" s="16">
        <v>278617.48176365404</v>
      </c>
      <c r="Y139" s="16">
        <v>245395.43798778992</v>
      </c>
      <c r="Z139" s="16">
        <v>216191.63330942192</v>
      </c>
      <c r="AA139" s="16">
        <v>219334.56846519705</v>
      </c>
      <c r="AB139" s="16">
        <v>218409.39059172294</v>
      </c>
      <c r="AC139" s="16">
        <v>305667.75888040173</v>
      </c>
      <c r="AD139" s="16">
        <v>280259.13073461247</v>
      </c>
      <c r="AE139" s="16">
        <v>273531.87270752614</v>
      </c>
      <c r="AF139" s="16">
        <v>273027.00003968115</v>
      </c>
      <c r="AG139" s="16">
        <v>241645.19876101468</v>
      </c>
      <c r="AH139" s="16">
        <v>288033.75510101428</v>
      </c>
      <c r="AI139" s="16">
        <v>259850.02664279897</v>
      </c>
      <c r="AJ139" s="16">
        <v>291846.69565478014</v>
      </c>
      <c r="AK139" s="16">
        <v>273113.26211366936</v>
      </c>
      <c r="AL139" s="16">
        <v>317820.93632484693</v>
      </c>
      <c r="AM139" s="16">
        <v>379081.34676670178</v>
      </c>
      <c r="AN139" s="16">
        <v>288255.72505198611</v>
      </c>
    </row>
    <row r="140" spans="1:40" s="2" customFormat="1" x14ac:dyDescent="0.25">
      <c r="A140" s="19" t="s">
        <v>107</v>
      </c>
      <c r="B140" s="18">
        <v>179764.41019999998</v>
      </c>
      <c r="C140" s="18">
        <v>172825.35019999999</v>
      </c>
      <c r="D140" s="18">
        <v>200763.99298322186</v>
      </c>
      <c r="E140" s="18">
        <v>160235.97841817161</v>
      </c>
      <c r="F140" s="18">
        <v>349761.48841817159</v>
      </c>
      <c r="G140" s="18">
        <v>445904.26103263308</v>
      </c>
      <c r="H140" s="18">
        <v>495722.29944730876</v>
      </c>
      <c r="I140" s="18">
        <v>419546.44552058628</v>
      </c>
      <c r="J140" s="18">
        <v>388748.3765988329</v>
      </c>
      <c r="K140" s="18">
        <v>454648.63401772844</v>
      </c>
      <c r="L140" s="18">
        <v>368290.95462967403</v>
      </c>
      <c r="M140" s="18">
        <v>413460.26453063625</v>
      </c>
      <c r="N140" s="18">
        <v>433144.1571321956</v>
      </c>
      <c r="O140" s="18">
        <v>437691.85117363412</v>
      </c>
      <c r="P140" s="18">
        <v>438770.37206576229</v>
      </c>
      <c r="Q140" s="18">
        <v>523614.94799422834</v>
      </c>
      <c r="R140" s="18">
        <v>424198.51908147515</v>
      </c>
      <c r="S140" s="18">
        <v>161744.80101724993</v>
      </c>
      <c r="T140" s="18">
        <v>186860.5854228003</v>
      </c>
      <c r="U140" s="18">
        <v>109119.1916579528</v>
      </c>
      <c r="V140" s="18">
        <v>137809.26827099672</v>
      </c>
      <c r="W140" s="18">
        <v>170129.05533676798</v>
      </c>
      <c r="X140" s="18">
        <v>278617.48176365404</v>
      </c>
      <c r="Y140" s="18">
        <v>245395.43798778992</v>
      </c>
      <c r="Z140" s="18">
        <v>216191.63330942192</v>
      </c>
      <c r="AA140" s="18">
        <v>219334.56846519705</v>
      </c>
      <c r="AB140" s="18">
        <v>218409.39059172294</v>
      </c>
      <c r="AC140" s="18">
        <v>305667.75888040173</v>
      </c>
      <c r="AD140" s="18">
        <v>280259.13073461247</v>
      </c>
      <c r="AE140" s="18">
        <v>273531.87270752614</v>
      </c>
      <c r="AF140" s="18">
        <v>273027.00003968115</v>
      </c>
      <c r="AG140" s="18">
        <v>241645.19876101468</v>
      </c>
      <c r="AH140" s="18">
        <v>288033.75510101428</v>
      </c>
      <c r="AI140" s="18">
        <v>259850.02664279897</v>
      </c>
      <c r="AJ140" s="18">
        <v>291846.69565478014</v>
      </c>
      <c r="AK140" s="18">
        <v>273113.26211366936</v>
      </c>
      <c r="AL140" s="18">
        <v>317820.93632484693</v>
      </c>
      <c r="AM140" s="18">
        <v>379081.34676670178</v>
      </c>
      <c r="AN140" s="18">
        <v>288255.72505198611</v>
      </c>
    </row>
    <row r="141" spans="1:40" x14ac:dyDescent="0.25">
      <c r="A141" s="21" t="s">
        <v>14</v>
      </c>
      <c r="B141" s="22">
        <f>B142</f>
        <v>2985724.1836632006</v>
      </c>
      <c r="C141" s="22">
        <f t="shared" ref="C141:AL141" si="29">C142</f>
        <v>3685786.1849343646</v>
      </c>
      <c r="D141" s="22">
        <f t="shared" si="29"/>
        <v>4565389.5671578599</v>
      </c>
      <c r="E141" s="22">
        <f t="shared" si="29"/>
        <v>5221834.7854153421</v>
      </c>
      <c r="F141" s="22">
        <f t="shared" si="29"/>
        <v>5952754.7824886218</v>
      </c>
      <c r="G141" s="22">
        <f t="shared" si="29"/>
        <v>6800525.4748044014</v>
      </c>
      <c r="H141" s="22">
        <f t="shared" si="29"/>
        <v>7416121.9109535087</v>
      </c>
      <c r="I141" s="22">
        <f t="shared" si="29"/>
        <v>8540711.4982986581</v>
      </c>
      <c r="J141" s="22">
        <f t="shared" si="29"/>
        <v>9027555.1833324712</v>
      </c>
      <c r="K141" s="22">
        <f t="shared" si="29"/>
        <v>9730240.7910817545</v>
      </c>
      <c r="L141" s="22">
        <f t="shared" si="29"/>
        <v>10147353.369326873</v>
      </c>
      <c r="M141" s="22">
        <f t="shared" si="29"/>
        <v>10260374.793882892</v>
      </c>
      <c r="N141" s="22">
        <f>N142</f>
        <v>10590115.499498989</v>
      </c>
      <c r="O141" s="22">
        <f t="shared" si="29"/>
        <v>10947579.547881201</v>
      </c>
      <c r="P141" s="22">
        <f t="shared" si="29"/>
        <v>11010365.121097667</v>
      </c>
      <c r="Q141" s="22">
        <f t="shared" si="29"/>
        <v>11177351.238399994</v>
      </c>
      <c r="R141" s="22">
        <f t="shared" si="29"/>
        <v>11040605.714657204</v>
      </c>
      <c r="S141" s="22">
        <f t="shared" si="29"/>
        <v>10930486.065897001</v>
      </c>
      <c r="T141" s="22">
        <f t="shared" si="29"/>
        <v>10863988.29832609</v>
      </c>
      <c r="U141" s="22">
        <f t="shared" si="29"/>
        <v>10892376.221883671</v>
      </c>
      <c r="V141" s="22">
        <f t="shared" si="29"/>
        <v>11120864.460805139</v>
      </c>
      <c r="W141" s="22">
        <f t="shared" si="29"/>
        <v>11333353.30343225</v>
      </c>
      <c r="X141" s="22">
        <f t="shared" si="29"/>
        <v>7195979.8740565302</v>
      </c>
      <c r="Y141" s="22">
        <f t="shared" si="29"/>
        <v>7256088.9542046338</v>
      </c>
      <c r="Z141" s="22">
        <f t="shared" si="29"/>
        <v>7426276.8606755575</v>
      </c>
      <c r="AA141" s="22">
        <f t="shared" si="29"/>
        <v>7540992.1946895421</v>
      </c>
      <c r="AB141" s="22">
        <f t="shared" si="29"/>
        <v>7608546.0786084384</v>
      </c>
      <c r="AC141" s="22">
        <f t="shared" si="29"/>
        <v>7863878.5586084398</v>
      </c>
      <c r="AD141" s="22">
        <f t="shared" si="29"/>
        <v>7996493.58370844</v>
      </c>
      <c r="AE141" s="22">
        <f t="shared" si="29"/>
        <v>8235176.6856075134</v>
      </c>
      <c r="AF141" s="22">
        <f t="shared" si="29"/>
        <v>8460696.762015162</v>
      </c>
      <c r="AG141" s="22">
        <f t="shared" si="29"/>
        <v>8871427.3251751605</v>
      </c>
      <c r="AH141" s="22">
        <f t="shared" si="29"/>
        <v>9228227.7051751614</v>
      </c>
      <c r="AI141" s="22">
        <f t="shared" si="29"/>
        <v>9369814.3817936573</v>
      </c>
      <c r="AJ141" s="22">
        <f t="shared" si="29"/>
        <v>9647166.7248336114</v>
      </c>
      <c r="AK141" s="22">
        <f t="shared" si="29"/>
        <v>9822388.0445471182</v>
      </c>
      <c r="AL141" s="22">
        <f t="shared" si="29"/>
        <v>10366214.364264734</v>
      </c>
      <c r="AM141" s="22">
        <v>10658298.505411122</v>
      </c>
      <c r="AN141" s="22">
        <v>11030267.122562205</v>
      </c>
    </row>
    <row r="142" spans="1:40" x14ac:dyDescent="0.25">
      <c r="A142" s="15" t="s">
        <v>4</v>
      </c>
      <c r="B142" s="16">
        <v>2985724.1836632006</v>
      </c>
      <c r="C142" s="16">
        <v>3685786.1849343646</v>
      </c>
      <c r="D142" s="16">
        <v>4565389.5671578599</v>
      </c>
      <c r="E142" s="16">
        <v>5221834.7854153421</v>
      </c>
      <c r="F142" s="16">
        <v>5952754.7824886218</v>
      </c>
      <c r="G142" s="16">
        <v>6800525.4748044014</v>
      </c>
      <c r="H142" s="16">
        <v>7416121.9109535087</v>
      </c>
      <c r="I142" s="16">
        <v>8540711.4982986581</v>
      </c>
      <c r="J142" s="16">
        <v>9027555.1833324712</v>
      </c>
      <c r="K142" s="16">
        <v>9730240.7910817545</v>
      </c>
      <c r="L142" s="16">
        <v>10147353.369326873</v>
      </c>
      <c r="M142" s="16">
        <v>10260374.793882892</v>
      </c>
      <c r="N142" s="16">
        <v>10590115.499498989</v>
      </c>
      <c r="O142" s="16">
        <v>10947579.547881201</v>
      </c>
      <c r="P142" s="16">
        <v>11010365.121097667</v>
      </c>
      <c r="Q142" s="16">
        <v>11177351.238399994</v>
      </c>
      <c r="R142" s="16">
        <v>11040605.714657204</v>
      </c>
      <c r="S142" s="16">
        <v>10930486.065897001</v>
      </c>
      <c r="T142" s="16">
        <v>10863988.29832609</v>
      </c>
      <c r="U142" s="16">
        <v>10892376.221883671</v>
      </c>
      <c r="V142" s="16">
        <v>11120864.460805139</v>
      </c>
      <c r="W142" s="16">
        <v>11333353.30343225</v>
      </c>
      <c r="X142" s="16">
        <v>7195979.8740565302</v>
      </c>
      <c r="Y142" s="16">
        <v>7256088.9542046338</v>
      </c>
      <c r="Z142" s="16">
        <v>7426276.8606755575</v>
      </c>
      <c r="AA142" s="16">
        <v>7540992.1946895421</v>
      </c>
      <c r="AB142" s="16">
        <v>7608546.0786084384</v>
      </c>
      <c r="AC142" s="16">
        <v>7863878.5586084398</v>
      </c>
      <c r="AD142" s="16">
        <v>7996493.58370844</v>
      </c>
      <c r="AE142" s="16">
        <v>8235176.6856075134</v>
      </c>
      <c r="AF142" s="16">
        <v>8460696.762015162</v>
      </c>
      <c r="AG142" s="16">
        <v>8871427.3251751605</v>
      </c>
      <c r="AH142" s="16">
        <v>9228227.7051751614</v>
      </c>
      <c r="AI142" s="16">
        <v>9369814.3817936573</v>
      </c>
      <c r="AJ142" s="16">
        <v>9647166.7248336114</v>
      </c>
      <c r="AK142" s="16">
        <v>9822388.0445471182</v>
      </c>
      <c r="AL142" s="16">
        <v>10366214.364264734</v>
      </c>
      <c r="AM142" s="16">
        <v>10658298.505411122</v>
      </c>
      <c r="AN142" s="16">
        <v>11030267.122562205</v>
      </c>
    </row>
    <row r="143" spans="1:40" s="2" customFormat="1" x14ac:dyDescent="0.25">
      <c r="A143" s="19" t="s">
        <v>108</v>
      </c>
      <c r="B143" s="18">
        <v>6700.5548100000005</v>
      </c>
      <c r="C143" s="18">
        <v>5839.2048100000011</v>
      </c>
      <c r="D143" s="18">
        <v>9251.994810000002</v>
      </c>
      <c r="E143" s="18">
        <v>12591.88481</v>
      </c>
      <c r="F143" s="18">
        <v>17628.374809999998</v>
      </c>
      <c r="G143" s="18">
        <v>45636.024809999995</v>
      </c>
      <c r="H143" s="18">
        <v>66656.504809999999</v>
      </c>
      <c r="I143" s="18">
        <v>72421.184809999992</v>
      </c>
      <c r="J143" s="18">
        <v>84957.71480999999</v>
      </c>
      <c r="K143" s="18">
        <v>93142.736810000002</v>
      </c>
      <c r="L143" s="18">
        <v>93737.988809999995</v>
      </c>
      <c r="M143" s="18">
        <v>97798.46080999999</v>
      </c>
      <c r="N143" s="18">
        <v>99928.852310000002</v>
      </c>
      <c r="O143" s="18">
        <v>44437.083976666661</v>
      </c>
      <c r="P143" s="18">
        <v>45743.178636666664</v>
      </c>
      <c r="Q143" s="18">
        <v>36013.268666666663</v>
      </c>
      <c r="R143" s="18">
        <v>61627.253426285039</v>
      </c>
      <c r="S143" s="18">
        <v>41952.383426285029</v>
      </c>
      <c r="T143" s="18">
        <v>46136.793426285032</v>
      </c>
      <c r="U143" s="18">
        <v>69311.993426285029</v>
      </c>
      <c r="V143" s="18">
        <v>53242.993426285029</v>
      </c>
      <c r="W143" s="18">
        <v>57132.35342628503</v>
      </c>
      <c r="X143" s="18">
        <v>61591.823426285024</v>
      </c>
      <c r="Y143" s="18">
        <v>63560.669541585026</v>
      </c>
      <c r="Z143" s="18">
        <v>66776.641372585029</v>
      </c>
      <c r="AA143" s="18">
        <v>68027.61137258503</v>
      </c>
      <c r="AB143" s="18">
        <v>68577.61137258503</v>
      </c>
      <c r="AC143" s="18">
        <v>70377.61137258503</v>
      </c>
      <c r="AD143" s="18">
        <v>72147.526372585038</v>
      </c>
      <c r="AE143" s="18">
        <v>74047.451372585027</v>
      </c>
      <c r="AF143" s="18">
        <v>76079.326372585027</v>
      </c>
      <c r="AG143" s="18">
        <v>78229.226372585035</v>
      </c>
      <c r="AH143" s="18">
        <v>78729.226372585035</v>
      </c>
      <c r="AI143" s="18">
        <v>79791.570911080518</v>
      </c>
      <c r="AJ143" s="18">
        <v>80917.485634305383</v>
      </c>
      <c r="AK143" s="18">
        <v>83623.621026376772</v>
      </c>
      <c r="AL143" s="18">
        <v>84643.621026376772</v>
      </c>
      <c r="AM143" s="18">
        <v>86173.561026376759</v>
      </c>
      <c r="AN143" s="18">
        <v>88173.516026376761</v>
      </c>
    </row>
    <row r="144" spans="1:40" s="2" customFormat="1" x14ac:dyDescent="0.25">
      <c r="A144" s="19" t="s">
        <v>105</v>
      </c>
      <c r="B144" s="18">
        <v>94.714770000000001</v>
      </c>
      <c r="C144" s="18">
        <v>94.714770000000001</v>
      </c>
      <c r="D144" s="18">
        <v>94.714770000000001</v>
      </c>
      <c r="E144" s="18">
        <v>94.714770000000001</v>
      </c>
      <c r="F144" s="18">
        <v>94.714770000000001</v>
      </c>
      <c r="G144" s="18">
        <v>94.714770000000001</v>
      </c>
      <c r="H144" s="18">
        <v>94.714770000000001</v>
      </c>
      <c r="I144" s="18">
        <v>94.714770000000001</v>
      </c>
      <c r="J144" s="18">
        <v>94.714770000000001</v>
      </c>
      <c r="K144" s="18">
        <v>94.714770000000001</v>
      </c>
      <c r="L144" s="18">
        <v>94.714770000000001</v>
      </c>
      <c r="M144" s="18">
        <v>94.714770000000001</v>
      </c>
      <c r="N144" s="18">
        <v>94.714770000000001</v>
      </c>
      <c r="O144" s="18">
        <v>94.714770000000001</v>
      </c>
      <c r="P144" s="18">
        <v>94.714770000000001</v>
      </c>
      <c r="Q144" s="18">
        <v>0</v>
      </c>
      <c r="R144" s="18">
        <v>0</v>
      </c>
      <c r="S144" s="18">
        <v>200</v>
      </c>
      <c r="T144" s="18">
        <v>474.95</v>
      </c>
      <c r="U144" s="18">
        <v>669.95</v>
      </c>
      <c r="V144" s="18">
        <v>854.93000000000006</v>
      </c>
      <c r="W144" s="18">
        <v>854.93000000000006</v>
      </c>
      <c r="X144" s="18">
        <v>1185.2800000000002</v>
      </c>
      <c r="Y144" s="18">
        <v>1260.1800000000003</v>
      </c>
      <c r="Z144" s="18">
        <v>1430.4760000000003</v>
      </c>
      <c r="AA144" s="18">
        <v>1485.4260000000004</v>
      </c>
      <c r="AB144" s="18">
        <v>2182.2810000000004</v>
      </c>
      <c r="AC144" s="18">
        <v>2242.2710000000002</v>
      </c>
      <c r="AD144" s="18">
        <v>2332.261</v>
      </c>
      <c r="AE144" s="18">
        <v>2025.7678990738229</v>
      </c>
      <c r="AF144" s="18">
        <v>2025.7678990738229</v>
      </c>
      <c r="AG144" s="18">
        <v>2025.7678990738229</v>
      </c>
      <c r="AH144" s="18">
        <v>2025.7678990738229</v>
      </c>
      <c r="AI144" s="18">
        <v>2025.7678990738229</v>
      </c>
      <c r="AJ144" s="18">
        <v>2025.7678990738229</v>
      </c>
      <c r="AK144" s="18">
        <v>2025.7678990738229</v>
      </c>
      <c r="AL144" s="18">
        <v>2025.7678990738229</v>
      </c>
      <c r="AM144" s="18">
        <v>2025.7678990738229</v>
      </c>
      <c r="AN144" s="18">
        <v>2025.7678990738229</v>
      </c>
    </row>
    <row r="145" spans="1:40" s="2" customFormat="1" x14ac:dyDescent="0.25">
      <c r="A145" s="19" t="s">
        <v>96</v>
      </c>
      <c r="B145" s="18">
        <v>0</v>
      </c>
      <c r="C145" s="18">
        <v>0</v>
      </c>
      <c r="D145" s="18">
        <v>0</v>
      </c>
      <c r="E145" s="18">
        <v>0</v>
      </c>
      <c r="F145" s="18">
        <v>44004.2</v>
      </c>
      <c r="G145" s="18">
        <v>46597.379459999996</v>
      </c>
      <c r="H145" s="18">
        <v>40893.565190000001</v>
      </c>
      <c r="I145" s="18">
        <v>37893.565190000001</v>
      </c>
      <c r="J145" s="18">
        <v>41533.64</v>
      </c>
      <c r="K145" s="18">
        <v>11261.61</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17.946359999999999</v>
      </c>
      <c r="AB145" s="18">
        <v>17.946359999999999</v>
      </c>
      <c r="AC145" s="18">
        <v>17.946359999999999</v>
      </c>
      <c r="AD145" s="18">
        <v>17.946359999999999</v>
      </c>
      <c r="AE145" s="18">
        <v>17.946359999999999</v>
      </c>
      <c r="AF145" s="18">
        <v>17.946359999999999</v>
      </c>
      <c r="AG145" s="18">
        <v>17.946359999999999</v>
      </c>
      <c r="AH145" s="18">
        <v>17.946359999999999</v>
      </c>
      <c r="AI145" s="18">
        <v>17.946359999999999</v>
      </c>
      <c r="AJ145" s="18">
        <v>8.5265128291212022E-14</v>
      </c>
      <c r="AK145" s="18">
        <v>8.5265128291212022E-14</v>
      </c>
      <c r="AL145" s="18">
        <v>5429.674</v>
      </c>
      <c r="AM145" s="18">
        <v>5429.674</v>
      </c>
      <c r="AN145" s="18">
        <v>5429.674</v>
      </c>
    </row>
    <row r="146" spans="1:40" s="2" customFormat="1" x14ac:dyDescent="0.25">
      <c r="A146" s="19" t="s">
        <v>120</v>
      </c>
      <c r="B146" s="18">
        <v>0</v>
      </c>
      <c r="C146" s="18">
        <v>0</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8">
        <v>0</v>
      </c>
      <c r="T146" s="18">
        <v>0</v>
      </c>
      <c r="U146" s="18">
        <v>0</v>
      </c>
      <c r="V146" s="18">
        <v>0</v>
      </c>
      <c r="W146" s="18">
        <v>0</v>
      </c>
      <c r="X146" s="18">
        <v>0</v>
      </c>
      <c r="Y146" s="18">
        <v>0</v>
      </c>
      <c r="Z146" s="18">
        <v>0</v>
      </c>
      <c r="AA146" s="18">
        <v>0</v>
      </c>
      <c r="AB146" s="18">
        <v>0</v>
      </c>
      <c r="AC146" s="18">
        <v>0</v>
      </c>
      <c r="AD146" s="18">
        <v>0</v>
      </c>
      <c r="AE146" s="18">
        <v>0</v>
      </c>
      <c r="AF146" s="18">
        <v>0</v>
      </c>
      <c r="AG146" s="18">
        <v>0</v>
      </c>
      <c r="AH146" s="18">
        <v>0</v>
      </c>
      <c r="AI146" s="18">
        <v>0</v>
      </c>
      <c r="AJ146" s="18">
        <v>25</v>
      </c>
      <c r="AK146" s="18">
        <v>25</v>
      </c>
      <c r="AL146" s="18">
        <v>25</v>
      </c>
      <c r="AM146" s="18">
        <v>25</v>
      </c>
      <c r="AN146" s="18">
        <v>40</v>
      </c>
    </row>
    <row r="147" spans="1:40" s="2" customFormat="1" x14ac:dyDescent="0.25">
      <c r="A147" s="19" t="s">
        <v>122</v>
      </c>
      <c r="B147" s="18">
        <v>119720.87941221661</v>
      </c>
      <c r="C147" s="18">
        <v>137305.71441221662</v>
      </c>
      <c r="D147" s="18">
        <v>140957.77741221662</v>
      </c>
      <c r="E147" s="18">
        <v>143382.52191221662</v>
      </c>
      <c r="F147" s="18">
        <v>146460.97091221661</v>
      </c>
      <c r="G147" s="18">
        <v>140496.4909122166</v>
      </c>
      <c r="H147" s="18">
        <v>143891.3009122166</v>
      </c>
      <c r="I147" s="18">
        <v>147830.7109122166</v>
      </c>
      <c r="J147" s="18">
        <v>155397.8409122166</v>
      </c>
      <c r="K147" s="18">
        <v>151067.81254378121</v>
      </c>
      <c r="L147" s="18">
        <v>152772.21149999998</v>
      </c>
      <c r="M147" s="18">
        <v>149842.2448925284</v>
      </c>
      <c r="N147" s="18">
        <v>152971.16046315094</v>
      </c>
      <c r="O147" s="18">
        <v>153064.89913345623</v>
      </c>
      <c r="P147" s="18">
        <v>154323.53950345627</v>
      </c>
      <c r="Q147" s="18">
        <v>155158.66800345626</v>
      </c>
      <c r="R147" s="18">
        <v>155516.41800345626</v>
      </c>
      <c r="S147" s="18">
        <v>156219.42800345627</v>
      </c>
      <c r="T147" s="18">
        <v>157297.20855175005</v>
      </c>
      <c r="U147" s="18">
        <v>158180.02871847793</v>
      </c>
      <c r="V147" s="18">
        <v>158195.65992116954</v>
      </c>
      <c r="W147" s="18">
        <v>160032.39621257741</v>
      </c>
      <c r="X147" s="18">
        <v>161507.44349850292</v>
      </c>
      <c r="Y147" s="18">
        <v>171809.09643349022</v>
      </c>
      <c r="Z147" s="18">
        <v>173588.10542947118</v>
      </c>
      <c r="AA147" s="18">
        <v>175129.79075345627</v>
      </c>
      <c r="AB147" s="18">
        <v>173812.29075345627</v>
      </c>
      <c r="AC147" s="18">
        <v>172141.65075345628</v>
      </c>
      <c r="AD147" s="18">
        <v>171081.68075345625</v>
      </c>
      <c r="AE147" s="18">
        <v>171081.68075345625</v>
      </c>
      <c r="AF147" s="18">
        <v>171081.68075345625</v>
      </c>
      <c r="AG147" s="18">
        <v>171081.68075345625</v>
      </c>
      <c r="AH147" s="18">
        <v>171751.64075345627</v>
      </c>
      <c r="AI147" s="18">
        <v>171515.92075345624</v>
      </c>
      <c r="AJ147" s="18">
        <v>171515.92075345624</v>
      </c>
      <c r="AK147" s="18">
        <v>162390.69364345627</v>
      </c>
      <c r="AL147" s="18">
        <v>162946.68143345625</v>
      </c>
      <c r="AM147" s="18">
        <v>162946.68143345625</v>
      </c>
      <c r="AN147" s="18">
        <v>162946.68143345625</v>
      </c>
    </row>
    <row r="148" spans="1:40" s="2" customFormat="1" x14ac:dyDescent="0.25">
      <c r="A148" s="19" t="s">
        <v>117</v>
      </c>
      <c r="B148" s="18">
        <v>44083.44</v>
      </c>
      <c r="C148" s="18">
        <v>44223.86</v>
      </c>
      <c r="D148" s="18">
        <v>39928.824999999997</v>
      </c>
      <c r="E148" s="18">
        <v>40085.900999999998</v>
      </c>
      <c r="F148" s="18">
        <v>37689.255000000005</v>
      </c>
      <c r="G148" s="18">
        <v>37689.255000000005</v>
      </c>
      <c r="H148" s="18">
        <v>38369.065000000002</v>
      </c>
      <c r="I148" s="18">
        <v>38556.175000000003</v>
      </c>
      <c r="J148" s="18">
        <v>38569.794999999998</v>
      </c>
      <c r="K148" s="18">
        <v>38569.794999999998</v>
      </c>
      <c r="L148" s="18">
        <v>41862.254999999997</v>
      </c>
      <c r="M148" s="18">
        <v>41862.254999999997</v>
      </c>
      <c r="N148" s="18">
        <v>41062.254999999997</v>
      </c>
      <c r="O148" s="18">
        <v>41062.254999999997</v>
      </c>
      <c r="P148" s="18">
        <v>47062.254999999997</v>
      </c>
      <c r="Q148" s="18">
        <v>47062.254999999997</v>
      </c>
      <c r="R148" s="18">
        <v>47062.254999999997</v>
      </c>
      <c r="S148" s="18">
        <v>47062.254999999997</v>
      </c>
      <c r="T148" s="18">
        <v>47062.254999999997</v>
      </c>
      <c r="U148" s="18">
        <v>41062.254999999997</v>
      </c>
      <c r="V148" s="18">
        <v>41062.254999999997</v>
      </c>
      <c r="W148" s="18">
        <v>32625.394999999997</v>
      </c>
      <c r="X148" s="18">
        <v>24654.094999999998</v>
      </c>
      <c r="Y148" s="18">
        <v>16247.274999999998</v>
      </c>
      <c r="Z148" s="18">
        <v>41427.274999999994</v>
      </c>
      <c r="AA148" s="18">
        <v>52484.625</v>
      </c>
      <c r="AB148" s="18">
        <v>52484.625</v>
      </c>
      <c r="AC148" s="18">
        <v>52484.625</v>
      </c>
      <c r="AD148" s="18">
        <v>52484.625</v>
      </c>
      <c r="AE148" s="18">
        <v>52484.625</v>
      </c>
      <c r="AF148" s="18">
        <v>52484.625</v>
      </c>
      <c r="AG148" s="18">
        <v>52484.625</v>
      </c>
      <c r="AH148" s="18">
        <v>52484.625</v>
      </c>
      <c r="AI148" s="18">
        <v>52484.625</v>
      </c>
      <c r="AJ148" s="18">
        <v>52484.625</v>
      </c>
      <c r="AK148" s="18">
        <v>52484.625</v>
      </c>
      <c r="AL148" s="18">
        <v>52484.625</v>
      </c>
      <c r="AM148" s="18">
        <v>52484.625</v>
      </c>
      <c r="AN148" s="18">
        <v>52484.625</v>
      </c>
    </row>
    <row r="149" spans="1:40" s="2" customFormat="1" x14ac:dyDescent="0.25">
      <c r="A149" s="19" t="s">
        <v>92</v>
      </c>
      <c r="B149" s="18">
        <v>169332.16140391893</v>
      </c>
      <c r="C149" s="18">
        <v>169332.16140391893</v>
      </c>
      <c r="D149" s="18">
        <v>175482.05640391895</v>
      </c>
      <c r="E149" s="18">
        <v>177159.22056391893</v>
      </c>
      <c r="F149" s="18">
        <v>182330.42256391898</v>
      </c>
      <c r="G149" s="18">
        <v>190770.83256391896</v>
      </c>
      <c r="H149" s="18">
        <v>198019.85256391898</v>
      </c>
      <c r="I149" s="18">
        <v>217290.62256391899</v>
      </c>
      <c r="J149" s="18">
        <v>257569.04320391896</v>
      </c>
      <c r="K149" s="18">
        <v>256488.51523048372</v>
      </c>
      <c r="L149" s="18">
        <v>259063.87110150367</v>
      </c>
      <c r="M149" s="18">
        <v>247263.15527696861</v>
      </c>
      <c r="N149" s="18">
        <v>266022.15527696855</v>
      </c>
      <c r="O149" s="18">
        <v>286063.46045696858</v>
      </c>
      <c r="P149" s="18">
        <v>293334.44924885605</v>
      </c>
      <c r="Q149" s="18">
        <v>318284.0784293249</v>
      </c>
      <c r="R149" s="18">
        <v>339910.94842932484</v>
      </c>
      <c r="S149" s="18">
        <v>324297.24883675057</v>
      </c>
      <c r="T149" s="18">
        <v>325437.99206395017</v>
      </c>
      <c r="U149" s="18">
        <v>342640.0106919689</v>
      </c>
      <c r="V149" s="18">
        <v>348122.40968544508</v>
      </c>
      <c r="W149" s="18">
        <v>352711.70442800113</v>
      </c>
      <c r="X149" s="18">
        <v>364528.69442800118</v>
      </c>
      <c r="Y149" s="18">
        <v>354619.36348475632</v>
      </c>
      <c r="Z149" s="18">
        <v>353455.13507330656</v>
      </c>
      <c r="AA149" s="18">
        <v>373674.44240330654</v>
      </c>
      <c r="AB149" s="18">
        <v>378798.13762149308</v>
      </c>
      <c r="AC149" s="18">
        <v>379093.23762149306</v>
      </c>
      <c r="AD149" s="18">
        <v>358674.11762149306</v>
      </c>
      <c r="AE149" s="18">
        <v>356133.38762149308</v>
      </c>
      <c r="AF149" s="18">
        <v>355050.23762149311</v>
      </c>
      <c r="AG149" s="18">
        <v>354706.10762149311</v>
      </c>
      <c r="AH149" s="18">
        <v>354846.50762149307</v>
      </c>
      <c r="AI149" s="18">
        <v>354986.9076214931</v>
      </c>
      <c r="AJ149" s="18">
        <v>355104.22860149312</v>
      </c>
      <c r="AK149" s="18">
        <v>355221.54958149308</v>
      </c>
      <c r="AL149" s="18">
        <v>356276.09258149314</v>
      </c>
      <c r="AM149" s="18">
        <v>355191.53583730024</v>
      </c>
      <c r="AN149" s="18">
        <v>359203.03583730024</v>
      </c>
    </row>
    <row r="150" spans="1:40" s="2" customFormat="1" x14ac:dyDescent="0.25">
      <c r="A150" s="19" t="s">
        <v>132</v>
      </c>
      <c r="B150" s="18">
        <v>3415.3134215756654</v>
      </c>
      <c r="C150" s="18">
        <v>3500.2934215756654</v>
      </c>
      <c r="D150" s="18">
        <v>3445.2534215756655</v>
      </c>
      <c r="E150" s="18">
        <v>2980.2534215756655</v>
      </c>
      <c r="F150" s="18">
        <v>3240.2034215756653</v>
      </c>
      <c r="G150" s="18">
        <v>3859.3534215756654</v>
      </c>
      <c r="H150" s="18">
        <v>4405.6534215756656</v>
      </c>
      <c r="I150" s="18">
        <v>4125.4334215756653</v>
      </c>
      <c r="J150" s="18">
        <v>4180.3834215756651</v>
      </c>
      <c r="K150" s="18">
        <v>3894.4592185009033</v>
      </c>
      <c r="L150" s="18">
        <v>3558.4910609094286</v>
      </c>
      <c r="M150" s="18">
        <v>2007.4917592318461</v>
      </c>
      <c r="N150" s="18">
        <v>1935.5075685055208</v>
      </c>
      <c r="O150" s="18">
        <v>1405.7709762645</v>
      </c>
      <c r="P150" s="18">
        <v>1189.8427846026643</v>
      </c>
      <c r="Q150" s="18">
        <v>1014.0990113981973</v>
      </c>
      <c r="R150" s="18">
        <v>1014.0990113981973</v>
      </c>
      <c r="S150" s="18">
        <v>1014.0990113981973</v>
      </c>
      <c r="T150" s="18">
        <v>1014.0990113981973</v>
      </c>
      <c r="U150" s="18">
        <v>1014.0990113981973</v>
      </c>
      <c r="V150" s="18">
        <v>479.58228661329287</v>
      </c>
      <c r="W150" s="18">
        <v>479.58228661329287</v>
      </c>
      <c r="X150" s="18">
        <v>479.58228661329287</v>
      </c>
      <c r="Y150" s="18">
        <v>453.33517520626782</v>
      </c>
      <c r="Z150" s="18">
        <v>1507.2500862902746</v>
      </c>
      <c r="AA150" s="18">
        <v>1507.2500862902746</v>
      </c>
      <c r="AB150" s="18">
        <v>1507.2500862902746</v>
      </c>
      <c r="AC150" s="18">
        <v>1507.2500862902746</v>
      </c>
      <c r="AD150" s="18">
        <v>1507.2500862902746</v>
      </c>
      <c r="AE150" s="18">
        <v>1507.2500862902746</v>
      </c>
      <c r="AF150" s="18">
        <v>1507.2500862902746</v>
      </c>
      <c r="AG150" s="18">
        <v>1507.2500862902746</v>
      </c>
      <c r="AH150" s="18">
        <v>1507.2500862902746</v>
      </c>
      <c r="AI150" s="18">
        <v>1507.2500862902746</v>
      </c>
      <c r="AJ150" s="18">
        <v>1507.2500862902746</v>
      </c>
      <c r="AK150" s="18">
        <v>1507.2500862902746</v>
      </c>
      <c r="AL150" s="18">
        <v>1507.2500862902746</v>
      </c>
      <c r="AM150" s="18">
        <v>1507.2500862902746</v>
      </c>
      <c r="AN150" s="18">
        <v>1507.2500862902746</v>
      </c>
    </row>
    <row r="151" spans="1:40" s="2" customFormat="1" x14ac:dyDescent="0.25">
      <c r="A151" s="19" t="s">
        <v>133</v>
      </c>
      <c r="B151" s="18">
        <v>0</v>
      </c>
      <c r="C151" s="18">
        <v>0</v>
      </c>
      <c r="D151" s="18">
        <v>0</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c r="AE151" s="18">
        <v>0</v>
      </c>
      <c r="AF151" s="18">
        <v>0</v>
      </c>
      <c r="AG151" s="18">
        <v>0</v>
      </c>
      <c r="AH151" s="18">
        <v>0</v>
      </c>
      <c r="AI151" s="18">
        <v>0</v>
      </c>
      <c r="AJ151" s="18">
        <v>0</v>
      </c>
      <c r="AK151" s="18">
        <v>0</v>
      </c>
      <c r="AL151" s="18">
        <v>0</v>
      </c>
      <c r="AM151" s="18">
        <v>0</v>
      </c>
      <c r="AN151" s="18">
        <v>0</v>
      </c>
    </row>
    <row r="152" spans="1:40" s="2" customFormat="1" x14ac:dyDescent="0.25">
      <c r="A152" s="19" t="s">
        <v>100</v>
      </c>
      <c r="B152" s="18">
        <v>85517.526429999998</v>
      </c>
      <c r="C152" s="18">
        <v>85817.516430000003</v>
      </c>
      <c r="D152" s="18">
        <v>94852.506429999994</v>
      </c>
      <c r="E152" s="18">
        <v>102347.47643</v>
      </c>
      <c r="F152" s="18">
        <v>114076.57642999999</v>
      </c>
      <c r="G152" s="18">
        <v>114076.57642999999</v>
      </c>
      <c r="H152" s="18">
        <v>114076.57642999999</v>
      </c>
      <c r="I152" s="18">
        <v>131920.70642999999</v>
      </c>
      <c r="J152" s="18">
        <v>137460.57642999999</v>
      </c>
      <c r="K152" s="18">
        <v>138411.18643</v>
      </c>
      <c r="L152" s="18">
        <v>142026.99643</v>
      </c>
      <c r="M152" s="18">
        <v>140293.66642999998</v>
      </c>
      <c r="N152" s="18">
        <v>144623.64642999999</v>
      </c>
      <c r="O152" s="18">
        <v>147753.51642999999</v>
      </c>
      <c r="P152" s="18">
        <v>72730.204545000001</v>
      </c>
      <c r="Q152" s="18">
        <v>72167.032435000001</v>
      </c>
      <c r="R152" s="18">
        <v>77081.33</v>
      </c>
      <c r="S152" s="18">
        <v>75748.13</v>
      </c>
      <c r="T152" s="18">
        <v>74132.42</v>
      </c>
      <c r="U152" s="18">
        <v>84745.13</v>
      </c>
      <c r="V152" s="18">
        <v>86741.639999999985</v>
      </c>
      <c r="W152" s="18">
        <v>87424.95</v>
      </c>
      <c r="X152" s="18">
        <v>91324.2</v>
      </c>
      <c r="Y152" s="18">
        <v>97460.98</v>
      </c>
      <c r="Z152" s="18">
        <v>99658.989999999991</v>
      </c>
      <c r="AA152" s="18">
        <v>100916.98999999999</v>
      </c>
      <c r="AB152" s="18">
        <v>98742.290000000008</v>
      </c>
      <c r="AC152" s="18">
        <v>96402.64</v>
      </c>
      <c r="AD152" s="18">
        <v>100238.17</v>
      </c>
      <c r="AE152" s="18">
        <v>103792.19</v>
      </c>
      <c r="AF152" s="18">
        <v>106501.42339388658</v>
      </c>
      <c r="AG152" s="18">
        <v>110886.42339388658</v>
      </c>
      <c r="AH152" s="18">
        <v>114526.42339388658</v>
      </c>
      <c r="AI152" s="18">
        <v>116516.42339388658</v>
      </c>
      <c r="AJ152" s="18">
        <v>119513.52339388657</v>
      </c>
      <c r="AK152" s="18">
        <v>121553.52339388657</v>
      </c>
      <c r="AL152" s="18">
        <v>158382.09999999998</v>
      </c>
      <c r="AM152" s="18">
        <v>159232.09999999998</v>
      </c>
      <c r="AN152" s="18">
        <v>162182.09999999998</v>
      </c>
    </row>
    <row r="153" spans="1:40" s="2" customFormat="1" x14ac:dyDescent="0.25">
      <c r="A153" s="19" t="s">
        <v>109</v>
      </c>
      <c r="B153" s="18">
        <v>656.27002999999991</v>
      </c>
      <c r="C153" s="18">
        <v>656.27002999999991</v>
      </c>
      <c r="D153" s="18">
        <v>764.16301999999996</v>
      </c>
      <c r="E153" s="18">
        <v>764.16301999999996</v>
      </c>
      <c r="F153" s="18">
        <v>738.63810000000001</v>
      </c>
      <c r="G153" s="18">
        <v>738.63810000000001</v>
      </c>
      <c r="H153" s="18">
        <v>738.63810000000001</v>
      </c>
      <c r="I153" s="18">
        <v>715.44809999999995</v>
      </c>
      <c r="J153" s="18">
        <v>715.44809999999995</v>
      </c>
      <c r="K153" s="18">
        <v>715.44809999999995</v>
      </c>
      <c r="L153" s="18">
        <v>694.23809999999992</v>
      </c>
      <c r="M153" s="18">
        <v>815.59809999999993</v>
      </c>
      <c r="N153" s="18">
        <v>781.96809999999994</v>
      </c>
      <c r="O153" s="18">
        <v>1215.28874</v>
      </c>
      <c r="P153" s="18">
        <v>1057.3287399999999</v>
      </c>
      <c r="Q153" s="18">
        <v>854.87999999999988</v>
      </c>
      <c r="R153" s="18">
        <v>728.80999999999983</v>
      </c>
      <c r="S153" s="18">
        <v>708.79999999999984</v>
      </c>
      <c r="T153" s="18">
        <v>708.79999999999984</v>
      </c>
      <c r="U153" s="18">
        <v>708.79999999999984</v>
      </c>
      <c r="V153" s="18">
        <v>0</v>
      </c>
      <c r="W153" s="18">
        <v>0</v>
      </c>
      <c r="X153" s="18">
        <v>0</v>
      </c>
      <c r="Y153" s="18">
        <v>0</v>
      </c>
      <c r="Z153" s="18">
        <v>0</v>
      </c>
      <c r="AA153" s="18">
        <v>0</v>
      </c>
      <c r="AB153" s="18">
        <v>0</v>
      </c>
      <c r="AC153" s="18">
        <v>0</v>
      </c>
      <c r="AD153" s="18">
        <v>0</v>
      </c>
      <c r="AE153" s="18">
        <v>0</v>
      </c>
      <c r="AF153" s="18">
        <v>0</v>
      </c>
      <c r="AG153" s="18">
        <v>0</v>
      </c>
      <c r="AH153" s="18">
        <v>0</v>
      </c>
      <c r="AI153" s="18">
        <v>0</v>
      </c>
      <c r="AJ153" s="18">
        <v>0</v>
      </c>
      <c r="AK153" s="18">
        <v>0</v>
      </c>
      <c r="AL153" s="18">
        <v>0</v>
      </c>
      <c r="AM153" s="18">
        <v>0</v>
      </c>
      <c r="AN153" s="18">
        <v>0</v>
      </c>
    </row>
    <row r="154" spans="1:40" s="2" customFormat="1" x14ac:dyDescent="0.25">
      <c r="A154" s="19" t="s">
        <v>134</v>
      </c>
      <c r="B154" s="18">
        <v>0</v>
      </c>
      <c r="C154" s="18">
        <v>0</v>
      </c>
      <c r="D154" s="18">
        <v>0</v>
      </c>
      <c r="E154" s="18">
        <v>0</v>
      </c>
      <c r="F154" s="18">
        <v>0</v>
      </c>
      <c r="G154" s="18">
        <v>0</v>
      </c>
      <c r="H154" s="18">
        <v>0</v>
      </c>
      <c r="I154" s="18">
        <v>0</v>
      </c>
      <c r="J154" s="18">
        <v>0</v>
      </c>
      <c r="K154" s="18">
        <v>0</v>
      </c>
      <c r="L154" s="18">
        <v>0</v>
      </c>
      <c r="M154" s="18">
        <v>0</v>
      </c>
      <c r="N154" s="18">
        <v>0</v>
      </c>
      <c r="O154" s="18">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c r="AE154" s="18">
        <v>0</v>
      </c>
      <c r="AF154" s="18">
        <v>0</v>
      </c>
      <c r="AG154" s="18">
        <v>0</v>
      </c>
      <c r="AH154" s="18">
        <v>0</v>
      </c>
      <c r="AI154" s="18">
        <v>0</v>
      </c>
      <c r="AJ154" s="18">
        <v>0</v>
      </c>
      <c r="AK154" s="18">
        <v>0</v>
      </c>
      <c r="AL154" s="18">
        <v>0</v>
      </c>
      <c r="AM154" s="18">
        <v>0</v>
      </c>
      <c r="AN154" s="18">
        <v>0</v>
      </c>
    </row>
    <row r="155" spans="1:40" s="2" customFormat="1" x14ac:dyDescent="0.25">
      <c r="A155" s="19" t="s">
        <v>123</v>
      </c>
      <c r="B155" s="18">
        <v>543871.9653922586</v>
      </c>
      <c r="C155" s="18">
        <v>657056.93378225854</v>
      </c>
      <c r="D155" s="18">
        <v>759139.72041225864</v>
      </c>
      <c r="E155" s="18">
        <v>798219.94333225861</v>
      </c>
      <c r="F155" s="18">
        <v>618368.5168522587</v>
      </c>
      <c r="G155" s="18">
        <v>578013.97796225874</v>
      </c>
      <c r="H155" s="18">
        <v>951732.89869225863</v>
      </c>
      <c r="I155" s="18">
        <v>1037263.2400822587</v>
      </c>
      <c r="J155" s="18">
        <v>1067776.0600822587</v>
      </c>
      <c r="K155" s="18">
        <v>1014839.1748622587</v>
      </c>
      <c r="L155" s="18">
        <v>932976.40243225871</v>
      </c>
      <c r="M155" s="18">
        <v>865745.5056122588</v>
      </c>
      <c r="N155" s="18">
        <v>862764.91876225872</v>
      </c>
      <c r="O155" s="18">
        <v>842960.72423225874</v>
      </c>
      <c r="P155" s="18">
        <v>837594.97336225875</v>
      </c>
      <c r="Q155" s="18">
        <v>756750.0596422588</v>
      </c>
      <c r="R155" s="18">
        <v>998437.16213225888</v>
      </c>
      <c r="S155" s="18">
        <v>950484.9579122588</v>
      </c>
      <c r="T155" s="18">
        <v>932732.58393225877</v>
      </c>
      <c r="U155" s="18">
        <v>932794.36229225877</v>
      </c>
      <c r="V155" s="18">
        <v>1021008.0854942998</v>
      </c>
      <c r="W155" s="18">
        <v>1050639.8244453501</v>
      </c>
      <c r="X155" s="18">
        <v>1106445.3148715417</v>
      </c>
      <c r="Y155" s="18">
        <v>1103116.1379715418</v>
      </c>
      <c r="Z155" s="18">
        <v>1093295.7989215415</v>
      </c>
      <c r="AA155" s="18">
        <v>1099950.8089215416</v>
      </c>
      <c r="AB155" s="18">
        <v>863007.85105715366</v>
      </c>
      <c r="AC155" s="18">
        <v>863007.85105715366</v>
      </c>
      <c r="AD155" s="18">
        <v>860588.2810571536</v>
      </c>
      <c r="AE155" s="18">
        <v>860588.2810571536</v>
      </c>
      <c r="AF155" s="18">
        <v>905528.2810571536</v>
      </c>
      <c r="AG155" s="18">
        <v>905528.2810571536</v>
      </c>
      <c r="AH155" s="18">
        <v>915004.2810571536</v>
      </c>
      <c r="AI155" s="18">
        <v>910980.39105715358</v>
      </c>
      <c r="AJ155" s="18">
        <v>971482.7910571536</v>
      </c>
      <c r="AK155" s="18">
        <v>970362.7910571536</v>
      </c>
      <c r="AL155" s="18">
        <v>972604.57672715362</v>
      </c>
      <c r="AM155" s="18">
        <v>963427.42072715343</v>
      </c>
      <c r="AN155" s="18">
        <v>961359.69387715345</v>
      </c>
    </row>
    <row r="156" spans="1:40" s="2" customFormat="1" x14ac:dyDescent="0.25">
      <c r="A156" s="19" t="s">
        <v>107</v>
      </c>
      <c r="B156" s="18">
        <v>16701.43</v>
      </c>
      <c r="C156" s="18">
        <v>18783.87</v>
      </c>
      <c r="D156" s="18">
        <v>19931.289999999997</v>
      </c>
      <c r="E156" s="18">
        <v>833.2</v>
      </c>
      <c r="F156" s="18">
        <v>10695.55</v>
      </c>
      <c r="G156" s="18">
        <v>15308.589999999997</v>
      </c>
      <c r="H156" s="18">
        <v>22359.311089999996</v>
      </c>
      <c r="I156" s="18">
        <v>46768.291089999999</v>
      </c>
      <c r="J156" s="18">
        <v>54426.821089999998</v>
      </c>
      <c r="K156" s="18">
        <v>55554.531089999997</v>
      </c>
      <c r="L156" s="18">
        <v>56509.391089999997</v>
      </c>
      <c r="M156" s="18">
        <v>53166.071089999998</v>
      </c>
      <c r="N156" s="18">
        <v>59328.571089999998</v>
      </c>
      <c r="O156" s="18">
        <v>63172.591089999994</v>
      </c>
      <c r="P156" s="18">
        <v>74859.351089999996</v>
      </c>
      <c r="Q156" s="18">
        <v>80158.161089999994</v>
      </c>
      <c r="R156" s="18">
        <v>85473.441089999993</v>
      </c>
      <c r="S156" s="18">
        <v>81952.497525589875</v>
      </c>
      <c r="T156" s="18">
        <v>98283.545842256572</v>
      </c>
      <c r="U156" s="18">
        <v>112843.54584225653</v>
      </c>
      <c r="V156" s="18">
        <v>147335.11917558982</v>
      </c>
      <c r="W156" s="18">
        <v>169389.68917558985</v>
      </c>
      <c r="X156" s="18">
        <v>176642.00917558986</v>
      </c>
      <c r="Y156" s="18">
        <v>178004.09917558986</v>
      </c>
      <c r="Z156" s="18">
        <v>140248.06917558986</v>
      </c>
      <c r="AA156" s="18">
        <v>131328.55917558988</v>
      </c>
      <c r="AB156" s="18">
        <v>147115.72917558986</v>
      </c>
      <c r="AC156" s="18">
        <v>167834.07917558987</v>
      </c>
      <c r="AD156" s="18">
        <v>179022.20917558987</v>
      </c>
      <c r="AE156" s="18">
        <v>202287.96917558988</v>
      </c>
      <c r="AF156" s="18">
        <v>217546.00917558989</v>
      </c>
      <c r="AG156" s="18">
        <v>217031.74917558988</v>
      </c>
      <c r="AH156" s="18">
        <v>226795.67917558987</v>
      </c>
      <c r="AI156" s="18">
        <v>229425.42917558987</v>
      </c>
      <c r="AJ156" s="18">
        <v>241147.97917558986</v>
      </c>
      <c r="AK156" s="18">
        <v>247379.52917558985</v>
      </c>
      <c r="AL156" s="18">
        <v>249305.52917558985</v>
      </c>
      <c r="AM156" s="18">
        <v>249052.41917558978</v>
      </c>
      <c r="AN156" s="18">
        <v>250364.70917558979</v>
      </c>
    </row>
    <row r="157" spans="1:40" s="2" customFormat="1" x14ac:dyDescent="0.25">
      <c r="A157" s="19" t="s">
        <v>111</v>
      </c>
      <c r="B157" s="18">
        <v>0</v>
      </c>
      <c r="C157" s="18">
        <v>267.11</v>
      </c>
      <c r="D157" s="18">
        <v>1415.88</v>
      </c>
      <c r="E157" s="18">
        <v>1826.4593291311648</v>
      </c>
      <c r="F157" s="18">
        <v>1826.4593291311648</v>
      </c>
      <c r="G157" s="18">
        <v>1826.4593291311648</v>
      </c>
      <c r="H157" s="18">
        <v>2839.1793291311651</v>
      </c>
      <c r="I157" s="18">
        <v>2839.1793291311651</v>
      </c>
      <c r="J157" s="18">
        <v>3100.3793291311649</v>
      </c>
      <c r="K157" s="18">
        <v>3569.4993291311648</v>
      </c>
      <c r="L157" s="18">
        <v>4358.8093291311652</v>
      </c>
      <c r="M157" s="18">
        <v>4753.9393291311644</v>
      </c>
      <c r="N157" s="18">
        <v>4753.9393291311644</v>
      </c>
      <c r="O157" s="18">
        <v>8186.464539131166</v>
      </c>
      <c r="P157" s="18">
        <v>9682.0049391311659</v>
      </c>
      <c r="Q157" s="18">
        <v>10945.731939131165</v>
      </c>
      <c r="R157" s="18">
        <v>11809.051939131165</v>
      </c>
      <c r="S157" s="18">
        <v>12309.051939131165</v>
      </c>
      <c r="T157" s="18">
        <v>12799.051939131165</v>
      </c>
      <c r="U157" s="18">
        <v>13776.051939131166</v>
      </c>
      <c r="V157" s="18">
        <v>13836.051939131166</v>
      </c>
      <c r="W157" s="18">
        <v>13966.051939131166</v>
      </c>
      <c r="X157" s="18">
        <v>13966.051939131166</v>
      </c>
      <c r="Y157" s="18">
        <v>13966.051939131166</v>
      </c>
      <c r="Z157" s="18">
        <v>13966.051939131166</v>
      </c>
      <c r="AA157" s="18">
        <v>14116.051939131166</v>
      </c>
      <c r="AB157" s="18">
        <v>14116.051939131166</v>
      </c>
      <c r="AC157" s="18">
        <v>14116.051939131166</v>
      </c>
      <c r="AD157" s="18">
        <v>14116.051939131166</v>
      </c>
      <c r="AE157" s="18">
        <v>14116.051939131166</v>
      </c>
      <c r="AF157" s="18">
        <v>14116.051939131166</v>
      </c>
      <c r="AG157" s="18">
        <v>14116.051939131166</v>
      </c>
      <c r="AH157" s="18">
        <v>14116.051939131166</v>
      </c>
      <c r="AI157" s="18">
        <v>14116.051939131166</v>
      </c>
      <c r="AJ157" s="18">
        <v>14116.051939131166</v>
      </c>
      <c r="AK157" s="18">
        <v>14116.051939131166</v>
      </c>
      <c r="AL157" s="18">
        <v>14116.051939131166</v>
      </c>
      <c r="AM157" s="18">
        <v>14116.051939131166</v>
      </c>
      <c r="AN157" s="18">
        <v>14116.051939131166</v>
      </c>
    </row>
    <row r="158" spans="1:40" s="2" customFormat="1" x14ac:dyDescent="0.25">
      <c r="A158" s="19" t="s">
        <v>88</v>
      </c>
      <c r="B158" s="18">
        <v>36400.868989566508</v>
      </c>
      <c r="C158" s="18">
        <v>31247.095431844864</v>
      </c>
      <c r="D158" s="18">
        <v>23606.45937332639</v>
      </c>
      <c r="E158" s="18">
        <v>21706.415389665061</v>
      </c>
      <c r="F158" s="18">
        <v>16220.407126232414</v>
      </c>
      <c r="G158" s="18">
        <v>15919.627126232414</v>
      </c>
      <c r="H158" s="18">
        <v>24911.047126232414</v>
      </c>
      <c r="I158" s="18">
        <v>92515.237126232401</v>
      </c>
      <c r="J158" s="18">
        <v>92408.917126232394</v>
      </c>
      <c r="K158" s="18">
        <v>92573.5171262324</v>
      </c>
      <c r="L158" s="18">
        <v>92690.367126232406</v>
      </c>
      <c r="M158" s="18">
        <v>93258.977126232407</v>
      </c>
      <c r="N158" s="18">
        <v>104845.72712623241</v>
      </c>
      <c r="O158" s="18">
        <v>120398.09400990726</v>
      </c>
      <c r="P158" s="18">
        <v>120260.88702774246</v>
      </c>
      <c r="Q158" s="18">
        <v>118855.92591165776</v>
      </c>
      <c r="R158" s="18">
        <v>125017.36367165776</v>
      </c>
      <c r="S158" s="18">
        <v>123274.85367165777</v>
      </c>
      <c r="T158" s="18">
        <v>116970.4136606403</v>
      </c>
      <c r="U158" s="18">
        <v>115688.07312589273</v>
      </c>
      <c r="V158" s="18">
        <v>110710.59312589273</v>
      </c>
      <c r="W158" s="18">
        <v>124792.83312589274</v>
      </c>
      <c r="X158" s="18">
        <v>124017.65312589273</v>
      </c>
      <c r="Y158" s="18">
        <v>128339.44952828412</v>
      </c>
      <c r="Z158" s="18">
        <v>127821.75305565876</v>
      </c>
      <c r="AA158" s="18">
        <v>127180.79305565875</v>
      </c>
      <c r="AB158" s="18">
        <v>138147.01638899208</v>
      </c>
      <c r="AC158" s="18">
        <v>137309.2863889921</v>
      </c>
      <c r="AD158" s="18">
        <v>141699.99638899209</v>
      </c>
      <c r="AE158" s="18">
        <v>142919.39638899209</v>
      </c>
      <c r="AF158" s="18">
        <v>146622.88638899208</v>
      </c>
      <c r="AG158" s="18">
        <v>145300.44325512712</v>
      </c>
      <c r="AH158" s="18">
        <v>139768.8332551271</v>
      </c>
      <c r="AI158" s="18">
        <v>141446.7353351271</v>
      </c>
      <c r="AJ158" s="18">
        <v>150156.00257176848</v>
      </c>
      <c r="AK158" s="18">
        <v>156952.82073499868</v>
      </c>
      <c r="AL158" s="18">
        <v>162382.76073499868</v>
      </c>
      <c r="AM158" s="18">
        <v>169954.71442557851</v>
      </c>
      <c r="AN158" s="18">
        <v>181567.98466508061</v>
      </c>
    </row>
    <row r="159" spans="1:40" s="2" customFormat="1" x14ac:dyDescent="0.25">
      <c r="A159" s="19" t="s">
        <v>135</v>
      </c>
      <c r="B159" s="18">
        <v>0</v>
      </c>
      <c r="C159" s="18">
        <v>0</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8">
        <v>0</v>
      </c>
      <c r="T159" s="18">
        <v>0</v>
      </c>
      <c r="U159" s="18">
        <v>0</v>
      </c>
      <c r="V159" s="18">
        <v>0</v>
      </c>
      <c r="W159" s="18">
        <v>0</v>
      </c>
      <c r="X159" s="18">
        <v>0</v>
      </c>
      <c r="Y159" s="18">
        <v>0</v>
      </c>
      <c r="Z159" s="18">
        <v>10</v>
      </c>
      <c r="AA159" s="18">
        <v>10</v>
      </c>
      <c r="AB159" s="18">
        <v>10</v>
      </c>
      <c r="AC159" s="18">
        <v>10</v>
      </c>
      <c r="AD159" s="18">
        <v>10</v>
      </c>
      <c r="AE159" s="18">
        <v>10</v>
      </c>
      <c r="AF159" s="18">
        <v>10</v>
      </c>
      <c r="AG159" s="18">
        <v>10</v>
      </c>
      <c r="AH159" s="18">
        <v>10</v>
      </c>
      <c r="AI159" s="18">
        <v>10</v>
      </c>
      <c r="AJ159" s="18">
        <v>10</v>
      </c>
      <c r="AK159" s="18">
        <v>10</v>
      </c>
      <c r="AL159" s="18">
        <v>10</v>
      </c>
      <c r="AM159" s="18">
        <v>10</v>
      </c>
      <c r="AN159" s="18">
        <v>10</v>
      </c>
    </row>
    <row r="160" spans="1:40" s="2" customFormat="1" x14ac:dyDescent="0.25">
      <c r="A160" s="19" t="s">
        <v>91</v>
      </c>
      <c r="B160" s="18">
        <v>11733.19</v>
      </c>
      <c r="C160" s="18">
        <v>11793.19</v>
      </c>
      <c r="D160" s="18">
        <v>11752.81</v>
      </c>
      <c r="E160" s="18">
        <v>11680.6</v>
      </c>
      <c r="F160" s="18">
        <v>11530.68</v>
      </c>
      <c r="G160" s="18">
        <v>12562.85</v>
      </c>
      <c r="H160" s="18">
        <v>11604.05</v>
      </c>
      <c r="I160" s="18">
        <v>18332.830000000002</v>
      </c>
      <c r="J160" s="18">
        <v>27161.84</v>
      </c>
      <c r="K160" s="18">
        <v>27058.84</v>
      </c>
      <c r="L160" s="18">
        <v>27858.84</v>
      </c>
      <c r="M160" s="18">
        <v>30466.34</v>
      </c>
      <c r="N160" s="18">
        <v>35253.839999999997</v>
      </c>
      <c r="O160" s="18">
        <v>32753.84</v>
      </c>
      <c r="P160" s="18">
        <v>30773.84</v>
      </c>
      <c r="Q160" s="18">
        <v>27486.34</v>
      </c>
      <c r="R160" s="18">
        <v>29286.34</v>
      </c>
      <c r="S160" s="18">
        <v>35174.910000000003</v>
      </c>
      <c r="T160" s="18">
        <v>34980.629999999997</v>
      </c>
      <c r="U160" s="18">
        <v>30480.629999999997</v>
      </c>
      <c r="V160" s="18">
        <v>29500.174999999999</v>
      </c>
      <c r="W160" s="18">
        <v>29500.174999999999</v>
      </c>
      <c r="X160" s="18">
        <v>30880.724999999999</v>
      </c>
      <c r="Y160" s="18">
        <v>30880.724999999999</v>
      </c>
      <c r="Z160" s="18">
        <v>30880.724999999999</v>
      </c>
      <c r="AA160" s="18">
        <v>30880.724999999999</v>
      </c>
      <c r="AB160" s="18">
        <v>31380.714999999997</v>
      </c>
      <c r="AC160" s="18">
        <v>31880.695</v>
      </c>
      <c r="AD160" s="18">
        <v>32180.695</v>
      </c>
      <c r="AE160" s="18">
        <v>32180.695</v>
      </c>
      <c r="AF160" s="18">
        <v>32180.695</v>
      </c>
      <c r="AG160" s="18">
        <v>32710.688133864955</v>
      </c>
      <c r="AH160" s="18">
        <v>31884.448133864957</v>
      </c>
      <c r="AI160" s="18">
        <v>31884.448133864957</v>
      </c>
      <c r="AJ160" s="18">
        <v>31884.448133864957</v>
      </c>
      <c r="AK160" s="18">
        <v>31884.448133864957</v>
      </c>
      <c r="AL160" s="18">
        <v>31884.448133864957</v>
      </c>
      <c r="AM160" s="18">
        <v>31884.448133864957</v>
      </c>
      <c r="AN160" s="18">
        <v>31884.448133864957</v>
      </c>
    </row>
    <row r="161" spans="1:40" s="2" customFormat="1" x14ac:dyDescent="0.25">
      <c r="A161" s="19" t="s">
        <v>131</v>
      </c>
      <c r="B161" s="18">
        <v>7331.511666666669</v>
      </c>
      <c r="C161" s="18">
        <v>7331.511666666669</v>
      </c>
      <c r="D161" s="18">
        <v>13929.981666666668</v>
      </c>
      <c r="E161" s="18">
        <v>8336.9266666666699</v>
      </c>
      <c r="F161" s="18">
        <v>5987.8766666666697</v>
      </c>
      <c r="G161" s="18">
        <v>3503.1866666666697</v>
      </c>
      <c r="H161" s="18">
        <v>2293.1866666666697</v>
      </c>
      <c r="I161" s="18">
        <v>498.18666666666968</v>
      </c>
      <c r="J161" s="18">
        <v>20583.669999999998</v>
      </c>
      <c r="K161" s="18">
        <v>19566.669999999998</v>
      </c>
      <c r="L161" s="18">
        <v>18916.310000000001</v>
      </c>
      <c r="M161" s="18">
        <v>22793.439999999995</v>
      </c>
      <c r="N161" s="18">
        <v>21258.229999999996</v>
      </c>
      <c r="O161" s="18">
        <v>20658.229999999996</v>
      </c>
      <c r="P161" s="18">
        <v>20350.279999999995</v>
      </c>
      <c r="Q161" s="18">
        <v>20035.810000000001</v>
      </c>
      <c r="R161" s="18">
        <v>19367.849999999999</v>
      </c>
      <c r="S161" s="18">
        <v>19476.349999999999</v>
      </c>
      <c r="T161" s="18">
        <v>19564.849999999999</v>
      </c>
      <c r="U161" s="18">
        <v>19564.849999999999</v>
      </c>
      <c r="V161" s="18">
        <v>21264.85</v>
      </c>
      <c r="W161" s="18">
        <v>23313.667999999998</v>
      </c>
      <c r="X161" s="18">
        <v>23108.498</v>
      </c>
      <c r="Y161" s="18">
        <v>24506.498</v>
      </c>
      <c r="Z161" s="18">
        <v>24734.374</v>
      </c>
      <c r="AA161" s="18">
        <v>25669.732</v>
      </c>
      <c r="AB161" s="18">
        <v>31902.832000000002</v>
      </c>
      <c r="AC161" s="18">
        <v>34295.362000000001</v>
      </c>
      <c r="AD161" s="18">
        <v>37431.762000000002</v>
      </c>
      <c r="AE161" s="18">
        <v>55656.771999999997</v>
      </c>
      <c r="AF161" s="18">
        <v>73896.572</v>
      </c>
      <c r="AG161" s="18">
        <v>86889.471999999994</v>
      </c>
      <c r="AH161" s="18">
        <v>87964.671999999991</v>
      </c>
      <c r="AI161" s="18">
        <v>87988.171999999991</v>
      </c>
      <c r="AJ161" s="18">
        <v>87988.171999999991</v>
      </c>
      <c r="AK161" s="18">
        <v>87988.171999999991</v>
      </c>
      <c r="AL161" s="18">
        <v>91574</v>
      </c>
      <c r="AM161" s="18">
        <v>91125.63</v>
      </c>
      <c r="AN161" s="18">
        <v>91125.63</v>
      </c>
    </row>
    <row r="162" spans="1:40" s="2" customFormat="1" x14ac:dyDescent="0.25">
      <c r="A162" s="19" t="s">
        <v>124</v>
      </c>
      <c r="B162" s="18">
        <v>2342.8100000000004</v>
      </c>
      <c r="C162" s="18">
        <v>2342.8100000000004</v>
      </c>
      <c r="D162" s="18">
        <v>2342.8100000000004</v>
      </c>
      <c r="E162" s="18">
        <v>2342.8100000000004</v>
      </c>
      <c r="F162" s="18">
        <v>2342.8100000000004</v>
      </c>
      <c r="G162" s="18">
        <v>2342.8100000000004</v>
      </c>
      <c r="H162" s="18">
        <v>2342.8100000000004</v>
      </c>
      <c r="I162" s="18">
        <v>2271.2500000000005</v>
      </c>
      <c r="J162" s="18">
        <v>3.0000000000654836E-2</v>
      </c>
      <c r="K162" s="18">
        <v>10.010000000000655</v>
      </c>
      <c r="L162" s="18">
        <v>266.33000000000067</v>
      </c>
      <c r="M162" s="18">
        <v>266.33000000000067</v>
      </c>
      <c r="N162" s="18">
        <v>327.60000000000065</v>
      </c>
      <c r="O162" s="18">
        <v>327.60000000000065</v>
      </c>
      <c r="P162" s="18">
        <v>327.60000000000065</v>
      </c>
      <c r="Q162" s="18">
        <v>327.60000000000065</v>
      </c>
      <c r="R162" s="18">
        <v>327.60000000000065</v>
      </c>
      <c r="S162" s="18">
        <v>327.60000000000065</v>
      </c>
      <c r="T162" s="18">
        <v>327.60000000000065</v>
      </c>
      <c r="U162" s="18">
        <v>327.60000000000065</v>
      </c>
      <c r="V162" s="18">
        <v>327.60000000000065</v>
      </c>
      <c r="W162" s="18">
        <v>327.60000000000065</v>
      </c>
      <c r="X162" s="18">
        <v>327.60000000000065</v>
      </c>
      <c r="Y162" s="18">
        <v>327.60000000000065</v>
      </c>
      <c r="Z162" s="18">
        <v>327.60000000000065</v>
      </c>
      <c r="AA162" s="18">
        <v>327.60000000000065</v>
      </c>
      <c r="AB162" s="18">
        <v>327.60000000000065</v>
      </c>
      <c r="AC162" s="18">
        <v>327.60000000000065</v>
      </c>
      <c r="AD162" s="18">
        <v>327.60000000000065</v>
      </c>
      <c r="AE162" s="18">
        <v>327.60000000000065</v>
      </c>
      <c r="AF162" s="18">
        <v>327.60000000000065</v>
      </c>
      <c r="AG162" s="18">
        <v>327.60000000000065</v>
      </c>
      <c r="AH162" s="18">
        <v>327.60000000000065</v>
      </c>
      <c r="AI162" s="18">
        <v>327.60000000000065</v>
      </c>
      <c r="AJ162" s="18">
        <v>327.60000000000065</v>
      </c>
      <c r="AK162" s="18">
        <v>0</v>
      </c>
      <c r="AL162" s="18">
        <v>0</v>
      </c>
      <c r="AM162" s="18">
        <v>0</v>
      </c>
      <c r="AN162" s="18">
        <v>0</v>
      </c>
    </row>
    <row r="163" spans="1:40" s="2" customFormat="1" x14ac:dyDescent="0.25">
      <c r="A163" s="19" t="s">
        <v>118</v>
      </c>
      <c r="B163" s="18">
        <v>33973.023035977654</v>
      </c>
      <c r="C163" s="18">
        <v>37130.493035977655</v>
      </c>
      <c r="D163" s="18">
        <v>42994.693035977652</v>
      </c>
      <c r="E163" s="18">
        <v>47196.283035977656</v>
      </c>
      <c r="F163" s="18">
        <v>62506.05803597765</v>
      </c>
      <c r="G163" s="18">
        <v>71205.918035977651</v>
      </c>
      <c r="H163" s="18">
        <v>111705.37803597766</v>
      </c>
      <c r="I163" s="18">
        <v>128804.93803597766</v>
      </c>
      <c r="J163" s="18">
        <v>162292.78803597766</v>
      </c>
      <c r="K163" s="18">
        <v>168696.17202286038</v>
      </c>
      <c r="L163" s="18">
        <v>175883.38344765559</v>
      </c>
      <c r="M163" s="18">
        <v>196114.12251947075</v>
      </c>
      <c r="N163" s="18">
        <v>181425.75402672827</v>
      </c>
      <c r="O163" s="18">
        <v>193846.75402672827</v>
      </c>
      <c r="P163" s="18">
        <v>207717.23890210968</v>
      </c>
      <c r="Q163" s="18">
        <v>217211.21942093622</v>
      </c>
      <c r="R163" s="18">
        <v>214034.97316679137</v>
      </c>
      <c r="S163" s="18">
        <v>219304.58460814488</v>
      </c>
      <c r="T163" s="18">
        <v>218092.07222585063</v>
      </c>
      <c r="U163" s="18">
        <v>219949.86112854086</v>
      </c>
      <c r="V163" s="18">
        <v>225151.32733137655</v>
      </c>
      <c r="W163" s="18">
        <v>225151.32733137655</v>
      </c>
      <c r="X163" s="18">
        <v>225151.323</v>
      </c>
      <c r="Y163" s="18">
        <v>225151.323</v>
      </c>
      <c r="Z163" s="18">
        <v>198064.84536855554</v>
      </c>
      <c r="AA163" s="18">
        <v>198064.84536855554</v>
      </c>
      <c r="AB163" s="18">
        <v>203293.07536855555</v>
      </c>
      <c r="AC163" s="18">
        <v>202955.98536855556</v>
      </c>
      <c r="AD163" s="18">
        <v>201765.98536855556</v>
      </c>
      <c r="AE163" s="18">
        <v>196975.04536855555</v>
      </c>
      <c r="AF163" s="18">
        <v>196024.55896855556</v>
      </c>
      <c r="AG163" s="18">
        <v>199024.55896855556</v>
      </c>
      <c r="AH163" s="18">
        <v>178443.14896855556</v>
      </c>
      <c r="AI163" s="18">
        <v>160439.94896855555</v>
      </c>
      <c r="AJ163" s="18">
        <v>158808.57906028879</v>
      </c>
      <c r="AK163" s="18">
        <v>157559.2213484958</v>
      </c>
      <c r="AL163" s="18">
        <v>157995.00699999998</v>
      </c>
      <c r="AM163" s="18">
        <v>163443.7182</v>
      </c>
      <c r="AN163" s="18">
        <v>163443.7182</v>
      </c>
    </row>
    <row r="164" spans="1:40" s="2" customFormat="1" x14ac:dyDescent="0.25">
      <c r="A164" s="19" t="s">
        <v>136</v>
      </c>
      <c r="B164" s="18">
        <v>0</v>
      </c>
      <c r="C164" s="18">
        <v>0</v>
      </c>
      <c r="D164" s="18">
        <v>0</v>
      </c>
      <c r="E164" s="18">
        <v>0</v>
      </c>
      <c r="F164" s="18">
        <v>0</v>
      </c>
      <c r="G164" s="18">
        <v>551.99</v>
      </c>
      <c r="H164" s="18">
        <v>1051.97</v>
      </c>
      <c r="I164" s="18">
        <v>666.94</v>
      </c>
      <c r="J164" s="18">
        <v>4943.3999999999996</v>
      </c>
      <c r="K164" s="18">
        <v>7943.3899999999994</v>
      </c>
      <c r="L164" s="18">
        <v>8693.3799999999992</v>
      </c>
      <c r="M164" s="18">
        <v>8693.3799999999992</v>
      </c>
      <c r="N164" s="18">
        <v>8693.3799999999992</v>
      </c>
      <c r="O164" s="18">
        <v>8693.3799999999992</v>
      </c>
      <c r="P164" s="18">
        <v>8693.3799999999992</v>
      </c>
      <c r="Q164" s="18">
        <v>8693.3799999999992</v>
      </c>
      <c r="R164" s="18">
        <v>8693.3799999999992</v>
      </c>
      <c r="S164" s="18">
        <v>8693.3799999999992</v>
      </c>
      <c r="T164" s="18">
        <v>8693.3799999999992</v>
      </c>
      <c r="U164" s="18">
        <v>8693.3799999999992</v>
      </c>
      <c r="V164" s="18">
        <v>8693.3799999999992</v>
      </c>
      <c r="W164" s="18">
        <v>8693.3799999999992</v>
      </c>
      <c r="X164" s="18">
        <v>8693.3799999999992</v>
      </c>
      <c r="Y164" s="18">
        <v>8693.3799999999992</v>
      </c>
      <c r="Z164" s="18">
        <v>8693.3799999999992</v>
      </c>
      <c r="AA164" s="18">
        <v>8693.3799999999992</v>
      </c>
      <c r="AB164" s="18">
        <v>8693.3799999999992</v>
      </c>
      <c r="AC164" s="18">
        <v>8693.3799999999992</v>
      </c>
      <c r="AD164" s="18">
        <v>8693.3799999999992</v>
      </c>
      <c r="AE164" s="18">
        <v>8693.3799999999992</v>
      </c>
      <c r="AF164" s="18">
        <v>8693.3799999999992</v>
      </c>
      <c r="AG164" s="18">
        <v>8693.3799999999992</v>
      </c>
      <c r="AH164" s="18">
        <v>8693.3799999999992</v>
      </c>
      <c r="AI164" s="18">
        <v>8693.3799999999992</v>
      </c>
      <c r="AJ164" s="18">
        <v>8693.3799999999992</v>
      </c>
      <c r="AK164" s="18">
        <v>8693.3799999999992</v>
      </c>
      <c r="AL164" s="18">
        <v>8693.3799999999992</v>
      </c>
      <c r="AM164" s="18">
        <v>8693.3799999999992</v>
      </c>
      <c r="AN164" s="18">
        <v>8693.3799999999992</v>
      </c>
    </row>
    <row r="165" spans="1:40" s="2" customFormat="1" x14ac:dyDescent="0.25">
      <c r="A165" s="19" t="s">
        <v>23</v>
      </c>
      <c r="B165" s="18">
        <v>8296.8349006999997</v>
      </c>
      <c r="C165" s="18">
        <v>8246.8349006999997</v>
      </c>
      <c r="D165" s="18">
        <v>8246.8349006999997</v>
      </c>
      <c r="E165" s="18">
        <v>8072.0649007000002</v>
      </c>
      <c r="F165" s="18">
        <v>8072.0649007000002</v>
      </c>
      <c r="G165" s="18">
        <v>8072.0649007000002</v>
      </c>
      <c r="H165" s="18">
        <v>8072.0649007000002</v>
      </c>
      <c r="I165" s="18">
        <v>8072.0649007000002</v>
      </c>
      <c r="J165" s="18">
        <v>8072.0649007000002</v>
      </c>
      <c r="K165" s="18">
        <v>8072.0649007000002</v>
      </c>
      <c r="L165" s="18">
        <v>7991.1249007000006</v>
      </c>
      <c r="M165" s="18">
        <v>7690.394900700001</v>
      </c>
      <c r="N165" s="18">
        <v>7690.394900700001</v>
      </c>
      <c r="O165" s="18">
        <v>7690.394900700001</v>
      </c>
      <c r="P165" s="18">
        <v>7497.7000000000007</v>
      </c>
      <c r="Q165" s="18">
        <v>7497.7000000000007</v>
      </c>
      <c r="R165" s="18">
        <v>7497.7000000000007</v>
      </c>
      <c r="S165" s="18">
        <v>9487.7000000000007</v>
      </c>
      <c r="T165" s="18">
        <v>9487.7000000000007</v>
      </c>
      <c r="U165" s="18">
        <v>9487.7000000000007</v>
      </c>
      <c r="V165" s="18">
        <v>9487.7000000000007</v>
      </c>
      <c r="W165" s="18">
        <v>12436.6</v>
      </c>
      <c r="X165" s="18">
        <v>3448.9000000000005</v>
      </c>
      <c r="Y165" s="18">
        <v>3448.9000000000005</v>
      </c>
      <c r="Z165" s="18">
        <v>3448.9000000000005</v>
      </c>
      <c r="AA165" s="18">
        <v>3448.9000000000005</v>
      </c>
      <c r="AB165" s="18">
        <v>3448.9000000000005</v>
      </c>
      <c r="AC165" s="18">
        <v>3448.9000000000005</v>
      </c>
      <c r="AD165" s="18">
        <v>3448.9000000000005</v>
      </c>
      <c r="AE165" s="18">
        <v>3448.9000000000005</v>
      </c>
      <c r="AF165" s="18">
        <v>3448.9000000000005</v>
      </c>
      <c r="AG165" s="18">
        <v>3448.9000000000005</v>
      </c>
      <c r="AH165" s="18">
        <v>3448.9000000000005</v>
      </c>
      <c r="AI165" s="18">
        <v>3448.9000000000005</v>
      </c>
      <c r="AJ165" s="18">
        <v>3448.9000000000005</v>
      </c>
      <c r="AK165" s="18">
        <v>3448.9000000000005</v>
      </c>
      <c r="AL165" s="18">
        <v>3448.9000000000005</v>
      </c>
      <c r="AM165" s="18">
        <v>0</v>
      </c>
      <c r="AN165" s="18">
        <v>0</v>
      </c>
    </row>
    <row r="166" spans="1:40" s="2" customFormat="1" x14ac:dyDescent="0.25">
      <c r="A166" s="19" t="s">
        <v>112</v>
      </c>
      <c r="B166" s="18">
        <v>1049134.338</v>
      </c>
      <c r="C166" s="18">
        <v>1564759.9614388859</v>
      </c>
      <c r="D166" s="18">
        <v>2148173.4340108982</v>
      </c>
      <c r="E166" s="18">
        <v>2635653.7455829112</v>
      </c>
      <c r="F166" s="18">
        <v>3364236.9863396236</v>
      </c>
      <c r="G166" s="18">
        <v>4131811.4765911442</v>
      </c>
      <c r="H166" s="18">
        <v>4197269.1540345103</v>
      </c>
      <c r="I166" s="18">
        <v>4998753.3239896586</v>
      </c>
      <c r="J166" s="18">
        <v>5271035.6452401411</v>
      </c>
      <c r="K166" s="18">
        <v>6017458.9404288959</v>
      </c>
      <c r="L166" s="18">
        <v>6409165.4713205015</v>
      </c>
      <c r="M166" s="18">
        <v>6588008.4188224515</v>
      </c>
      <c r="N166" s="18">
        <v>6906045.0746365068</v>
      </c>
      <c r="O166" s="18">
        <v>7175309.4692465309</v>
      </c>
      <c r="P166" s="18">
        <v>7290817.3647676772</v>
      </c>
      <c r="Q166" s="18">
        <v>7411622.1410000008</v>
      </c>
      <c r="R166" s="18">
        <v>6993601.7768022493</v>
      </c>
      <c r="S166" s="18">
        <v>6958167.3041976783</v>
      </c>
      <c r="T166" s="18">
        <v>6892861.5045380639</v>
      </c>
      <c r="U166" s="18">
        <v>6860737.1623330135</v>
      </c>
      <c r="V166" s="18">
        <v>6975790.4210896213</v>
      </c>
      <c r="W166" s="18">
        <v>7095889.7549999999</v>
      </c>
      <c r="X166" s="18">
        <v>2888096.2077935426</v>
      </c>
      <c r="Y166" s="18">
        <v>2972427.4550000005</v>
      </c>
      <c r="Z166" s="18">
        <v>3204067.2550000004</v>
      </c>
      <c r="AA166" s="18">
        <v>3292045.6550000003</v>
      </c>
      <c r="AB166" s="18">
        <v>3493809.585</v>
      </c>
      <c r="AC166" s="18">
        <v>3744141.6850000001</v>
      </c>
      <c r="AD166" s="18">
        <v>3999921.3151000002</v>
      </c>
      <c r="AE166" s="18">
        <v>4222963.7751000002</v>
      </c>
      <c r="AF166" s="18">
        <v>4361884.1451000003</v>
      </c>
      <c r="AG166" s="18">
        <v>4768364.0651000002</v>
      </c>
      <c r="AH166" s="18">
        <v>5122031.0651000002</v>
      </c>
      <c r="AI166" s="18">
        <v>5340453.7651000004</v>
      </c>
      <c r="AJ166" s="18">
        <v>5582242.1651000008</v>
      </c>
      <c r="AK166" s="18">
        <v>5792040.8451000005</v>
      </c>
      <c r="AL166" s="18">
        <v>6325397.4851000002</v>
      </c>
      <c r="AM166" s="18">
        <v>6622188.2851</v>
      </c>
      <c r="AN166" s="18">
        <v>6990026.2150999997</v>
      </c>
    </row>
    <row r="167" spans="1:40" s="2" customFormat="1" x14ac:dyDescent="0.25">
      <c r="A167" s="19" t="s">
        <v>137</v>
      </c>
      <c r="B167" s="18">
        <v>0</v>
      </c>
      <c r="C167" s="18">
        <v>0</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c r="AE167" s="18">
        <v>0</v>
      </c>
      <c r="AF167" s="18">
        <v>0</v>
      </c>
      <c r="AG167" s="18">
        <v>0</v>
      </c>
      <c r="AH167" s="18">
        <v>0</v>
      </c>
      <c r="AI167" s="18">
        <v>0</v>
      </c>
      <c r="AJ167" s="18">
        <v>0</v>
      </c>
      <c r="AK167" s="18">
        <v>0</v>
      </c>
      <c r="AL167" s="18">
        <v>0</v>
      </c>
      <c r="AM167" s="18">
        <v>0</v>
      </c>
      <c r="AN167" s="18">
        <v>0</v>
      </c>
    </row>
    <row r="168" spans="1:40" s="2" customFormat="1" x14ac:dyDescent="0.25">
      <c r="A168" s="19" t="s">
        <v>121</v>
      </c>
      <c r="B168" s="18">
        <v>0</v>
      </c>
      <c r="C168" s="18">
        <v>0</v>
      </c>
      <c r="D168" s="18">
        <v>0</v>
      </c>
      <c r="E168" s="18">
        <v>0</v>
      </c>
      <c r="F168" s="18">
        <v>0</v>
      </c>
      <c r="G168" s="18">
        <v>0</v>
      </c>
      <c r="H168" s="18">
        <v>0</v>
      </c>
      <c r="I168" s="18">
        <v>0</v>
      </c>
      <c r="J168" s="18">
        <v>0</v>
      </c>
      <c r="K168" s="18">
        <v>0</v>
      </c>
      <c r="L168" s="18">
        <v>2000</v>
      </c>
      <c r="M168" s="18">
        <v>2996.6</v>
      </c>
      <c r="N168" s="18">
        <v>2996.6</v>
      </c>
      <c r="O168" s="18">
        <v>2996.6</v>
      </c>
      <c r="P168" s="18">
        <v>2995.0499999999997</v>
      </c>
      <c r="Q168" s="18">
        <v>2995.0499999999997</v>
      </c>
      <c r="R168" s="18">
        <v>2995.0499999999997</v>
      </c>
      <c r="S168" s="18">
        <v>2995.0499999999997</v>
      </c>
      <c r="T168" s="18">
        <v>2995.0499999999997</v>
      </c>
      <c r="U168" s="18">
        <v>2995.0499999999997</v>
      </c>
      <c r="V168" s="18">
        <v>2984.83</v>
      </c>
      <c r="W168" s="18">
        <v>2984.83</v>
      </c>
      <c r="X168" s="18">
        <v>2984.83</v>
      </c>
      <c r="Y168" s="18">
        <v>2475.0699999999997</v>
      </c>
      <c r="Z168" s="18">
        <v>2984.83</v>
      </c>
      <c r="AA168" s="18">
        <v>2476.087</v>
      </c>
      <c r="AB168" s="18">
        <v>2476.087</v>
      </c>
      <c r="AC168" s="18">
        <v>2476.087</v>
      </c>
      <c r="AD168" s="18">
        <v>1496.087</v>
      </c>
      <c r="AE168" s="18">
        <v>1496.087</v>
      </c>
      <c r="AF168" s="18">
        <v>1496.087</v>
      </c>
      <c r="AG168" s="18">
        <v>1496.087</v>
      </c>
      <c r="AH168" s="18">
        <v>1496.087</v>
      </c>
      <c r="AI168" s="18">
        <v>1496.087</v>
      </c>
      <c r="AJ168" s="18">
        <v>1496.087</v>
      </c>
      <c r="AK168" s="18">
        <v>1496.087</v>
      </c>
      <c r="AL168" s="18">
        <v>1496.087</v>
      </c>
      <c r="AM168" s="18">
        <v>1496.087</v>
      </c>
      <c r="AN168" s="18">
        <v>1496.087</v>
      </c>
    </row>
    <row r="169" spans="1:40" s="2" customFormat="1" x14ac:dyDescent="0.25">
      <c r="A169" s="19" t="s">
        <v>129</v>
      </c>
      <c r="B169" s="18">
        <v>0</v>
      </c>
      <c r="C169" s="18">
        <v>0</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c r="AE169" s="18">
        <v>0</v>
      </c>
      <c r="AF169" s="18">
        <v>0</v>
      </c>
      <c r="AG169" s="18">
        <v>0</v>
      </c>
      <c r="AH169" s="18">
        <v>0</v>
      </c>
      <c r="AI169" s="18">
        <v>0</v>
      </c>
      <c r="AJ169" s="18">
        <v>0</v>
      </c>
      <c r="AK169" s="18">
        <v>0</v>
      </c>
      <c r="AL169" s="18">
        <v>0</v>
      </c>
      <c r="AM169" s="18">
        <v>0</v>
      </c>
      <c r="AN169" s="18">
        <v>0</v>
      </c>
    </row>
    <row r="170" spans="1:40" s="2" customFormat="1" x14ac:dyDescent="0.25">
      <c r="A170" s="19" t="s">
        <v>93</v>
      </c>
      <c r="B170" s="18">
        <v>11848.992875196062</v>
      </c>
      <c r="C170" s="18">
        <v>12906.232875196059</v>
      </c>
      <c r="D170" s="18">
        <v>12906.232875196059</v>
      </c>
      <c r="E170" s="18">
        <v>12906.232875196059</v>
      </c>
      <c r="F170" s="18">
        <v>13156.202875196061</v>
      </c>
      <c r="G170" s="18">
        <v>13406.17287519606</v>
      </c>
      <c r="H170" s="18">
        <v>19036.472875196061</v>
      </c>
      <c r="I170" s="18">
        <v>19536.462875196059</v>
      </c>
      <c r="J170" s="18">
        <v>22242.612875196057</v>
      </c>
      <c r="K170" s="18">
        <v>21695.622875196059</v>
      </c>
      <c r="L170" s="18">
        <v>21616.50287519606</v>
      </c>
      <c r="M170" s="18">
        <v>21678.012875196058</v>
      </c>
      <c r="N170" s="18">
        <v>16522.962875196059</v>
      </c>
      <c r="O170" s="18">
        <v>18408.285</v>
      </c>
      <c r="P170" s="18">
        <v>18017.66</v>
      </c>
      <c r="Q170" s="18">
        <v>19413.5</v>
      </c>
      <c r="R170" s="18">
        <v>18906.608984485494</v>
      </c>
      <c r="S170" s="18">
        <v>19498.228984485497</v>
      </c>
      <c r="T170" s="18">
        <v>23760.145134338272</v>
      </c>
      <c r="U170" s="18">
        <v>18002.197104280709</v>
      </c>
      <c r="V170" s="18">
        <v>17663.002339546645</v>
      </c>
      <c r="W170" s="18">
        <v>19262.932339546645</v>
      </c>
      <c r="X170" s="18">
        <v>20825.292339546646</v>
      </c>
      <c r="Y170" s="18">
        <v>20657.335862004707</v>
      </c>
      <c r="Z170" s="18">
        <v>22318.494053437073</v>
      </c>
      <c r="AA170" s="18">
        <v>22318.494053437073</v>
      </c>
      <c r="AB170" s="18">
        <v>22318.494053437073</v>
      </c>
      <c r="AC170" s="18">
        <v>21763.71405343707</v>
      </c>
      <c r="AD170" s="18">
        <v>21582.21405343707</v>
      </c>
      <c r="AE170" s="18">
        <v>21582.21405343707</v>
      </c>
      <c r="AF170" s="18">
        <v>21609.645805908334</v>
      </c>
      <c r="AG170" s="18">
        <v>21609.645805908334</v>
      </c>
      <c r="AH170" s="18">
        <v>21609.645805908334</v>
      </c>
      <c r="AI170" s="18">
        <v>21609.645805908334</v>
      </c>
      <c r="AJ170" s="18">
        <v>21609.645805908334</v>
      </c>
      <c r="AK170" s="18">
        <v>21609.645805908334</v>
      </c>
      <c r="AL170" s="18">
        <v>21609.645805908334</v>
      </c>
      <c r="AM170" s="18">
        <v>21609.645805908334</v>
      </c>
      <c r="AN170" s="18">
        <v>21609.645805908334</v>
      </c>
    </row>
    <row r="171" spans="1:40" s="2" customFormat="1" x14ac:dyDescent="0.25">
      <c r="A171" s="19" t="s">
        <v>138</v>
      </c>
      <c r="B171" s="18">
        <v>0</v>
      </c>
      <c r="C171" s="18">
        <v>0</v>
      </c>
      <c r="D171" s="18">
        <v>0</v>
      </c>
      <c r="E171" s="18">
        <v>0</v>
      </c>
      <c r="F171" s="18">
        <v>0</v>
      </c>
      <c r="G171" s="18">
        <v>0</v>
      </c>
      <c r="H171" s="18">
        <v>0</v>
      </c>
      <c r="I171" s="18">
        <v>0</v>
      </c>
      <c r="J171" s="18">
        <v>0</v>
      </c>
      <c r="K171" s="18">
        <v>0</v>
      </c>
      <c r="L171" s="18">
        <v>0</v>
      </c>
      <c r="M171" s="18">
        <v>0</v>
      </c>
      <c r="N171" s="18">
        <v>0</v>
      </c>
      <c r="O171" s="18">
        <v>1127.98</v>
      </c>
      <c r="P171" s="18">
        <v>2732.9549999999999</v>
      </c>
      <c r="Q171" s="18">
        <v>2982.9349999999999</v>
      </c>
      <c r="R171" s="18">
        <v>3607.915</v>
      </c>
      <c r="S171" s="18">
        <v>3851.8449999999998</v>
      </c>
      <c r="T171" s="18">
        <v>3929.8249999999998</v>
      </c>
      <c r="U171" s="18">
        <v>4129.8249999999998</v>
      </c>
      <c r="V171" s="18">
        <v>4129.8249999999998</v>
      </c>
      <c r="W171" s="18">
        <v>4129.8249999999998</v>
      </c>
      <c r="X171" s="18">
        <v>4129.8249999999998</v>
      </c>
      <c r="Y171" s="18">
        <v>4129.8249999999998</v>
      </c>
      <c r="Z171" s="18">
        <v>4129.8249999999998</v>
      </c>
      <c r="AA171" s="18">
        <v>4129.8249999999998</v>
      </c>
      <c r="AB171" s="18">
        <v>4129.8249999999998</v>
      </c>
      <c r="AC171" s="18">
        <v>4129.8249999999998</v>
      </c>
      <c r="AD171" s="18">
        <v>4129.8249999999998</v>
      </c>
      <c r="AE171" s="18">
        <v>4129.8249999999998</v>
      </c>
      <c r="AF171" s="18">
        <v>4129.8249999999998</v>
      </c>
      <c r="AG171" s="18">
        <v>4129.8249999999998</v>
      </c>
      <c r="AH171" s="18">
        <v>4129.8249999999998</v>
      </c>
      <c r="AI171" s="18">
        <v>4129.8249999999998</v>
      </c>
      <c r="AJ171" s="18">
        <v>4129.8249999999998</v>
      </c>
      <c r="AK171" s="18">
        <v>4129.8249999999998</v>
      </c>
      <c r="AL171" s="18">
        <v>4129.8249999999998</v>
      </c>
      <c r="AM171" s="18">
        <v>4129.8249999999998</v>
      </c>
      <c r="AN171" s="18">
        <v>4129.8249999999998</v>
      </c>
    </row>
    <row r="172" spans="1:40" s="2" customFormat="1" x14ac:dyDescent="0.25">
      <c r="A172" s="19" t="s">
        <v>113</v>
      </c>
      <c r="B172" s="18">
        <v>659009.42169999995</v>
      </c>
      <c r="C172" s="18">
        <v>716211.1216999999</v>
      </c>
      <c r="D172" s="18">
        <v>853677.60624000011</v>
      </c>
      <c r="E172" s="18">
        <v>957324.30624000006</v>
      </c>
      <c r="F172" s="18">
        <v>1039516.4462400001</v>
      </c>
      <c r="G172" s="18">
        <v>1084478.3922642586</v>
      </c>
      <c r="H172" s="18">
        <v>1133612.1534199999</v>
      </c>
      <c r="I172" s="18">
        <v>1191628.44942</v>
      </c>
      <c r="J172" s="18">
        <v>1224803.65442</v>
      </c>
      <c r="K172" s="18">
        <v>1243441.2271812386</v>
      </c>
      <c r="L172" s="18">
        <v>1318493.3351812386</v>
      </c>
      <c r="M172" s="18">
        <v>1302077.5796838272</v>
      </c>
      <c r="N172" s="18">
        <v>1287123.6482899999</v>
      </c>
      <c r="O172" s="18">
        <v>1403370.7807100001</v>
      </c>
      <c r="P172" s="18">
        <v>1407078.538408271</v>
      </c>
      <c r="Q172" s="18">
        <v>1488514.256208271</v>
      </c>
      <c r="R172" s="18">
        <v>1509589.2913582709</v>
      </c>
      <c r="S172" s="18">
        <v>1522956.401138271</v>
      </c>
      <c r="T172" s="18">
        <v>1527273.079188271</v>
      </c>
      <c r="U172" s="18">
        <v>1538748.3114582708</v>
      </c>
      <c r="V172" s="18">
        <v>1536286.5351782709</v>
      </c>
      <c r="W172" s="18">
        <v>1553005.0765766569</v>
      </c>
      <c r="X172" s="18">
        <v>1555467.4010266569</v>
      </c>
      <c r="Y172" s="18">
        <v>1526332.4258266569</v>
      </c>
      <c r="Z172" s="18">
        <v>1513588.0471666569</v>
      </c>
      <c r="AA172" s="18">
        <v>1499593.367166657</v>
      </c>
      <c r="AB172" s="18">
        <v>1494984.1853984222</v>
      </c>
      <c r="AC172" s="18">
        <v>1485796.275398422</v>
      </c>
      <c r="AD172" s="18">
        <v>1372025.475398422</v>
      </c>
      <c r="AE172" s="18">
        <v>1369846.9353984219</v>
      </c>
      <c r="AF172" s="18">
        <v>1369700.6553984219</v>
      </c>
      <c r="AG172" s="18">
        <v>1367265.5585584219</v>
      </c>
      <c r="AH172" s="18">
        <v>1358886.408558422</v>
      </c>
      <c r="AI172" s="18">
        <v>1300294.408558422</v>
      </c>
      <c r="AJ172" s="18">
        <v>1250666.4575584219</v>
      </c>
      <c r="AK172" s="18">
        <v>1212777.4575584219</v>
      </c>
      <c r="AL172" s="18">
        <v>1166302.4575584219</v>
      </c>
      <c r="AM172" s="18">
        <v>1167007.306558422</v>
      </c>
      <c r="AN172" s="18">
        <v>1164900.306558422</v>
      </c>
    </row>
    <row r="173" spans="1:40" s="2" customFormat="1" x14ac:dyDescent="0.25">
      <c r="A173" s="19" t="s">
        <v>94</v>
      </c>
      <c r="B173" s="18">
        <v>225.52999999999997</v>
      </c>
      <c r="C173" s="18">
        <v>225.52999999999997</v>
      </c>
      <c r="D173" s="18">
        <v>225.52999999999997</v>
      </c>
      <c r="E173" s="18">
        <v>225.52999999999997</v>
      </c>
      <c r="F173" s="18">
        <v>225.52999999999997</v>
      </c>
      <c r="G173" s="18">
        <v>225.52999999999997</v>
      </c>
      <c r="H173" s="18">
        <v>225.52999999999997</v>
      </c>
      <c r="I173" s="18">
        <v>225.52999999999997</v>
      </c>
      <c r="J173" s="18">
        <v>225.52999999999997</v>
      </c>
      <c r="K173" s="18">
        <v>225.52999999999997</v>
      </c>
      <c r="L173" s="18">
        <v>225.52999999999997</v>
      </c>
      <c r="M173" s="18">
        <v>225.52999999999997</v>
      </c>
      <c r="N173" s="18">
        <v>225.52999999999997</v>
      </c>
      <c r="O173" s="18">
        <v>225.52999999999997</v>
      </c>
      <c r="P173" s="18">
        <v>225.52999999999997</v>
      </c>
      <c r="Q173" s="18">
        <v>225.52999999999997</v>
      </c>
      <c r="R173" s="18">
        <v>225.52999999999997</v>
      </c>
      <c r="S173" s="18">
        <v>225.52999999999997</v>
      </c>
      <c r="T173" s="18">
        <v>225.52999999999997</v>
      </c>
      <c r="U173" s="18">
        <v>225.52999999999997</v>
      </c>
      <c r="V173" s="18">
        <v>225.52999999999997</v>
      </c>
      <c r="W173" s="18">
        <v>0</v>
      </c>
      <c r="X173" s="18">
        <v>0</v>
      </c>
      <c r="Y173" s="18">
        <v>0</v>
      </c>
      <c r="Z173" s="18">
        <v>0</v>
      </c>
      <c r="AA173" s="18">
        <v>0</v>
      </c>
      <c r="AB173" s="18">
        <v>0</v>
      </c>
      <c r="AC173" s="18">
        <v>0</v>
      </c>
      <c r="AD173" s="18">
        <v>0</v>
      </c>
      <c r="AE173" s="18">
        <v>0</v>
      </c>
      <c r="AF173" s="18">
        <v>0</v>
      </c>
      <c r="AG173" s="18">
        <v>0</v>
      </c>
      <c r="AH173" s="18">
        <v>0</v>
      </c>
      <c r="AI173" s="18">
        <v>0</v>
      </c>
      <c r="AJ173" s="18">
        <v>0</v>
      </c>
      <c r="AK173" s="18">
        <v>0</v>
      </c>
      <c r="AL173" s="18">
        <v>0</v>
      </c>
      <c r="AM173" s="18">
        <v>0</v>
      </c>
      <c r="AN173" s="18">
        <v>0</v>
      </c>
    </row>
    <row r="174" spans="1:40" s="2" customFormat="1" x14ac:dyDescent="0.25">
      <c r="A174" s="19" t="s">
        <v>99</v>
      </c>
      <c r="B174" s="18">
        <v>3425.3254185729502</v>
      </c>
      <c r="C174" s="18">
        <v>3425.3254185729502</v>
      </c>
      <c r="D174" s="18">
        <v>1113.5935685729501</v>
      </c>
      <c r="E174" s="18">
        <v>1113.5935685729501</v>
      </c>
      <c r="F174" s="18">
        <v>1113.5935685729501</v>
      </c>
      <c r="G174" s="18">
        <v>37.46356857295018</v>
      </c>
      <c r="H174" s="18">
        <v>37.46356857295018</v>
      </c>
      <c r="I174" s="18">
        <v>37.46356857295018</v>
      </c>
      <c r="J174" s="18">
        <v>37.46356857295018</v>
      </c>
      <c r="K174" s="18">
        <v>-3.6854074392294933E-2</v>
      </c>
      <c r="L174" s="18">
        <v>23.464705942346427</v>
      </c>
      <c r="M174" s="18">
        <v>2343.2651614110805</v>
      </c>
      <c r="N174" s="18">
        <v>2413.7796812526944</v>
      </c>
      <c r="O174" s="18">
        <v>2229.4686025858114</v>
      </c>
      <c r="P174" s="18">
        <v>2179.0650418943278</v>
      </c>
      <c r="Q174" s="18">
        <v>1997.4151118943278</v>
      </c>
      <c r="R174" s="18">
        <v>1997.4151118943278</v>
      </c>
      <c r="S174" s="18">
        <v>1997.4151118943278</v>
      </c>
      <c r="T174" s="18">
        <v>1997.4151118943278</v>
      </c>
      <c r="U174" s="18">
        <v>1997.4151118943278</v>
      </c>
      <c r="V174" s="18">
        <v>883.04511189432787</v>
      </c>
      <c r="W174" s="18">
        <v>883.04511189432787</v>
      </c>
      <c r="X174" s="18">
        <v>883.04511189432787</v>
      </c>
      <c r="Y174" s="18">
        <v>903.33923305397138</v>
      </c>
      <c r="Z174" s="18">
        <v>1005.8999999999976</v>
      </c>
      <c r="AA174" s="18">
        <v>4505.8799999999974</v>
      </c>
      <c r="AB174" s="18">
        <v>4505.8799999999974</v>
      </c>
      <c r="AC174" s="18">
        <v>4505.8799999999974</v>
      </c>
      <c r="AD174" s="18">
        <v>5505.8699999999972</v>
      </c>
      <c r="AE174" s="18">
        <v>5505.8699999999972</v>
      </c>
      <c r="AF174" s="18">
        <v>5505.8699999999972</v>
      </c>
      <c r="AG174" s="18">
        <v>5505.8699999999972</v>
      </c>
      <c r="AH174" s="18">
        <v>5505.8699999999972</v>
      </c>
      <c r="AI174" s="18">
        <v>5505.8699999999972</v>
      </c>
      <c r="AJ174" s="18">
        <v>5505.8699999999972</v>
      </c>
      <c r="AK174" s="18">
        <v>5505.8699999999972</v>
      </c>
      <c r="AL174" s="18">
        <v>5505.8699999999972</v>
      </c>
      <c r="AM174" s="18">
        <v>5505.8699999999972</v>
      </c>
      <c r="AN174" s="18">
        <v>5505.8699999999972</v>
      </c>
    </row>
    <row r="175" spans="1:40" s="2" customFormat="1" x14ac:dyDescent="0.25">
      <c r="A175" s="19" t="s">
        <v>106</v>
      </c>
      <c r="B175" s="18">
        <v>0</v>
      </c>
      <c r="C175" s="18">
        <v>0</v>
      </c>
      <c r="D175" s="18">
        <v>0</v>
      </c>
      <c r="E175" s="18">
        <v>0</v>
      </c>
      <c r="F175" s="18">
        <v>0</v>
      </c>
      <c r="G175" s="18">
        <v>0</v>
      </c>
      <c r="H175" s="18">
        <v>0</v>
      </c>
      <c r="I175" s="18">
        <v>0</v>
      </c>
      <c r="J175" s="18">
        <v>0</v>
      </c>
      <c r="K175" s="18">
        <v>0</v>
      </c>
      <c r="L175" s="18">
        <v>0</v>
      </c>
      <c r="M175" s="18">
        <v>0</v>
      </c>
      <c r="N175" s="18">
        <v>0</v>
      </c>
      <c r="O175" s="18">
        <v>51.89</v>
      </c>
      <c r="P175" s="18">
        <v>150.73000000000002</v>
      </c>
      <c r="Q175" s="18">
        <v>176.22200000000001</v>
      </c>
      <c r="R175" s="18">
        <v>176.22200000000001</v>
      </c>
      <c r="S175" s="18">
        <v>204.41200000000001</v>
      </c>
      <c r="T175" s="18">
        <v>265.98200000000003</v>
      </c>
      <c r="U175" s="18">
        <v>266.98200000000003</v>
      </c>
      <c r="V175" s="18">
        <v>269.47200000000004</v>
      </c>
      <c r="W175" s="18">
        <v>269.47200000000004</v>
      </c>
      <c r="X175" s="18">
        <v>269.47200000000004</v>
      </c>
      <c r="Y175" s="18">
        <v>269.47200000000004</v>
      </c>
      <c r="Z175" s="18">
        <v>269.47200000000004</v>
      </c>
      <c r="AA175" s="18">
        <v>269.47200000000004</v>
      </c>
      <c r="AB175" s="18">
        <v>269.47200000000004</v>
      </c>
      <c r="AC175" s="18">
        <v>269.47200000000004</v>
      </c>
      <c r="AD175" s="18">
        <v>269.47200000000004</v>
      </c>
      <c r="AE175" s="18">
        <v>269.47200000000004</v>
      </c>
      <c r="AF175" s="18">
        <v>269.47200000000004</v>
      </c>
      <c r="AG175" s="18">
        <v>269.47200000000004</v>
      </c>
      <c r="AH175" s="18">
        <v>269.47200000000004</v>
      </c>
      <c r="AI175" s="18">
        <v>269.47200000000004</v>
      </c>
      <c r="AJ175" s="18">
        <v>269.47200000000004</v>
      </c>
      <c r="AK175" s="18">
        <v>269.47200000000004</v>
      </c>
      <c r="AL175" s="18">
        <v>269.47200000000004</v>
      </c>
      <c r="AM175" s="18">
        <v>269.47200000000004</v>
      </c>
      <c r="AN175" s="18">
        <v>269.47200000000004</v>
      </c>
    </row>
    <row r="176" spans="1:40" s="2" customFormat="1" x14ac:dyDescent="0.25">
      <c r="A176" s="19" t="s">
        <v>139</v>
      </c>
      <c r="B176" s="18">
        <v>0</v>
      </c>
      <c r="C176" s="18">
        <v>0</v>
      </c>
      <c r="D176" s="18">
        <v>0</v>
      </c>
      <c r="E176" s="18">
        <v>0</v>
      </c>
      <c r="F176" s="18">
        <v>0</v>
      </c>
      <c r="G176" s="18">
        <v>0</v>
      </c>
      <c r="H176" s="18">
        <v>0</v>
      </c>
      <c r="I176" s="18">
        <v>0</v>
      </c>
      <c r="J176" s="18">
        <v>0</v>
      </c>
      <c r="K176" s="18">
        <v>0</v>
      </c>
      <c r="L176" s="18">
        <v>0</v>
      </c>
      <c r="M176" s="18">
        <v>1240</v>
      </c>
      <c r="N176" s="18">
        <v>1240</v>
      </c>
      <c r="O176" s="18">
        <v>1240</v>
      </c>
      <c r="P176" s="18">
        <v>1240</v>
      </c>
      <c r="Q176" s="18">
        <v>1240</v>
      </c>
      <c r="R176" s="18">
        <v>1240</v>
      </c>
      <c r="S176" s="18">
        <v>1240</v>
      </c>
      <c r="T176" s="18">
        <v>1240</v>
      </c>
      <c r="U176" s="18">
        <v>1440</v>
      </c>
      <c r="V176" s="18">
        <v>1640</v>
      </c>
      <c r="W176" s="18">
        <v>1640</v>
      </c>
      <c r="X176" s="18">
        <v>1640</v>
      </c>
      <c r="Y176" s="18">
        <v>1640</v>
      </c>
      <c r="Z176" s="18">
        <v>1640</v>
      </c>
      <c r="AA176" s="18">
        <v>1640</v>
      </c>
      <c r="AB176" s="18">
        <v>1640</v>
      </c>
      <c r="AC176" s="18">
        <v>1640</v>
      </c>
      <c r="AD176" s="18">
        <v>1640</v>
      </c>
      <c r="AE176" s="18">
        <v>1640</v>
      </c>
      <c r="AF176" s="18">
        <v>1640</v>
      </c>
      <c r="AG176" s="18">
        <v>1640</v>
      </c>
      <c r="AH176" s="18">
        <v>1640</v>
      </c>
      <c r="AI176" s="18">
        <v>1640</v>
      </c>
      <c r="AJ176" s="18">
        <v>1640</v>
      </c>
      <c r="AK176" s="18">
        <v>1840</v>
      </c>
      <c r="AL176" s="18">
        <v>1840</v>
      </c>
      <c r="AM176" s="18">
        <v>1840</v>
      </c>
      <c r="AN176" s="18">
        <v>1840</v>
      </c>
    </row>
    <row r="177" spans="1:40" s="2" customFormat="1" x14ac:dyDescent="0.25">
      <c r="A177" s="19" t="s">
        <v>115</v>
      </c>
      <c r="B177" s="18">
        <v>144244.79058419017</v>
      </c>
      <c r="C177" s="18">
        <v>144692.51858419017</v>
      </c>
      <c r="D177" s="18">
        <v>165097.50898419015</v>
      </c>
      <c r="E177" s="18">
        <v>186936.97958419015</v>
      </c>
      <c r="F177" s="18">
        <v>194782.21958419014</v>
      </c>
      <c r="G177" s="18">
        <v>195329.50958419015</v>
      </c>
      <c r="H177" s="18">
        <v>193240.97958419015</v>
      </c>
      <c r="I177" s="18">
        <v>193282.82958419016</v>
      </c>
      <c r="J177" s="18">
        <v>182708.80958419014</v>
      </c>
      <c r="K177" s="18">
        <v>185285.21958419017</v>
      </c>
      <c r="L177" s="18">
        <v>189876.2897132434</v>
      </c>
      <c r="M177" s="18">
        <v>185895.40929111952</v>
      </c>
      <c r="N177" s="18">
        <v>190409.05842999998</v>
      </c>
      <c r="O177" s="18">
        <v>190591.29242999997</v>
      </c>
      <c r="P177" s="18">
        <v>192024.67542999997</v>
      </c>
      <c r="Q177" s="18">
        <v>201198.56424999997</v>
      </c>
      <c r="R177" s="18">
        <v>181340.90424999996</v>
      </c>
      <c r="S177" s="18">
        <v>178116.14424999998</v>
      </c>
      <c r="T177" s="18">
        <v>173316.95741999996</v>
      </c>
      <c r="U177" s="18">
        <v>173574.03341999996</v>
      </c>
      <c r="V177" s="18">
        <v>172247.51341999997</v>
      </c>
      <c r="W177" s="18">
        <v>170265.10341999997</v>
      </c>
      <c r="X177" s="18">
        <v>172178.08341999998</v>
      </c>
      <c r="Y177" s="18">
        <v>172133.14341999998</v>
      </c>
      <c r="Z177" s="18">
        <v>172133.14341999998</v>
      </c>
      <c r="AA177" s="18">
        <v>172489.14341999998</v>
      </c>
      <c r="AB177" s="18">
        <v>174299.14341999998</v>
      </c>
      <c r="AC177" s="18">
        <v>174444.34341999996</v>
      </c>
      <c r="AD177" s="18">
        <v>171815.37341999999</v>
      </c>
      <c r="AE177" s="18">
        <v>165173.88341999997</v>
      </c>
      <c r="AF177" s="18">
        <v>164791.47741999998</v>
      </c>
      <c r="AG177" s="18">
        <v>164909.46741999997</v>
      </c>
      <c r="AH177" s="18">
        <v>165147.93741999994</v>
      </c>
      <c r="AI177" s="18">
        <v>165442.82741999996</v>
      </c>
      <c r="AJ177" s="18">
        <v>165747.32941999997</v>
      </c>
      <c r="AK177" s="18">
        <v>165789.32941999997</v>
      </c>
      <c r="AL177" s="18">
        <v>168232.21841999996</v>
      </c>
      <c r="AM177" s="18">
        <v>168232.21841999996</v>
      </c>
      <c r="AN177" s="18">
        <v>168357.21841999996</v>
      </c>
    </row>
    <row r="178" spans="1:40" s="2" customFormat="1" x14ac:dyDescent="0.25">
      <c r="A178" s="19" t="s">
        <v>116</v>
      </c>
      <c r="B178" s="18">
        <v>27663.290822361123</v>
      </c>
      <c r="C178" s="18">
        <v>22595.910822361126</v>
      </c>
      <c r="D178" s="18">
        <v>36057.890822361122</v>
      </c>
      <c r="E178" s="18">
        <v>48053.558982361123</v>
      </c>
      <c r="F178" s="18">
        <v>55910.024962361116</v>
      </c>
      <c r="G178" s="18">
        <v>85970.190432361109</v>
      </c>
      <c r="H178" s="18">
        <v>126642.39043236111</v>
      </c>
      <c r="I178" s="18">
        <v>148366.72043236109</v>
      </c>
      <c r="J178" s="18">
        <v>165256.34043236109</v>
      </c>
      <c r="K178" s="18">
        <v>170604.14043236111</v>
      </c>
      <c r="L178" s="18">
        <v>185997.67043236108</v>
      </c>
      <c r="M178" s="18">
        <v>192983.89043236108</v>
      </c>
      <c r="N178" s="18">
        <v>189376.23043236102</v>
      </c>
      <c r="O178" s="18">
        <v>178243.18960999994</v>
      </c>
      <c r="P178" s="18">
        <v>159610.78389999998</v>
      </c>
      <c r="Q178" s="18">
        <v>168469.41528000002</v>
      </c>
      <c r="R178" s="18">
        <v>144039.02527999997</v>
      </c>
      <c r="S178" s="18">
        <v>133545.50527999995</v>
      </c>
      <c r="T178" s="18">
        <v>131926.46427999999</v>
      </c>
      <c r="U178" s="18">
        <v>128321.39427999996</v>
      </c>
      <c r="V178" s="18">
        <v>132729.93427999999</v>
      </c>
      <c r="W178" s="18">
        <v>135550.80361333332</v>
      </c>
      <c r="X178" s="18">
        <v>131553.14361333335</v>
      </c>
      <c r="Y178" s="18">
        <v>133275.82361333334</v>
      </c>
      <c r="Z178" s="18">
        <v>124804.52361333332</v>
      </c>
      <c r="AA178" s="18">
        <v>128608.79361333333</v>
      </c>
      <c r="AB178" s="18">
        <v>192547.82361333334</v>
      </c>
      <c r="AC178" s="18">
        <v>186564.85361333334</v>
      </c>
      <c r="AD178" s="18">
        <v>180339.51361333334</v>
      </c>
      <c r="AE178" s="18">
        <v>164274.23361333334</v>
      </c>
      <c r="AF178" s="18">
        <v>166526.39227462406</v>
      </c>
      <c r="AG178" s="18">
        <v>152217.18227462407</v>
      </c>
      <c r="AH178" s="18">
        <v>165165.01227462405</v>
      </c>
      <c r="AI178" s="18">
        <v>161365.01227462405</v>
      </c>
      <c r="AJ178" s="18">
        <v>162702.16764297936</v>
      </c>
      <c r="AK178" s="18">
        <v>159702.16764297936</v>
      </c>
      <c r="AL178" s="18">
        <v>155695.83764297937</v>
      </c>
      <c r="AM178" s="18">
        <v>149295.81764297935</v>
      </c>
      <c r="AN178" s="18">
        <v>135574.21640455924</v>
      </c>
    </row>
    <row r="179" spans="1:40" x14ac:dyDescent="0.25">
      <c r="A179" s="21" t="s">
        <v>15</v>
      </c>
      <c r="B179" s="22">
        <f t="shared" ref="B179:AH179" si="30">B141+B84+B35+B30+B5</f>
        <v>5358351.0284983246</v>
      </c>
      <c r="C179" s="22">
        <f t="shared" si="30"/>
        <v>6108663.7927921442</v>
      </c>
      <c r="D179" s="22">
        <f t="shared" si="30"/>
        <v>7228889.3613528525</v>
      </c>
      <c r="E179" s="22">
        <f t="shared" si="30"/>
        <v>7882610.5064902538</v>
      </c>
      <c r="F179" s="22">
        <f t="shared" si="30"/>
        <v>10907905.253414154</v>
      </c>
      <c r="G179" s="22">
        <f t="shared" si="30"/>
        <v>12509439.44780672</v>
      </c>
      <c r="H179" s="22">
        <f t="shared" si="30"/>
        <v>13160372.292851238</v>
      </c>
      <c r="I179" s="22">
        <f t="shared" si="30"/>
        <v>14842104.468966931</v>
      </c>
      <c r="J179" s="22">
        <f t="shared" si="30"/>
        <v>17210250.240784101</v>
      </c>
      <c r="K179" s="22">
        <f t="shared" si="30"/>
        <v>17922063.169758908</v>
      </c>
      <c r="L179" s="22">
        <f t="shared" si="30"/>
        <v>18443522.761261713</v>
      </c>
      <c r="M179" s="22">
        <f t="shared" si="30"/>
        <v>19106722.152019057</v>
      </c>
      <c r="N179" s="22">
        <f t="shared" si="30"/>
        <v>19829514.326456115</v>
      </c>
      <c r="O179" s="22">
        <f t="shared" si="30"/>
        <v>20799722.628087044</v>
      </c>
      <c r="P179" s="22">
        <f t="shared" si="30"/>
        <v>20914368.153063666</v>
      </c>
      <c r="Q179" s="22">
        <f t="shared" si="30"/>
        <v>21947940.167417467</v>
      </c>
      <c r="R179" s="22">
        <f t="shared" si="30"/>
        <v>21800158.25729233</v>
      </c>
      <c r="S179" s="22">
        <f t="shared" si="30"/>
        <v>21639781.897183433</v>
      </c>
      <c r="T179" s="22">
        <f t="shared" si="30"/>
        <v>22414199.751188945</v>
      </c>
      <c r="U179" s="22">
        <f t="shared" si="30"/>
        <v>22274318.266757552</v>
      </c>
      <c r="V179" s="22">
        <f t="shared" si="30"/>
        <v>22595458.76225866</v>
      </c>
      <c r="W179" s="22">
        <f t="shared" si="30"/>
        <v>23368662.950834114</v>
      </c>
      <c r="X179" s="22">
        <f t="shared" si="30"/>
        <v>24221220.175564136</v>
      </c>
      <c r="Y179" s="22">
        <f t="shared" si="30"/>
        <v>24634712.210535206</v>
      </c>
      <c r="Z179" s="22">
        <f t="shared" si="30"/>
        <v>24622142.275549509</v>
      </c>
      <c r="AA179" s="22">
        <f t="shared" si="30"/>
        <v>25027523.928508639</v>
      </c>
      <c r="AB179" s="22">
        <f t="shared" si="30"/>
        <v>25586745.519826002</v>
      </c>
      <c r="AC179" s="22">
        <f t="shared" si="30"/>
        <v>26233572.389540061</v>
      </c>
      <c r="AD179" s="22">
        <f t="shared" si="30"/>
        <v>27490298.904761489</v>
      </c>
      <c r="AE179" s="22">
        <f t="shared" si="30"/>
        <v>27905460.800535999</v>
      </c>
      <c r="AF179" s="22">
        <f t="shared" si="30"/>
        <v>27660974.679149095</v>
      </c>
      <c r="AG179" s="22">
        <f t="shared" si="30"/>
        <v>27901627.685236201</v>
      </c>
      <c r="AH179" s="22">
        <f t="shared" si="30"/>
        <v>28714866.430149592</v>
      </c>
      <c r="AI179" s="22">
        <v>29545928.213120308</v>
      </c>
      <c r="AJ179" s="22">
        <v>29714732.984030116</v>
      </c>
      <c r="AK179" s="22">
        <v>29816794.322407201</v>
      </c>
      <c r="AL179" s="22">
        <v>30702185.036290582</v>
      </c>
      <c r="AM179" s="22">
        <v>30461129.852522604</v>
      </c>
      <c r="AN179" s="22">
        <v>30814014.496005014</v>
      </c>
    </row>
  </sheetData>
  <mergeCells count="41">
    <mergeCell ref="AN3:AN4"/>
    <mergeCell ref="AL3:AL4"/>
    <mergeCell ref="Z1:AF2"/>
    <mergeCell ref="AF3:AF4"/>
    <mergeCell ref="Y3:Y4"/>
    <mergeCell ref="Z3:Z4"/>
    <mergeCell ref="AA3:AA4"/>
    <mergeCell ref="AB3:AB4"/>
    <mergeCell ref="AC3:AC4"/>
    <mergeCell ref="AD3:AD4"/>
    <mergeCell ref="AK3:AK4"/>
    <mergeCell ref="AI3:AI4"/>
    <mergeCell ref="AE3:AE4"/>
    <mergeCell ref="AM3:AM4"/>
    <mergeCell ref="K3:K4"/>
    <mergeCell ref="O3:O4"/>
    <mergeCell ref="P3:P4"/>
    <mergeCell ref="Q3:Q4"/>
    <mergeCell ref="R3:R4"/>
    <mergeCell ref="M3:M4"/>
    <mergeCell ref="N3:N4"/>
    <mergeCell ref="L3:L4"/>
    <mergeCell ref="F3:F4"/>
    <mergeCell ref="G3:G4"/>
    <mergeCell ref="H3:H4"/>
    <mergeCell ref="I3:I4"/>
    <mergeCell ref="J3:J4"/>
    <mergeCell ref="A3:A4"/>
    <mergeCell ref="B3:B4"/>
    <mergeCell ref="C3:C4"/>
    <mergeCell ref="D3:D4"/>
    <mergeCell ref="E3:E4"/>
    <mergeCell ref="X3:X4"/>
    <mergeCell ref="AG3:AG4"/>
    <mergeCell ref="AH3:AH4"/>
    <mergeCell ref="AJ3:AJ4"/>
    <mergeCell ref="S3:S4"/>
    <mergeCell ref="T3:T4"/>
    <mergeCell ref="U3:U4"/>
    <mergeCell ref="V3:V4"/>
    <mergeCell ref="W3:W4"/>
  </mergeCells>
  <pageMargins left="0.25" right="0.25" top="0.75" bottom="0.75" header="0.3" footer="0.3"/>
  <pageSetup scale="71" fitToHeight="0" orientation="portrait" r:id="rId1"/>
  <rowBreaks count="3" manualBreakCount="3">
    <brk id="58" max="38" man="1"/>
    <brk id="123" max="39" man="1"/>
    <brk id="17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1" sqref="B21"/>
    </sheetView>
  </sheetViews>
  <sheetFormatPr defaultRowHeight="15" x14ac:dyDescent="0.25"/>
  <cols>
    <col min="1" max="1" width="27.42578125" style="2" bestFit="1" customWidth="1"/>
    <col min="2" max="3" width="49.85546875" style="3" customWidth="1"/>
    <col min="4" max="16384" width="9.140625" style="2"/>
  </cols>
  <sheetData>
    <row r="1" spans="1:3" x14ac:dyDescent="0.25">
      <c r="A1" s="4"/>
      <c r="B1" s="5" t="s">
        <v>23</v>
      </c>
      <c r="C1" s="5" t="s">
        <v>24</v>
      </c>
    </row>
    <row r="2" spans="1:3" x14ac:dyDescent="0.25">
      <c r="A2" s="6" t="s">
        <v>25</v>
      </c>
      <c r="B2" s="7" t="s">
        <v>51</v>
      </c>
      <c r="C2" s="7" t="s">
        <v>54</v>
      </c>
    </row>
    <row r="3" spans="1:3" x14ac:dyDescent="0.25">
      <c r="A3" s="6" t="s">
        <v>26</v>
      </c>
      <c r="B3" s="7" t="s">
        <v>27</v>
      </c>
      <c r="C3" s="7" t="s">
        <v>28</v>
      </c>
    </row>
    <row r="4" spans="1:3" x14ac:dyDescent="0.25">
      <c r="A4" s="6" t="s">
        <v>29</v>
      </c>
      <c r="B4" s="7" t="s">
        <v>52</v>
      </c>
      <c r="C4" s="7" t="s">
        <v>53</v>
      </c>
    </row>
    <row r="5" spans="1:3" ht="45" x14ac:dyDescent="0.25">
      <c r="A5" s="6" t="s">
        <v>30</v>
      </c>
      <c r="B5" s="7" t="s">
        <v>55</v>
      </c>
      <c r="C5" s="7" t="s">
        <v>58</v>
      </c>
    </row>
    <row r="6" spans="1:3" ht="22.5" x14ac:dyDescent="0.25">
      <c r="A6" s="6" t="s">
        <v>31</v>
      </c>
      <c r="B6" s="7" t="s">
        <v>32</v>
      </c>
      <c r="C6" s="7" t="s">
        <v>33</v>
      </c>
    </row>
    <row r="7" spans="1:3" ht="45" x14ac:dyDescent="0.25">
      <c r="A7" s="6" t="s">
        <v>34</v>
      </c>
      <c r="B7" s="7" t="s">
        <v>35</v>
      </c>
      <c r="C7" s="7" t="s">
        <v>36</v>
      </c>
    </row>
    <row r="8" spans="1:3" x14ac:dyDescent="0.25">
      <c r="A8" s="6" t="s">
        <v>37</v>
      </c>
      <c r="B8" s="8">
        <v>40179</v>
      </c>
      <c r="C8" s="8">
        <v>40179</v>
      </c>
    </row>
    <row r="9" spans="1:3" x14ac:dyDescent="0.25">
      <c r="A9" s="6" t="s">
        <v>38</v>
      </c>
      <c r="B9" s="7" t="s">
        <v>39</v>
      </c>
      <c r="C9" s="7" t="s">
        <v>40</v>
      </c>
    </row>
    <row r="10" spans="1:3" x14ac:dyDescent="0.25">
      <c r="A10" s="6" t="s">
        <v>41</v>
      </c>
      <c r="B10" s="7" t="s">
        <v>56</v>
      </c>
      <c r="C10" s="7" t="s">
        <v>57</v>
      </c>
    </row>
    <row r="11" spans="1:3" ht="56.25" x14ac:dyDescent="0.25">
      <c r="A11" s="6" t="s">
        <v>42</v>
      </c>
      <c r="B11" s="7" t="s">
        <v>43</v>
      </c>
      <c r="C11" s="7" t="s">
        <v>44</v>
      </c>
    </row>
    <row r="12" spans="1:3" x14ac:dyDescent="0.25">
      <c r="A12" s="6" t="s">
        <v>45</v>
      </c>
      <c r="B12" s="36" t="s">
        <v>46</v>
      </c>
      <c r="C12" s="36"/>
    </row>
    <row r="13" spans="1:3" x14ac:dyDescent="0.25">
      <c r="A13" s="6" t="s">
        <v>47</v>
      </c>
      <c r="B13" s="36" t="s">
        <v>48</v>
      </c>
      <c r="C13" s="36"/>
    </row>
    <row r="14" spans="1:3" x14ac:dyDescent="0.25">
      <c r="A14" s="6" t="s">
        <v>49</v>
      </c>
      <c r="B14" s="8">
        <v>43434</v>
      </c>
      <c r="C14" s="7"/>
    </row>
    <row r="15" spans="1:3" x14ac:dyDescent="0.25">
      <c r="A15" s="6" t="s">
        <v>50</v>
      </c>
      <c r="B15" s="37"/>
      <c r="C15" s="37"/>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countryQ1</vt:lpstr>
      <vt:lpstr>metadata</vt:lpstr>
      <vt:lpstr>'By countryQ1'!Print_Area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Anand Batjargal</dc:creator>
  <cp:lastModifiedBy>Anand Batjargal</cp:lastModifiedBy>
  <cp:lastPrinted>2020-08-23T05:13:52Z</cp:lastPrinted>
  <dcterms:created xsi:type="dcterms:W3CDTF">2018-11-13T02:51:16Z</dcterms:created>
  <dcterms:modified xsi:type="dcterms:W3CDTF">2020-08-23T05:14:51Z</dcterms:modified>
</cp:coreProperties>
</file>