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38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6.xml" ContentType="application/vnd.openxmlformats-officedocument.themeOverride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7.xml" ContentType="application/vnd.openxmlformats-officedocument.themeOverride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8.xml" ContentType="application/vnd.openxmlformats-officedocument.themeOverride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4.xml" ContentType="application/vnd.openxmlformats-officedocument.drawing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drawings/drawing29.xml" ContentType="application/vnd.openxmlformats-officedocument.drawing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1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9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3.xml" ContentType="application/vnd.openxmlformats-officedocument.drawing+xml"/>
  <Override PartName="/xl/charts/chart35.xml" ContentType="application/vnd.openxmlformats-officedocument.drawingml.chart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drawings/drawing45.xml" ContentType="application/vnd.openxmlformats-officedocument.drawing+xml"/>
  <Override PartName="/xl/charts/chart37.xml" ContentType="application/vnd.openxmlformats-officedocument.drawingml.chart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7.xml" ContentType="application/vnd.openxmlformats-officedocument.drawing+xml"/>
  <Override PartName="/xl/charts/chart39.xml" ContentType="application/vnd.openxmlformats-officedocument.drawingml.chart+xml"/>
  <Override PartName="/xl/theme/themeOverride10.xml" ContentType="application/vnd.openxmlformats-officedocument.themeOverride+xml"/>
  <Override PartName="/xl/charts/chart40.xml" ContentType="application/vnd.openxmlformats-officedocument.drawingml.chart+xml"/>
  <Override PartName="/xl/theme/themeOverride11.xml" ContentType="application/vnd.openxmlformats-officedocument.themeOverride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2.xml" ContentType="application/vnd.openxmlformats-officedocument.themeOverride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3.xml" ContentType="application/vnd.openxmlformats-officedocument.drawingml.chart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drawings/drawing53.xml" ContentType="application/vnd.openxmlformats-officedocument.drawing+xml"/>
  <Override PartName="/xl/charts/chart45.xml" ContentType="application/vnd.openxmlformats-officedocument.drawingml.chart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Inflation report/2023_Dec/Excel files/"/>
    </mc:Choice>
  </mc:AlternateContent>
  <xr:revisionPtr revIDLastSave="1750" documentId="8_{92C3A557-5A18-46A9-8043-1EFBE5E9B357}" xr6:coauthVersionLast="47" xr6:coauthVersionMax="47" xr10:uidLastSave="{50DFF338-10EE-46EC-9CBC-00BC14959DBF}"/>
  <bookViews>
    <workbookView xWindow="-120" yWindow="-120" windowWidth="29040" windowHeight="15840" tabRatio="907" activeTab="2" xr2:uid="{0E34F550-8F97-4659-928A-E02B7A4ED26F}"/>
  </bookViews>
  <sheets>
    <sheet name="1.1.Инфляцын төсөөлөл" sheetId="228" r:id="rId1"/>
    <sheet name="1.2. Инфляцын хүлээлт" sheetId="227" r:id="rId2"/>
    <sheet name="1. Инфляц" sheetId="102" r:id="rId3"/>
    <sheet name="1.1" sheetId="247" r:id="rId4"/>
    <sheet name="1.2" sheetId="230" r:id="rId5"/>
    <sheet name="1.3" sheetId="103" r:id="rId6"/>
    <sheet name="1.4" sheetId="104" r:id="rId7"/>
    <sheet name="1.5" sheetId="105" r:id="rId8"/>
    <sheet name="2. ЭЗӨ" sheetId="28" r:id="rId9"/>
    <sheet name="2. ЭЗӨ-2" sheetId="11" r:id="rId10"/>
    <sheet name="2.1" sheetId="91" r:id="rId11"/>
    <sheet name="2.2" sheetId="195" r:id="rId12"/>
    <sheet name="2.3" sheetId="196" r:id="rId13"/>
    <sheet name="2.4" sheetId="234" r:id="rId14"/>
    <sheet name="2.5" sheetId="181" r:id="rId15"/>
    <sheet name="2.6" sheetId="235" r:id="rId16"/>
    <sheet name="2.7" sheetId="12" r:id="rId17"/>
    <sheet name="2.8" sheetId="249" r:id="rId18"/>
    <sheet name="2.9" sheetId="244" r:id="rId19"/>
    <sheet name="3.1 Хөдөлмөр" sheetId="109" r:id="rId20"/>
    <sheet name="х 3.1" sheetId="246" r:id="rId21"/>
    <sheet name="3.1" sheetId="208" r:id="rId22"/>
    <sheet name="3.2" sheetId="236" r:id="rId23"/>
    <sheet name="3.3" sheetId="237" r:id="rId24"/>
    <sheet name="3.4" sheetId="207" r:id="rId25"/>
    <sheet name="3.5" sheetId="211" r:id="rId26"/>
    <sheet name="3.6" sheetId="212" r:id="rId27"/>
    <sheet name="3.2.1 Мөнгө, зээл" sheetId="31" r:id="rId28"/>
    <sheet name="3.7" sheetId="216" r:id="rId29"/>
    <sheet name="3.8" sheetId="217" r:id="rId30"/>
    <sheet name="3.9" sheetId="218" r:id="rId31"/>
    <sheet name="3.10" sheetId="219" r:id="rId32"/>
    <sheet name="3.11" sheetId="222" r:id="rId33"/>
    <sheet name="3.12" sheetId="223" r:id="rId34"/>
    <sheet name="3.2.2 Хүү" sheetId="39" r:id="rId35"/>
    <sheet name="3.13" sheetId="125" r:id="rId36"/>
    <sheet name="3.14" sheetId="248" r:id="rId37"/>
    <sheet name="3.15" sheetId="245" r:id="rId38"/>
    <sheet name="3.2.3 Ханш" sheetId="190" r:id="rId39"/>
    <sheet name="3.16" sheetId="191" r:id="rId40"/>
    <sheet name="3.17" sheetId="232" r:id="rId41"/>
    <sheet name="3.18" sheetId="193" r:id="rId42"/>
    <sheet name="3.19" sheetId="194" r:id="rId43"/>
    <sheet name="3.2.4 Хөрөнгийн зах" sheetId="47" r:id="rId44"/>
    <sheet name="3.20" sheetId="213" r:id="rId45"/>
    <sheet name="3.21" sheetId="127" r:id="rId46"/>
    <sheet name="3.22" sheetId="134" r:id="rId47"/>
    <sheet name="3.23" sheetId="128" r:id="rId48"/>
    <sheet name="3.24" sheetId="224" r:id="rId49"/>
    <sheet name="3.3 Төсөв" sheetId="52" r:id="rId50"/>
    <sheet name="3.25-26" sheetId="53" r:id="rId51"/>
    <sheet name="Х 3.3" sheetId="56" r:id="rId52"/>
    <sheet name="Гадаад орчин 4.1" sheetId="58" r:id="rId53"/>
    <sheet name="4.2" sheetId="59" r:id="rId54"/>
    <sheet name="4.3 Төлбөрийн тэнцэл" sheetId="61" r:id="rId55"/>
    <sheet name="4.3" sheetId="62" r:id="rId56"/>
    <sheet name="Х 4.1-2" sheetId="64" r:id="rId57"/>
    <sheet name="4.4" sheetId="197" r:id="rId58"/>
    <sheet name="4.5" sheetId="198" r:id="rId59"/>
    <sheet name="4.6" sheetId="66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</externalReferences>
  <definedNames>
    <definedName name="\A" localSheetId="0">#REF!</definedName>
    <definedName name="\A" localSheetId="1">#REF!</definedName>
    <definedName name="\A">#REF!</definedName>
    <definedName name="\B" localSheetId="0">#REF!</definedName>
    <definedName name="\B" localSheetId="1">#REF!</definedName>
    <definedName name="\B">#REF!</definedName>
    <definedName name="\C" localSheetId="0">#REF!</definedName>
    <definedName name="\C" localSheetId="1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4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4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 localSheetId="1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 localSheetId="1">#REF!</definedName>
    <definedName name="A._Pre_cutoff_date_original_maturities__subject_to_further_rescheduling_1">#REF!</definedName>
    <definedName name="a078_171" localSheetId="0">#REF!</definedName>
    <definedName name="a078_171" localSheetId="1">#REF!</definedName>
    <definedName name="a078_171">#REF!</definedName>
    <definedName name="A1_" localSheetId="0">[25]Sum1!#REF!</definedName>
    <definedName name="A1_" localSheetId="1">[25]Sum1!#REF!</definedName>
    <definedName name="A1_">[25]Sum1!#REF!</definedName>
    <definedName name="a1162_1231" localSheetId="0">#REF!</definedName>
    <definedName name="a1162_1231" localSheetId="1">#REF!</definedName>
    <definedName name="a1162_1231">#REF!</definedName>
    <definedName name="a179_258" localSheetId="0">#REF!</definedName>
    <definedName name="a179_258" localSheetId="1">#REF!</definedName>
    <definedName name="a179_258">#REF!</definedName>
    <definedName name="A17Table" localSheetId="0">#REF!</definedName>
    <definedName name="A17Table" localSheetId="1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 localSheetId="1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 localSheetId="1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 localSheetId="1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 localSheetId="1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 localSheetId="1">#REF!</definedName>
    <definedName name="asdfad">#REF!</definedName>
    <definedName name="asdfasd" localSheetId="0">#REF!</definedName>
    <definedName name="asdfasd" localSheetId="1">#REF!</definedName>
    <definedName name="asdfasd">#REF!</definedName>
    <definedName name="asdfasdfa" localSheetId="0">#REF!</definedName>
    <definedName name="asdfasdfa" localSheetId="1">#REF!</definedName>
    <definedName name="asdfasdfa">#REF!</definedName>
    <definedName name="asdfasdfasdf" localSheetId="0" hidden="1">'[3]2'!#REF!</definedName>
    <definedName name="asdfasdfasdf" localSheetId="1" hidden="1">'[3]2'!#REF!</definedName>
    <definedName name="asdfasdfasdf" hidden="1">'[3]2'!#REF!</definedName>
    <definedName name="Asector" localSheetId="0">#REF!</definedName>
    <definedName name="Asector" localSheetId="1">#REF!</definedName>
    <definedName name="Asector">#REF!</definedName>
    <definedName name="ASSBOP" localSheetId="0">[23]Work_sect!#REF!</definedName>
    <definedName name="ASSBOP" localSheetId="1">[23]Work_sect!#REF!</definedName>
    <definedName name="ASSBOP">[23]Work_sect!#REF!</definedName>
    <definedName name="AssetSales2001" localSheetId="0">[37]Input!#REF!</definedName>
    <definedName name="AssetSales2001" localSheetId="1">[37]Input!#REF!</definedName>
    <definedName name="AssetSales2001">[37]Input!#REF!</definedName>
    <definedName name="AssetSales2002" localSheetId="0">[37]Input!#REF!</definedName>
    <definedName name="AssetSales2002" localSheetId="1">[37]Input!#REF!</definedName>
    <definedName name="AssetSales2002">[37]Input!#REF!</definedName>
    <definedName name="AssetSales2003" localSheetId="0">[37]Input!#REF!</definedName>
    <definedName name="AssetSales2003" localSheetId="1">[37]Input!#REF!</definedName>
    <definedName name="AssetSales2003">[37]Input!#REF!</definedName>
    <definedName name="AssetSales2004" localSheetId="0">[37]Input!#REF!</definedName>
    <definedName name="AssetSales2004" localSheetId="1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 localSheetId="1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 localSheetId="1">#REF!</definedName>
    <definedName name="AVTNPV">#REF!</definedName>
    <definedName name="baba" localSheetId="0">#REF!</definedName>
    <definedName name="baba" localSheetId="1">#REF!</definedName>
    <definedName name="baba">#REF!</definedName>
    <definedName name="Badea">[28]CIRRs!$C$67</definedName>
    <definedName name="Balança_capitais_BOP_USD" localSheetId="0">#REF!</definedName>
    <definedName name="Balança_capitais_BOP_USD" localSheetId="1">#REF!</definedName>
    <definedName name="Balança_capitais_BOP_USD">#REF!</definedName>
    <definedName name="Balance_of_Payments" localSheetId="0">#REF!</definedName>
    <definedName name="Balance_of_Payments" localSheetId="1">#REF!</definedName>
    <definedName name="Balance_of_Payments">#REF!</definedName>
    <definedName name="BALPAY" localSheetId="0">#REF!</definedName>
    <definedName name="BALPAY" localSheetId="1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 localSheetId="1">#REF!</definedName>
    <definedName name="BEO">#REF!</definedName>
    <definedName name="BER" localSheetId="0">#REF!</definedName>
    <definedName name="BER" localSheetId="1">#REF!</definedName>
    <definedName name="BER">#REF!</definedName>
    <definedName name="BERBA" localSheetId="0">#REF!</definedName>
    <definedName name="BERBA" localSheetId="1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 localSheetId="1">#REF!</definedName>
    <definedName name="BM">#REF!</definedName>
    <definedName name="BMG">[43]Q6!$E$23:$AH$23</definedName>
    <definedName name="BMI" localSheetId="0">#REF!</definedName>
    <definedName name="BMI" localSheetId="1">#REF!</definedName>
    <definedName name="BMI">#REF!</definedName>
    <definedName name="BMII">[44]Q6!$E$32:$AH$32</definedName>
    <definedName name="BMII_G" localSheetId="0">#REF!</definedName>
    <definedName name="BMII_G" localSheetId="1">#REF!</definedName>
    <definedName name="BMII_G">#REF!</definedName>
    <definedName name="BMII_P" localSheetId="0">#REF!</definedName>
    <definedName name="BMII_P" localSheetId="1">#REF!</definedName>
    <definedName name="BMII_P">#REF!</definedName>
    <definedName name="BMIIB">#N/A</definedName>
    <definedName name="BMIIBA" localSheetId="0">#REF!</definedName>
    <definedName name="BMIIBA" localSheetId="1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 localSheetId="1">#REF!</definedName>
    <definedName name="BXI">#REF!</definedName>
    <definedName name="caca">#N/A</definedName>
    <definedName name="CAD" localSheetId="0">#REF!</definedName>
    <definedName name="CAD" localSheetId="1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 localSheetId="1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 localSheetId="1">#REF!</definedName>
    <definedName name="cant">#REF!</definedName>
    <definedName name="capa">'[47]Prioritários 2001'!$E$11:$G$210</definedName>
    <definedName name="CAPMOVT" localSheetId="0">#REF!</definedName>
    <definedName name="CAPMOVT" localSheetId="1">#REF!</definedName>
    <definedName name="CAPMOVT">#REF!</definedName>
    <definedName name="CASHCROPS" localSheetId="0">#REF!</definedName>
    <definedName name="CASHCROPS" localSheetId="1">#REF!</definedName>
    <definedName name="CASHCROPS">#REF!</definedName>
    <definedName name="cashmere">'[48]cashmere export'!$A$1:$J$331</definedName>
    <definedName name="CB" localSheetId="0">#REF!</definedName>
    <definedName name="CB" localSheetId="1">#REF!</definedName>
    <definedName name="CB">#REF!</definedName>
    <definedName name="ccc" localSheetId="0">#REF!</definedName>
    <definedName name="ccc" localSheetId="1">#REF!</definedName>
    <definedName name="ccc">#REF!</definedName>
    <definedName name="ccode" localSheetId="0">#REF!</definedName>
    <definedName name="ccode" localSheetId="1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 localSheetId="1">#REF!</definedName>
    <definedName name="CHANGESWRITE2">#REF!</definedName>
    <definedName name="chart1" localSheetId="0">#REF!</definedName>
    <definedName name="chart1" localSheetId="1">#REF!</definedName>
    <definedName name="chart1">#REF!</definedName>
    <definedName name="chartm_201101" localSheetId="0">#REF!</definedName>
    <definedName name="chartm_201101" localSheetId="1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 localSheetId="1">#REF!</definedName>
    <definedName name="cl_Economico">#REF!</definedName>
    <definedName name="cl_Funcional" localSheetId="0">#REF!</definedName>
    <definedName name="cl_Funcional" localSheetId="1">#REF!</definedName>
    <definedName name="cl_Funcional">#REF!</definedName>
    <definedName name="cl_Organico" localSheetId="0">#REF!</definedName>
    <definedName name="cl_Organico" localSheetId="1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 localSheetId="1">#REF!</definedName>
    <definedName name="CNY">#REF!</definedName>
    <definedName name="COCCOF" localSheetId="0">#REF!</definedName>
    <definedName name="COCCOF" localSheetId="1">#REF!</definedName>
    <definedName name="COCCOF">#REF!</definedName>
    <definedName name="cod" localSheetId="0">#REF!</definedName>
    <definedName name="cod" localSheetId="1">#REF!</definedName>
    <definedName name="cod">#REF!</definedName>
    <definedName name="COL" localSheetId="0">[25]Projections!#REF!</definedName>
    <definedName name="COL" localSheetId="1">[25]Projections!#REF!</definedName>
    <definedName name="COL">[25]Projections!#REF!</definedName>
    <definedName name="COMM_STOCKS" localSheetId="0">#REF!</definedName>
    <definedName name="COMM_STOCKS" localSheetId="1">#REF!</definedName>
    <definedName name="COMM_STOCKS">#REF!</definedName>
    <definedName name="COMMTURNOVER" localSheetId="0">#REF!</definedName>
    <definedName name="COMMTURNOVER" localSheetId="1">#REF!</definedName>
    <definedName name="COMMTURNOVER">#REF!</definedName>
    <definedName name="Compare_M" localSheetId="0">#REF!</definedName>
    <definedName name="Compare_M" localSheetId="1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 localSheetId="1">#REF!</definedName>
    <definedName name="Consolidation_Method">#REF!</definedName>
    <definedName name="CONTAS" localSheetId="0">#REF!</definedName>
    <definedName name="CONTAS" localSheetId="1">#REF!</definedName>
    <definedName name="CONTAS">#REF!</definedName>
    <definedName name="CONTENTS" localSheetId="0">#REF!</definedName>
    <definedName name="CONTENTS" localSheetId="1">#REF!</definedName>
    <definedName name="CONTENTS">#REF!</definedName>
    <definedName name="contents2" localSheetId="0" hidden="1">[52]MSRV!#REF!</definedName>
    <definedName name="contents2" localSheetId="1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 localSheetId="1">#REF!</definedName>
    <definedName name="CORPORATEINVEST">#REF!</definedName>
    <definedName name="CORPORATESAVING" localSheetId="0">#REF!</definedName>
    <definedName name="CORPORATESAVING" localSheetId="1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 localSheetId="1">#REF!</definedName>
    <definedName name="COUNT">#REF!</definedName>
    <definedName name="COUNTER" localSheetId="0">#REF!</definedName>
    <definedName name="COUNTER" localSheetId="1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 localSheetId="1">#REF!</definedName>
    <definedName name="Créditos">#REF!</definedName>
    <definedName name="CRIT1E" localSheetId="0">#REF!</definedName>
    <definedName name="CRIT1E" localSheetId="1">#REF!</definedName>
    <definedName name="CRIT1E">#REF!</definedName>
    <definedName name="CRIT1F" localSheetId="0">#REF!</definedName>
    <definedName name="CRIT1F" localSheetId="1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 localSheetId="1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 localSheetId="1">#REF!</definedName>
    <definedName name="curDB">#REF!</definedName>
    <definedName name="curDBMT" localSheetId="0">#REF!</definedName>
    <definedName name="curDBMT" localSheetId="1">#REF!</definedName>
    <definedName name="curDBMT">#REF!</definedName>
    <definedName name="CURR">[58]EX!$B$4:$B$34</definedName>
    <definedName name="Currency" localSheetId="0">#REF!</definedName>
    <definedName name="Currency" localSheetId="1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 localSheetId="1">#REF!</definedName>
    <definedName name="CUSHIST">#REF!</definedName>
    <definedName name="CUSPRO" localSheetId="0">#REF!</definedName>
    <definedName name="CUSPRO" localSheetId="1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localSheetId="1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localSheetId="1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localSheetId="1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localSheetId="1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localSheetId="1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localSheetId="1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localSheetId="1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localSheetId="1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localSheetId="1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localSheetId="1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localSheetId="1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localSheetId="1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 localSheetId="1">#REF!</definedName>
    <definedName name="D_P">#REF!</definedName>
    <definedName name="DA" localSheetId="0">#REF!</definedName>
    <definedName name="DA" localSheetId="1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4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1">#REF!</definedName>
    <definedName name="DATES" localSheetId="54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 localSheetId="1">#REF!</definedName>
    <definedName name="DATES_OUT_Q">#REF!</definedName>
    <definedName name="DATES_Q">'[68]Exrates-Q'!$D$2:$AU$2</definedName>
    <definedName name="dates2" localSheetId="0">#REF!</definedName>
    <definedName name="dates2" localSheetId="1">#REF!</definedName>
    <definedName name="dates2">#REF!</definedName>
    <definedName name="datesx" localSheetId="0">#REF!</definedName>
    <definedName name="datesx" localSheetId="1">#REF!</definedName>
    <definedName name="datesx">#REF!</definedName>
    <definedName name="datesx1" localSheetId="0">#REF!</definedName>
    <definedName name="datesx1" localSheetId="1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 localSheetId="1">#REF!</definedName>
    <definedName name="DDR">#REF!</definedName>
    <definedName name="DDRBA" localSheetId="0">#REF!</definedName>
    <definedName name="DDRBA" localSheetId="1">#REF!</definedName>
    <definedName name="DDRBA">#REF!</definedName>
    <definedName name="ddsfg" localSheetId="0">#REF!</definedName>
    <definedName name="ddsfg" localSheetId="1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 localSheetId="1">#REF!</definedName>
    <definedName name="DEBTINDIC">#REF!</definedName>
    <definedName name="debtnew" localSheetId="0">#REF!</definedName>
    <definedName name="debtnew" localSheetId="1">#REF!</definedName>
    <definedName name="debtnew">#REF!</definedName>
    <definedName name="debtnew1" localSheetId="0">#REF!</definedName>
    <definedName name="debtnew1" localSheetId="1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 localSheetId="1">#REF!</definedName>
    <definedName name="DEBTSTOCK">#REF!</definedName>
    <definedName name="DEF" localSheetId="0">#REF!</definedName>
    <definedName name="DEF" localSheetId="1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 localSheetId="1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 localSheetId="1">#REF!</definedName>
    <definedName name="dfcepng">#REF!</definedName>
    <definedName name="DGproj">#N/A</definedName>
    <definedName name="DIREXP" localSheetId="0">#REF!</definedName>
    <definedName name="DIREXP" localSheetId="1">#REF!</definedName>
    <definedName name="DIREXP">#REF!</definedName>
    <definedName name="DIRIMP" localSheetId="0">#REF!</definedName>
    <definedName name="DIRIMP" localSheetId="1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 localSheetId="1">#REF!</definedName>
    <definedName name="Discount_IDA">#REF!</definedName>
    <definedName name="Discount_IDA1" localSheetId="0">#REF!</definedName>
    <definedName name="Discount_IDA1" localSheetId="1">#REF!</definedName>
    <definedName name="Discount_IDA1">#REF!</definedName>
    <definedName name="Discount_NC">[68]Jap!$H$230</definedName>
    <definedName name="DiscountRate" localSheetId="0">#REF!</definedName>
    <definedName name="DiscountRate" localSheetId="1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 localSheetId="1">#REF!</definedName>
    <definedName name="djfdk">#REF!</definedName>
    <definedName name="DKK" localSheetId="0">#REF!</definedName>
    <definedName name="DKK" localSheetId="1">#REF!</definedName>
    <definedName name="DKK">#REF!</definedName>
    <definedName name="DM" localSheetId="0">#REF!</definedName>
    <definedName name="DM" localSheetId="1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 localSheetId="1">#REF!</definedName>
    <definedName name="Donativos">#REF!</definedName>
    <definedName name="Dproj">#N/A</definedName>
    <definedName name="dr" localSheetId="0">#REF!</definedName>
    <definedName name="dr" localSheetId="1">#REF!</definedName>
    <definedName name="dr">#REF!</definedName>
    <definedName name="dsaout" localSheetId="0">#REF!</definedName>
    <definedName name="dsaout" localSheetId="1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 localSheetId="1">#REF!</definedName>
    <definedName name="eco_cent">#REF!</definedName>
    <definedName name="ECO_CODE">'[70]cent-exp-TOD'!$N$11:$N$257</definedName>
    <definedName name="eco_hdf" localSheetId="0">#REF!</definedName>
    <definedName name="eco_hdf" localSheetId="1">#REF!</definedName>
    <definedName name="eco_hdf">#REF!</definedName>
    <definedName name="eco_local" localSheetId="0">#REF!</definedName>
    <definedName name="eco_local" localSheetId="1">#REF!</definedName>
    <definedName name="eco_local">#REF!</definedName>
    <definedName name="eco_nds" localSheetId="0">#REF!</definedName>
    <definedName name="eco_nds" localSheetId="1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 localSheetId="1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 localSheetId="1">#REF!</definedName>
    <definedName name="EdssBatchRange">#REF!</definedName>
    <definedName name="eee" localSheetId="0">#REF!</definedName>
    <definedName name="eee" localSheetId="1">#REF!</definedName>
    <definedName name="eee">#REF!</definedName>
    <definedName name="EFFECTIFS" localSheetId="0">#REF!</definedName>
    <definedName name="EFFECTIFS" localSheetId="1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 localSheetId="1">#REF!</definedName>
    <definedName name="ELECTRICAL">#REF!</definedName>
    <definedName name="EMETEL" localSheetId="0">#REF!</definedName>
    <definedName name="EMETEL" localSheetId="1">#REF!</definedName>
    <definedName name="EMETEL">#REF!</definedName>
    <definedName name="empty">[72]Q5!$DZ$1</definedName>
    <definedName name="ENDA_PR" localSheetId="0">#REF!</definedName>
    <definedName name="ENDA_PR" localSheetId="1">#REF!</definedName>
    <definedName name="ENDA_PR">#REF!</definedName>
    <definedName name="ENDE" localSheetId="0">#REF!</definedName>
    <definedName name="ENDE" localSheetId="1">#REF!</definedName>
    <definedName name="ENDE">#REF!</definedName>
    <definedName name="EndofMine">'[29]Cash Flow'!$I$5</definedName>
    <definedName name="eng" localSheetId="0">#REF!</definedName>
    <definedName name="eng" localSheetId="1">#REF!</definedName>
    <definedName name="eng">#REF!</definedName>
    <definedName name="EQUATION" localSheetId="0">#REF!</definedName>
    <definedName name="EQUATION" localSheetId="1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 localSheetId="1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 localSheetId="1">#REF!</definedName>
    <definedName name="Exch.Rate">#REF!</definedName>
    <definedName name="Exchange_Rates" localSheetId="0">#REF!</definedName>
    <definedName name="Exchange_Rates" localSheetId="1">#REF!</definedName>
    <definedName name="Exchange_Rates">#REF!</definedName>
    <definedName name="ExitWRS">[72]Main!$AB$25</definedName>
    <definedName name="exp0" localSheetId="0">#REF!</definedName>
    <definedName name="exp0" localSheetId="1">#REF!</definedName>
    <definedName name="exp0">#REF!</definedName>
    <definedName name="expo" localSheetId="0">#REF!</definedName>
    <definedName name="expo" localSheetId="1">#REF!</definedName>
    <definedName name="expo">#REF!</definedName>
    <definedName name="export" localSheetId="0">#REF!</definedName>
    <definedName name="export" localSheetId="1">#REF!</definedName>
    <definedName name="export">#REF!</definedName>
    <definedName name="ExpSens">[26]Control!$C$51</definedName>
    <definedName name="EXR_UPDATE" localSheetId="0">#REF!</definedName>
    <definedName name="EXR_UPDATE" localSheetId="1">#REF!</definedName>
    <definedName name="EXR_UPDATE">#REF!</definedName>
    <definedName name="EXRate">'[45]Project Example'!$E$46:$BF$46</definedName>
    <definedName name="EXRATES" localSheetId="0">#REF!</definedName>
    <definedName name="EXRATES" localSheetId="1">#REF!</definedName>
    <definedName name="EXRATES">#REF!</definedName>
    <definedName name="External_Debt_and_Debt_Service" localSheetId="0">#REF!</definedName>
    <definedName name="External_Debt_and_Debt_Service" localSheetId="1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 localSheetId="1">#REF!</definedName>
    <definedName name="External_Trade">#REF!</definedName>
    <definedName name="ExUSKina2002" localSheetId="0">#REF!</definedName>
    <definedName name="ExUSKina2002" localSheetId="1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 localSheetId="1">#REF!</definedName>
    <definedName name="fdg">#REF!</definedName>
    <definedName name="ffff" localSheetId="0">#REF!</definedName>
    <definedName name="ffff" localSheetId="1">#REF!</definedName>
    <definedName name="ffff">#REF!</definedName>
    <definedName name="fhd" localSheetId="0">#REF!</definedName>
    <definedName name="fhd" localSheetId="1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 localSheetId="1">#REF!</definedName>
    <definedName name="FININST_SAVINGS">#REF!</definedName>
    <definedName name="FINISNT_INVEST" localSheetId="0">#REF!</definedName>
    <definedName name="FINISNT_INVEST" localSheetId="1">#REF!</definedName>
    <definedName name="FINISNT_INVEST">#REF!</definedName>
    <definedName name="FISC" localSheetId="0">#REF!</definedName>
    <definedName name="FISC" localSheetId="1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 localSheetId="1">#REF!</definedName>
    <definedName name="FISUM">#REF!</definedName>
    <definedName name="FLOPEC" localSheetId="0">#REF!</definedName>
    <definedName name="FLOPEC" localSheetId="1">#REF!</definedName>
    <definedName name="FLOPEC">#REF!</definedName>
    <definedName name="FLOWS" localSheetId="0">#REF!</definedName>
    <definedName name="FLOWS" localSheetId="1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 localSheetId="1">#REF!</definedName>
    <definedName name="FRF">#REF!</definedName>
    <definedName name="fuck" localSheetId="0">#REF!</definedName>
    <definedName name="fuck" localSheetId="1">#REF!</definedName>
    <definedName name="fuck">#REF!</definedName>
    <definedName name="FUNDCREDIT" localSheetId="0">#REF!</definedName>
    <definedName name="FUNDCREDIT" localSheetId="1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 localSheetId="1">#REF!</definedName>
    <definedName name="GBP">#REF!</definedName>
    <definedName name="GCB_NGDP">#N/A</definedName>
    <definedName name="GCEC" localSheetId="0">#REF!</definedName>
    <definedName name="GCEC" localSheetId="1">#REF!</definedName>
    <definedName name="GCEC">#REF!</definedName>
    <definedName name="GCED" localSheetId="0">#REF!</definedName>
    <definedName name="GCED" localSheetId="1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 localSheetId="1">#REF!</definedName>
    <definedName name="Government_and_Public_Sector_Finance">#REF!</definedName>
    <definedName name="Grace_IDA1" localSheetId="0">#REF!</definedName>
    <definedName name="Grace_IDA1" localSheetId="1">#REF!</definedName>
    <definedName name="Grace_IDA1">#REF!</definedName>
    <definedName name="Grace_NC">[68]Jap!$H$227</definedName>
    <definedName name="Grace1_IDA" localSheetId="0">#REF!</definedName>
    <definedName name="Grace1_IDA" localSheetId="1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 localSheetId="1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 localSheetId="1">#REF!</definedName>
    <definedName name="hdf">#REF!</definedName>
    <definedName name="Height">[77]Dashboard!$B$11</definedName>
    <definedName name="hhh" localSheetId="0">#REF!</definedName>
    <definedName name="hhh" localSheetId="1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 localSheetId="1">#REF!</definedName>
    <definedName name="IESS">#REF!</definedName>
    <definedName name="Ifad">[28]CIRRs!$C$65</definedName>
    <definedName name="IFEMREPRT" localSheetId="0">#REF!</definedName>
    <definedName name="IFEMREPRT" localSheetId="1">#REF!</definedName>
    <definedName name="IFEMREPRT">#REF!</definedName>
    <definedName name="im" localSheetId="0">#REF!</definedName>
    <definedName name="im" localSheetId="1">#REF!</definedName>
    <definedName name="im">#REF!</definedName>
    <definedName name="Imf.mon" localSheetId="0">'[51]Input from HUB'!#REF!</definedName>
    <definedName name="Imf.mon" localSheetId="1">'[51]Input from HUB'!#REF!</definedName>
    <definedName name="Imf.mon">'[51]Input from HUB'!#REF!</definedName>
    <definedName name="Imfmon" localSheetId="0">'[51]Input from HUB'!#REF!</definedName>
    <definedName name="Imfmon" localSheetId="1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1">#REF!</definedName>
    <definedName name="imp0" localSheetId="54">#REF!</definedName>
    <definedName name="imp0">#REF!</definedName>
    <definedName name="IMPACT" localSheetId="0">#REF!</definedName>
    <definedName name="IMPACT" localSheetId="1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 localSheetId="1">#REF!</definedName>
    <definedName name="IN_FROM_MON">#REF!</definedName>
    <definedName name="Indicators_of_Economic_Activity" localSheetId="0">#REF!</definedName>
    <definedName name="Indicators_of_Economic_Activity" localSheetId="1">#REF!</definedName>
    <definedName name="Indicators_of_Economic_Activity">#REF!</definedName>
    <definedName name="indicatorsoffset" localSheetId="0">#REF!</definedName>
    <definedName name="indicatorsoffset" localSheetId="1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 localSheetId="1">#REF!</definedName>
    <definedName name="info">#REF!</definedName>
    <definedName name="infonotes" localSheetId="0">#REF!</definedName>
    <definedName name="infonotes" localSheetId="1">#REF!</definedName>
    <definedName name="infonotes">#REF!</definedName>
    <definedName name="INIT" localSheetId="0">#REF!</definedName>
    <definedName name="INIT" localSheetId="1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 localSheetId="1">#REF!</definedName>
    <definedName name="int">#REF!</definedName>
    <definedName name="Interest_IDA1" localSheetId="0">#REF!</definedName>
    <definedName name="Interest_IDA1" localSheetId="1">#REF!</definedName>
    <definedName name="Interest_IDA1">#REF!</definedName>
    <definedName name="Interest_NC">[68]Jap!$H$229</definedName>
    <definedName name="InterestRate" localSheetId="0">#REF!</definedName>
    <definedName name="InterestRate" localSheetId="1">#REF!</definedName>
    <definedName name="InterestRate">#REF!</definedName>
    <definedName name="International_Investment_Position" localSheetId="0">#REF!</definedName>
    <definedName name="International_Investment_Position" localSheetId="1">#REF!</definedName>
    <definedName name="International_Investment_Position">#REF!</definedName>
    <definedName name="International_Reserves" localSheetId="0">#REF!</definedName>
    <definedName name="International_Reserves" localSheetId="1">#REF!</definedName>
    <definedName name="International_Reserves">#REF!</definedName>
    <definedName name="IntForTax2001growth" localSheetId="0">[37]Input!#REF!</definedName>
    <definedName name="IntForTax2001growth" localSheetId="1">[37]Input!#REF!</definedName>
    <definedName name="IntForTax2001growth">[37]Input!#REF!</definedName>
    <definedName name="IntForTax2002growth" localSheetId="0">[37]Input!#REF!</definedName>
    <definedName name="IntForTax2002growth" localSheetId="1">[37]Input!#REF!</definedName>
    <definedName name="IntForTax2002growth">[37]Input!#REF!</definedName>
    <definedName name="IntForTax2003growth" localSheetId="0">[37]Input!#REF!</definedName>
    <definedName name="IntForTax2003growth" localSheetId="1">[37]Input!#REF!</definedName>
    <definedName name="IntForTax2003growth">[37]Input!#REF!</definedName>
    <definedName name="IntForTax2004growth" localSheetId="0">[37]Input!#REF!</definedName>
    <definedName name="IntForTax2004growth" localSheetId="1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 localSheetId="1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 localSheetId="1">#REF!</definedName>
    <definedName name="ITL">#REF!</definedName>
    <definedName name="j" localSheetId="0">#REF!</definedName>
    <definedName name="j" localSheetId="1">#REF!</definedName>
    <definedName name="j">#REF!</definedName>
    <definedName name="Jav">#N/A</definedName>
    <definedName name="jhkhj" localSheetId="0">#REF!</definedName>
    <definedName name="jhkhj" localSheetId="1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 localSheetId="1">#REF!</definedName>
    <definedName name="k">#REF!</definedName>
    <definedName name="KDSE" localSheetId="0">#REF!</definedName>
    <definedName name="KDSE" localSheetId="1">#REF!</definedName>
    <definedName name="KDSE">#REF!</definedName>
    <definedName name="KDSF" localSheetId="0">#REF!</definedName>
    <definedName name="KDSF" localSheetId="1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4">INDEX(#REF!,MATCH(9.999E+307,#REF!),1)</definedName>
    <definedName name="LastDate">INDEX(#REF!,MATCH(9.999E+307,#REF!),1)</definedName>
    <definedName name="LastWeight" localSheetId="54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 localSheetId="1">#REF!</definedName>
    <definedName name="LEAP">#REF!</definedName>
    <definedName name="LEGC" localSheetId="0">#REF!</definedName>
    <definedName name="LEGC" localSheetId="1">#REF!</definedName>
    <definedName name="LEGC">#REF!</definedName>
    <definedName name="Lic_Reg_Eng" localSheetId="0">#REF!</definedName>
    <definedName name="Lic_Reg_Eng" localSheetId="1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 localSheetId="1">#REF!</definedName>
    <definedName name="LOCAL">#REF!</definedName>
    <definedName name="localnn">'[49]local-new'!$AF$16:$AF$126</definedName>
    <definedName name="LondonIA" localSheetId="0">#REF!</definedName>
    <definedName name="LondonIA" localSheetId="1">#REF!</definedName>
    <definedName name="LondonIA">#REF!</definedName>
    <definedName name="LondonIB1" localSheetId="0">#REF!</definedName>
    <definedName name="LondonIB1" localSheetId="1">#REF!</definedName>
    <definedName name="LondonIB1">#REF!</definedName>
    <definedName name="LondonIB2" localSheetId="0">#REF!</definedName>
    <definedName name="LondonIB2" localSheetId="1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 localSheetId="1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 localSheetId="1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 localSheetId="1">#REF!</definedName>
    <definedName name="MCV_B1">#REF!</definedName>
    <definedName name="MCV_N">#N/A</definedName>
    <definedName name="MENORES" localSheetId="0">#REF!</definedName>
    <definedName name="MENORES" localSheetId="1">#REF!</definedName>
    <definedName name="MENORES">#REF!</definedName>
    <definedName name="MFISCAL" localSheetId="0">'[18]Annual Raw Data'!#REF!</definedName>
    <definedName name="MFISCAL" localSheetId="1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 localSheetId="1">#REF!</definedName>
    <definedName name="MICRO">#REF!</definedName>
    <definedName name="MIDDLE" localSheetId="0">#REF!</definedName>
    <definedName name="MIDDLE" localSheetId="1">#REF!</definedName>
    <definedName name="MIDDLE">#REF!</definedName>
    <definedName name="mincode" localSheetId="0">#REF!</definedName>
    <definedName name="mincode" localSheetId="1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 localSheetId="1">#REF!</definedName>
    <definedName name="Miscellaneous">#REF!</definedName>
    <definedName name="mn" localSheetId="0">#REF!</definedName>
    <definedName name="mn" localSheetId="1">#REF!</definedName>
    <definedName name="mn">#REF!</definedName>
    <definedName name="MNDATES" localSheetId="0">#REF!</definedName>
    <definedName name="MNDATES" localSheetId="1">#REF!</definedName>
    <definedName name="MNDATES">#REF!</definedName>
    <definedName name="MNT_rate_end">[58]EX!$C$4:$C$34</definedName>
    <definedName name="MON_SM" localSheetId="0">#REF!</definedName>
    <definedName name="MON_SM" localSheetId="1">#REF!</definedName>
    <definedName name="MON_SM">#REF!</definedName>
    <definedName name="MONA" localSheetId="0">#REF!</definedName>
    <definedName name="MONA" localSheetId="1">#REF!</definedName>
    <definedName name="MONA">#REF!</definedName>
    <definedName name="MONE" localSheetId="0">#REF!</definedName>
    <definedName name="MONE" localSheetId="1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 localSheetId="1">#REF!</definedName>
    <definedName name="MONF_SM">#REF!</definedName>
    <definedName name="Monprog" localSheetId="0">#REF!</definedName>
    <definedName name="Monprog" localSheetId="1">#REF!</definedName>
    <definedName name="Monprog">#REF!</definedName>
    <definedName name="Monprog1" localSheetId="0">#REF!</definedName>
    <definedName name="Monprog1" localSheetId="1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 localSheetId="1">#REF!</definedName>
    <definedName name="MT_database_dir">#REF!</definedName>
    <definedName name="MT_database_file" localSheetId="0">#REF!</definedName>
    <definedName name="MT_database_file" localSheetId="1">#REF!</definedName>
    <definedName name="MT_database_file">#REF!</definedName>
    <definedName name="Municipios" localSheetId="0">#REF!</definedName>
    <definedName name="Municipios" localSheetId="1">#REF!</definedName>
    <definedName name="Municipios">#REF!</definedName>
    <definedName name="n">#REF!</definedName>
    <definedName name="NAMES" localSheetId="54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 localSheetId="1">#REF!</definedName>
    <definedName name="names_out_q">#REF!</definedName>
    <definedName name="NAMES_Q">'[68]Exrates-Q'!$B$4:$B$101</definedName>
    <definedName name="names1" localSheetId="0">#REF!</definedName>
    <definedName name="names1" localSheetId="1">#REF!</definedName>
    <definedName name="names1">#REF!</definedName>
    <definedName name="namesx" localSheetId="0">#REF!</definedName>
    <definedName name="namesx" localSheetId="1">#REF!</definedName>
    <definedName name="namesx">#REF!</definedName>
    <definedName name="namesx1" localSheetId="0">#REF!</definedName>
    <definedName name="namesx1" localSheetId="1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 localSheetId="1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 localSheetId="1">#REF!</definedName>
    <definedName name="NewRGDf">#REF!</definedName>
    <definedName name="NFI" localSheetId="0">#REF!</definedName>
    <definedName name="NFI" localSheetId="1">#REF!</definedName>
    <definedName name="NFI">#REF!</definedName>
    <definedName name="NFI_R">#N/A</definedName>
    <definedName name="NFIP" localSheetId="0">#REF!</definedName>
    <definedName name="NFIP" localSheetId="1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 localSheetId="1">#REF!</definedName>
    <definedName name="NGDP2000">#REF!</definedName>
    <definedName name="NGDP2001" localSheetId="0">#REF!</definedName>
    <definedName name="NGDP2001" localSheetId="1">#REF!</definedName>
    <definedName name="NGDP2001">#REF!</definedName>
    <definedName name="NGDP2002" localSheetId="0">#REF!</definedName>
    <definedName name="NGDP2002" localSheetId="1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 localSheetId="1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 localSheetId="1">#REF!</definedName>
    <definedName name="NMG">#REF!</definedName>
    <definedName name="NMG_R" localSheetId="0">#REF!</definedName>
    <definedName name="NMG_R" localSheetId="1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 localSheetId="1">#REF!</definedName>
    <definedName name="NNAMES">#REF!</definedName>
    <definedName name="nnga" localSheetId="0" hidden="1">#REF!</definedName>
    <definedName name="nnga" localSheetId="1" hidden="1">#REF!</definedName>
    <definedName name="nnga" hidden="1">#REF!</definedName>
    <definedName name="NOK" localSheetId="0">#REF!</definedName>
    <definedName name="NOK" localSheetId="1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 localSheetId="1">#REF!</definedName>
    <definedName name="NONLEAP">#REF!</definedName>
    <definedName name="not_specified" localSheetId="0">#REF!</definedName>
    <definedName name="not_specified" localSheetId="1">#REF!</definedName>
    <definedName name="not_specified">#REF!</definedName>
    <definedName name="NOTES" localSheetId="0">#REF!</definedName>
    <definedName name="NOTES" localSheetId="1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 localSheetId="1">#REF!</definedName>
    <definedName name="NXG">#REF!</definedName>
    <definedName name="NXG_R" localSheetId="0">#REF!</definedName>
    <definedName name="NXG_R" localSheetId="1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 localSheetId="1">#REF!</definedName>
    <definedName name="odisoidosidsd">#REF!</definedName>
    <definedName name="OICP" localSheetId="0">#REF!</definedName>
    <definedName name="OICP" localSheetId="1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 localSheetId="1">#REF!</definedName>
    <definedName name="oooooooooooooo">#REF!</definedName>
    <definedName name="ooooooooooooooooooooooooo" localSheetId="0">#REF!</definedName>
    <definedName name="ooooooooooooooooooooooooo" localSheetId="1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 localSheetId="1">#REF!</definedName>
    <definedName name="OPERFIN">#REF!</definedName>
    <definedName name="OpexScen">[29]Parameters!$I$44:$BZ$46</definedName>
    <definedName name="org" localSheetId="0">#REF!</definedName>
    <definedName name="org" localSheetId="1">#REF!</definedName>
    <definedName name="org">#REF!</definedName>
    <definedName name="org_code" localSheetId="0">#REF!</definedName>
    <definedName name="org_code" localSheetId="1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 localSheetId="1">#REF!</definedName>
    <definedName name="orgg">#REF!</definedName>
    <definedName name="ORIG">[25]Sum1!#REF!</definedName>
    <definedName name="ORIGINGDP" localSheetId="0">#REF!</definedName>
    <definedName name="ORIGINGDP" localSheetId="1">#REF!</definedName>
    <definedName name="ORIGINGDP">#REF!</definedName>
    <definedName name="Otras_Residuales" localSheetId="0">#REF!</definedName>
    <definedName name="Otras_Residuales" localSheetId="1">#REF!</definedName>
    <definedName name="Otras_Residuales">#REF!</definedName>
    <definedName name="OUTDS1" localSheetId="0">#REF!</definedName>
    <definedName name="OUTDS1" localSheetId="1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 localSheetId="1">#REF!</definedName>
    <definedName name="P_BOP_CFAF_ENG">#REF!</definedName>
    <definedName name="P_BOP_CFAF_FR" localSheetId="0">#REF!</definedName>
    <definedName name="P_BOP_CFAF_FR" localSheetId="1">#REF!</definedName>
    <definedName name="P_BOP_CFAF_FR">#REF!</definedName>
    <definedName name="P_BOP_SDR_ENG" localSheetId="0">#REF!</definedName>
    <definedName name="P_BOP_SDR_ENG" localSheetId="1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 localSheetId="1">#REF!</definedName>
    <definedName name="PAYCAP">#REF!</definedName>
    <definedName name="pchBMG" localSheetId="0">#REF!</definedName>
    <definedName name="pchBMG" localSheetId="1">#REF!</definedName>
    <definedName name="pchBMG">#REF!</definedName>
    <definedName name="pchBXG" localSheetId="0">#REF!</definedName>
    <definedName name="pchBXG" localSheetId="1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 localSheetId="1">#REF!</definedName>
    <definedName name="PERF2E">#REF!</definedName>
    <definedName name="PERF2F" localSheetId="0">#REF!</definedName>
    <definedName name="PERF2F" localSheetId="1">#REF!</definedName>
    <definedName name="PERF2F">#REF!</definedName>
    <definedName name="perf2f1" localSheetId="0">#REF!</definedName>
    <definedName name="perf2f1" localSheetId="1">#REF!</definedName>
    <definedName name="perf2f1">#REF!</definedName>
    <definedName name="period">[96]IN!$D$1:$I$1</definedName>
    <definedName name="PERSO_ENPLOI" localSheetId="0">#REF!</definedName>
    <definedName name="PERSO_ENPLOI" localSheetId="1">#REF!</definedName>
    <definedName name="PERSO_ENPLOI">#REF!</definedName>
    <definedName name="PERSONNEL" localSheetId="0">#REF!</definedName>
    <definedName name="PERSONNEL" localSheetId="1">#REF!</definedName>
    <definedName name="PERSONNEL">#REF!</definedName>
    <definedName name="Petroecuador" localSheetId="0">#REF!</definedName>
    <definedName name="Petroecuador" localSheetId="1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localSheetId="1" hidden="1">#REF!</definedName>
    <definedName name="popl" hidden="1">#REF!</definedName>
    <definedName name="Ports" localSheetId="0">#REF!</definedName>
    <definedName name="Ports" localSheetId="1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 localSheetId="1">#REF!</definedName>
    <definedName name="Prices">#REF!</definedName>
    <definedName name="_xlnm.Print_Area" localSheetId="8">'2. ЭЗӨ'!$A$1:$J$51</definedName>
    <definedName name="_xlnm.Print_Area" localSheetId="9">'2. ЭЗӨ-2'!$A$1:$AC$47</definedName>
    <definedName name="_xlnm.Print_Area" localSheetId="19">'3.1 Хөдөлмөр'!$A$1:$BW$91</definedName>
    <definedName name="_xlnm.Print_Area" localSheetId="38">'3.2.3 Ханш'!$A$1:$BYE$38</definedName>
    <definedName name="_xlnm.Print_Area" localSheetId="49">'3.3 Төсөв'!$A$1:$A$23</definedName>
    <definedName name="_xlnm.Print_Area" localSheetId="53">'4.2'!$A$1:$K$73</definedName>
    <definedName name="_xlnm.Print_Area" localSheetId="54">'4.3 Төлбөрийн тэнцэл'!$A$1:$AC$29</definedName>
    <definedName name="_xlnm.Print_Area" localSheetId="56">'Х 4.1-2'!$A$1:$G$32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 localSheetId="1">#REF!</definedName>
    <definedName name="PROG">#REF!</definedName>
    <definedName name="ProgAss" localSheetId="0">#REF!</definedName>
    <definedName name="ProgAss" localSheetId="1">#REF!</definedName>
    <definedName name="ProgAss">#REF!</definedName>
    <definedName name="ProgAss1" localSheetId="0">#REF!</definedName>
    <definedName name="ProgAss1" localSheetId="1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 localSheetId="1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 localSheetId="1">#REF!</definedName>
    <definedName name="QW">#REF!</definedName>
    <definedName name="Range_DownloadAnnual" localSheetId="54">[93]Control!$C$4</definedName>
    <definedName name="Range_DownloadAnnual">[103]Control!$C$4</definedName>
    <definedName name="Range_DownloadDateTime">#REF!</definedName>
    <definedName name="Range_DownloadMonth" localSheetId="54">[93]Control!$C$2</definedName>
    <definedName name="Range_DownloadMonth">[103]Control!$C$2</definedName>
    <definedName name="Range_DownloadQuarter" localSheetId="54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localSheetId="1" hidden="1">#REF!,#REF!</definedName>
    <definedName name="Rwvu.Export." hidden="1">#REF!,#REF!</definedName>
    <definedName name="Rwvu.IMPORT." localSheetId="0" hidden="1">#REF!</definedName>
    <definedName name="Rwvu.IMPORT." localSheetId="1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 localSheetId="1">#REF!</definedName>
    <definedName name="SAR">#REF!</definedName>
    <definedName name="SAVINV_SEC" localSheetId="0">#REF!</definedName>
    <definedName name="SAVINV_SEC" localSheetId="1">#REF!</definedName>
    <definedName name="SAVINV_SEC">#REF!</definedName>
    <definedName name="Scale" localSheetId="0">#REF!</definedName>
    <definedName name="Scale" localSheetId="1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 localSheetId="1">#REF!</definedName>
    <definedName name="SUMTAB">#REF!</definedName>
    <definedName name="SUPP" localSheetId="0">#REF!</definedName>
    <definedName name="SUPP" localSheetId="1">#REF!</definedName>
    <definedName name="SUPP">#REF!</definedName>
    <definedName name="sWeight1995" localSheetId="0">[20]Instructions!#REF!</definedName>
    <definedName name="sWeight1995" localSheetId="1">[20]Instructions!#REF!</definedName>
    <definedName name="sWeight1995">[20]Instructions!#REF!</definedName>
    <definedName name="sWeight2000" localSheetId="0">[20]Instructions!#REF!</definedName>
    <definedName name="sWeight2000" localSheetId="1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 localSheetId="1">#REF!</definedName>
    <definedName name="Table_4._Nigeria__Debt_Sustainability_Analysis__Sensitivity_to_Oil_Price_Developments__2000_2010_1">#REF!</definedName>
    <definedName name="Table_4SR" localSheetId="0">#REF!</definedName>
    <definedName name="Table_4SR" localSheetId="1">#REF!</definedName>
    <definedName name="Table_4SR">#REF!</definedName>
    <definedName name="Table_5" localSheetId="0">#REF!</definedName>
    <definedName name="Table_5" localSheetId="1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 localSheetId="1">#REF!</definedName>
    <definedName name="TableB1">#REF!</definedName>
    <definedName name="TableB2" localSheetId="0">#REF!</definedName>
    <definedName name="TableB2" localSheetId="1">#REF!</definedName>
    <definedName name="TableB2">#REF!</definedName>
    <definedName name="TableB3" localSheetId="0">#REF!</definedName>
    <definedName name="TableB3" localSheetId="1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 localSheetId="1">#REF!</definedName>
    <definedName name="TDATE">#REF!</definedName>
    <definedName name="te5t" localSheetId="0">#REF!</definedName>
    <definedName name="te5t" localSheetId="1">#REF!</definedName>
    <definedName name="te5t">#REF!</definedName>
    <definedName name="tenou" localSheetId="0" hidden="1">'[12]Dep fonct'!#REF!</definedName>
    <definedName name="tenou" localSheetId="1" hidden="1">'[12]Dep fonct'!#REF!</definedName>
    <definedName name="tenou" hidden="1">'[12]Dep fonct'!#REF!</definedName>
    <definedName name="TEST" localSheetId="0">[10]B!#REF!</definedName>
    <definedName name="TEST" localSheetId="1">[10]B!#REF!</definedName>
    <definedName name="TEST">[10]B!#REF!</definedName>
    <definedName name="tfebas" localSheetId="0">#REF!</definedName>
    <definedName name="tfebas" localSheetId="1">#REF!</definedName>
    <definedName name="tfebas">#REF!</definedName>
    <definedName name="tfebas1" localSheetId="0">#REF!</definedName>
    <definedName name="tfebas1" localSheetId="1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 localSheetId="1">#REF!</definedName>
    <definedName name="tofe">#REF!</definedName>
    <definedName name="tofetrim" localSheetId="0">#REF!</definedName>
    <definedName name="tofetrim" localSheetId="1">#REF!</definedName>
    <definedName name="tofetrim">#REF!</definedName>
    <definedName name="TorontoIA" localSheetId="0">#REF!</definedName>
    <definedName name="TorontoIA" localSheetId="1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4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1">#REF!</definedName>
    <definedName name="USDSEP" localSheetId="54">#REF!</definedName>
    <definedName name="USDSEP">#REF!</definedName>
    <definedName name="uuu" localSheetId="0">#REF!</definedName>
    <definedName name="uuu" localSheetId="1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 localSheetId="1">#REF!</definedName>
    <definedName name="vel">#REF!</definedName>
    <definedName name="velocity" localSheetId="0">#REF!</definedName>
    <definedName name="velocity" localSheetId="1">#REF!</definedName>
    <definedName name="velocity">#REF!</definedName>
    <definedName name="Version1" localSheetId="0">#REF!</definedName>
    <definedName name="Version1" localSheetId="1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 localSheetId="1">#REF!</definedName>
    <definedName name="WAGES">#REF!</definedName>
    <definedName name="Weight">[77]Dashboard!$C$8</definedName>
    <definedName name="WEO" localSheetId="0">#REF!</definedName>
    <definedName name="WEO" localSheetId="1">#REF!</definedName>
    <definedName name="WEO">#REF!</definedName>
    <definedName name="WEOD" localSheetId="0">#REF!</definedName>
    <definedName name="WEOD" localSheetId="1">#REF!</definedName>
    <definedName name="WEOD">#REF!</definedName>
    <definedName name="weodata" localSheetId="0">#REF!</definedName>
    <definedName name="weodata" localSheetId="1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 localSheetId="1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localSheetId="1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localSheetId="1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localSheetId="1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localSheetId="1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2" hidden="1">#REF!</definedName>
    <definedName name="Z_254DF0CF_5342_436C_8392_04866B911B72_.wvu.Cols" localSheetId="53" hidden="1">'4.2'!$S:$T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53" hidden="1">'4.2'!$S:$T</definedName>
    <definedName name="Z_54FD4859_4825_49C8_AF88_E7B792413D64_.wvu.Cols" localSheetId="54" hidden="1">'4.3 Төлбөрийн тэнцэл'!#REF!</definedName>
    <definedName name="Z_54FD4859_4825_49C8_AF88_E7B792413D64_.wvu.PrintArea" localSheetId="9" hidden="1">'2. ЭЗӨ-2'!$A$1:$V$61</definedName>
    <definedName name="Z_54FD4859_4825_49C8_AF88_E7B792413D64_.wvu.PrintArea" localSheetId="54" hidden="1">'4.3 Төлбөрийн тэнцэл'!$A$1:$K$29</definedName>
    <definedName name="Z_54FD4859_4825_49C8_AF88_E7B792413D64_.wvu.Rows" localSheetId="50" hidden="1">'3.25-26'!$48:$50,'3.25-26'!$52:$55,'3.25-26'!$60:$62</definedName>
    <definedName name="Z_54FD4859_4825_49C8_AF88_E7B792413D64_.wvu.Rows" localSheetId="49" hidden="1">'3.3 Төсөв'!$10:$10,'3.3 Төсөв'!$14:$16</definedName>
    <definedName name="Z_54FD4859_4825_49C8_AF88_E7B792413D64_.wvu.Rows" localSheetId="53" hidden="1">'4.2'!#REF!</definedName>
    <definedName name="Z_5B55F06F_38A3_4953_A2E1_A01BECB01CAC_.wvu.Cols" localSheetId="2" hidden="1">#REF!</definedName>
    <definedName name="Z_5B55F06F_38A3_4953_A2E1_A01BECB01CAC_.wvu.Cols" localSheetId="53" hidden="1">'4.2'!$S:$T</definedName>
    <definedName name="Z_5B55F06F_38A3_4953_A2E1_A01BECB01CAC_.wvu.Cols" localSheetId="54" hidden="1">'4.3 Төлбөрийн тэнцэл'!#REF!</definedName>
    <definedName name="Z_5B55F06F_38A3_4953_A2E1_A01BECB01CAC_.wvu.PrintArea" localSheetId="54" hidden="1">'4.3 Төлбөрийн тэнцэл'!$A$1:$K$29</definedName>
    <definedName name="Z_5B55F06F_38A3_4953_A2E1_A01BECB01CAC_.wvu.Rows" localSheetId="50" hidden="1">'3.25-26'!$48:$50,'3.25-26'!$52:$55,'3.25-26'!$60:$62</definedName>
    <definedName name="Z_5B55F06F_38A3_4953_A2E1_A01BECB01CAC_.wvu.Rows" localSheetId="49" hidden="1">'3.3 Төсөв'!$10:$10,'3.3 Төсөв'!$14:$16</definedName>
    <definedName name="Z_5B55F06F_38A3_4953_A2E1_A01BECB01CAC_.wvu.Rows" localSheetId="53" hidden="1">'4.2'!#REF!</definedName>
    <definedName name="Z_65976840_70A2_11D2_BFD1_C1F7123CE332_.wvu.PrintTitles" hidden="1">[120]SUMMARY!$B$1:$D$65536,[120]SUMMARY!$A$3:$IV$5</definedName>
    <definedName name="Z_83D4AEBA_9C92_42A7_8C70_A480F50C01E3_.wvu.Cols" localSheetId="2" hidden="1">#REF!</definedName>
    <definedName name="Z_83D4AEBA_9C92_42A7_8C70_A480F50C01E3_.wvu.Cols" localSheetId="53" hidden="1">'4.2'!$S:$T</definedName>
    <definedName name="Z_83D4AEBA_9C92_42A7_8C70_A480F50C01E3_.wvu.Cols" localSheetId="54" hidden="1">'4.3 Төлбөрийн тэнцэл'!#REF!</definedName>
    <definedName name="Z_8D4EA38E_ED42_44A9_9431_B3D4F6087B53_.wvu.Cols" localSheetId="2" hidden="1">'1. Инфляц'!$AS:$AY</definedName>
    <definedName name="Z_8D4EA38E_ED42_44A9_9431_B3D4F6087B53_.wvu.Cols" localSheetId="53" hidden="1">'4.2'!$S:$T</definedName>
    <definedName name="Z_8D4EA38E_ED42_44A9_9431_B3D4F6087B53_.wvu.Cols" localSheetId="54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9" hidden="1">'2. ЭЗӨ-2'!$A$1:$V$61</definedName>
    <definedName name="Z_8D4EA38E_ED42_44A9_9431_B3D4F6087B53_.wvu.PrintArea" localSheetId="43" hidden="1">'3.2.4 Хөрөнгийн зах'!$A$1:$BM$16</definedName>
    <definedName name="Z_8D4EA38E_ED42_44A9_9431_B3D4F6087B53_.wvu.PrintArea" localSheetId="54" hidden="1">'4.3 Төлбөрийн тэнцэл'!$A$1:$K$29</definedName>
    <definedName name="Z_8D4EA38E_ED42_44A9_9431_B3D4F6087B53_.wvu.Rows" localSheetId="50" hidden="1">'3.25-26'!$48:$50,'3.25-26'!$52:$55,'3.25-26'!$60:$62</definedName>
    <definedName name="Z_8D4EA38E_ED42_44A9_9431_B3D4F6087B53_.wvu.Rows" localSheetId="53" hidden="1">'4.2'!#REF!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2" hidden="1">#REF!</definedName>
    <definedName name="Z_A510ACF3_DF9A_47BB_87AF_862EA6359570_.wvu.Cols" localSheetId="53" hidden="1">'4.2'!$S:$T</definedName>
    <definedName name="Z_A510ACF3_DF9A_47BB_87AF_862EA6359570_.wvu.Cols" localSheetId="54" hidden="1">'4.3 Төлбөрийн тэнцэл'!#REF!</definedName>
    <definedName name="Z_A510ACF3_DF9A_47BB_87AF_862EA6359570_.wvu.PrintArea" localSheetId="54" hidden="1">'4.3 Төлбөрийн тэнцэл'!$A$1:$K$29</definedName>
    <definedName name="Z_A510ACF3_DF9A_47BB_87AF_862EA6359570_.wvu.Rows" localSheetId="50" hidden="1">'3.25-26'!$48:$50,'3.25-26'!$52:$55,'3.25-26'!$60:$62</definedName>
    <definedName name="Z_A510ACF3_DF9A_47BB_87AF_862EA6359570_.wvu.Rows" localSheetId="49" hidden="1">'3.3 Төсөв'!$10:$10,'3.3 Төсөв'!$14:$16</definedName>
    <definedName name="Z_A510ACF3_DF9A_47BB_87AF_862EA6359570_.wvu.Rows" localSheetId="53" hidden="1">'4.2'!#REF!</definedName>
    <definedName name="Z_B424DD41_AAD0_11D2_BFD1_00A02466506E_.wvu.PrintTitles" hidden="1">[120]SUMMARY!$B$1:$D$65536,[120]SUMMARY!$A$3:$IV$5</definedName>
    <definedName name="Z_B6000075_C6E9_470D_8855_6E4C41B43187_.wvu.Cols" localSheetId="53" hidden="1">'4.2'!$S:$T</definedName>
    <definedName name="Z_B6000075_C6E9_470D_8855_6E4C41B43187_.wvu.Cols" localSheetId="54" hidden="1">'4.3 Төлбөрийн тэнцэл'!#REF!</definedName>
    <definedName name="Z_B6000075_C6E9_470D_8855_6E4C41B43187_.wvu.PrintArea" localSheetId="54" hidden="1">'4.3 Төлбөрийн тэнцэл'!$A$1:$K$29</definedName>
    <definedName name="Z_B6000075_C6E9_470D_8855_6E4C41B43187_.wvu.Rows" localSheetId="50" hidden="1">'3.25-26'!$48:$50,'3.25-26'!$52:$55,'3.25-26'!$60:$62</definedName>
    <definedName name="Z_B6000075_C6E9_470D_8855_6E4C41B43187_.wvu.Rows" localSheetId="49" hidden="1">'3.3 Төсөв'!$10:$10,'3.3 Төсөв'!$14:$16</definedName>
    <definedName name="Z_B6000075_C6E9_470D_8855_6E4C41B43187_.wvu.Rows" localSheetId="53" hidden="1">'4.2'!#REF!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2" hidden="1">#REF!</definedName>
    <definedName name="Z_DC707E39_0569_4FAA_B5FD_B85110680DF5_.wvu.Cols" localSheetId="53" hidden="1">'4.2'!$S:$T</definedName>
    <definedName name="Z_DC707E39_0569_4FAA_B5FD_B85110680DF5_.wvu.Cols" localSheetId="54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 localSheetId="1">#REF!</definedName>
    <definedName name="ZCFA">#REF!</definedName>
    <definedName name="Zero">[29]Parameters!$I$216</definedName>
    <definedName name="й" localSheetId="0">#REF!</definedName>
    <definedName name="й" localSheetId="1">#REF!</definedName>
    <definedName name="й">#REF!</definedName>
    <definedName name="йыб" localSheetId="0">#REF!</definedName>
    <definedName name="йыб" localSheetId="1">#REF!</definedName>
    <definedName name="йыб">#REF!</definedName>
    <definedName name="їжа" localSheetId="0">#REF!</definedName>
    <definedName name="їжа" localSheetId="1">#REF!</definedName>
    <definedName name="їжа">#REF!</definedName>
    <definedName name="маө" localSheetId="54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Dulamzaya Batjargal - Personal View" guid="{8D4EA38E-ED42-44A9-9431-B3D4F6087B53}" mergeInterval="0" personalView="1" maximized="1" xWindow="-9" yWindow="-9" windowWidth="1938" windowHeight="1048" tabRatio="888" activeSheetId="4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Lkhagvajargal Lkhagvajav - Personal View" guid="{54FD4859-4825-49C8-AF88-E7B792413D64}" mergeInterval="0" personalView="1" maximized="1" xWindow="-8" yWindow="-8" windowWidth="1382" windowHeight="744" tabRatio="88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Y25" i="190" l="1"/>
  <c r="DZ25" i="190"/>
  <c r="EA25" i="190"/>
  <c r="AZF12" i="190"/>
  <c r="AZG12" i="190"/>
  <c r="AZH12" i="190"/>
  <c r="AZI12" i="190"/>
  <c r="AZJ12" i="190"/>
  <c r="AZK12" i="190"/>
  <c r="AZL12" i="190"/>
  <c r="AZM12" i="190"/>
  <c r="AZN12" i="190"/>
  <c r="AZO12" i="190"/>
  <c r="AZP12" i="190"/>
  <c r="AZQ12" i="190"/>
  <c r="AZR12" i="190"/>
  <c r="AZS12" i="190"/>
  <c r="AZT12" i="190"/>
  <c r="AZU12" i="190"/>
  <c r="AZV12" i="190"/>
  <c r="AZW12" i="190"/>
  <c r="AZX12" i="190"/>
  <c r="AZY12" i="190"/>
  <c r="AZZ12" i="190"/>
  <c r="BAA12" i="190"/>
  <c r="BAB12" i="190"/>
  <c r="BAC12" i="190"/>
  <c r="BAD12" i="190"/>
  <c r="BAE12" i="190"/>
  <c r="BAF12" i="190"/>
  <c r="BAG12" i="190"/>
  <c r="BAH12" i="190"/>
  <c r="BAI12" i="190"/>
  <c r="BAJ12" i="190"/>
  <c r="BAK12" i="190"/>
  <c r="BAL12" i="190"/>
  <c r="BAM12" i="190"/>
  <c r="BAN12" i="190"/>
  <c r="BAO12" i="190"/>
  <c r="BAP12" i="190"/>
  <c r="BAQ12" i="190"/>
  <c r="BAR12" i="190"/>
  <c r="BAS12" i="190"/>
  <c r="BAT12" i="190"/>
  <c r="BAU12" i="190"/>
  <c r="BAV12" i="190"/>
  <c r="BAW12" i="190"/>
  <c r="BAX12" i="190"/>
  <c r="BAY12" i="190"/>
  <c r="BAZ12" i="190"/>
  <c r="BBA12" i="190"/>
  <c r="BBB12" i="190"/>
  <c r="BBC12" i="190"/>
  <c r="BBD12" i="190"/>
  <c r="BBE12" i="190"/>
  <c r="BBF12" i="190"/>
  <c r="BBG12" i="190"/>
  <c r="BBH12" i="190"/>
  <c r="BBI12" i="190"/>
  <c r="BBJ12" i="190"/>
  <c r="BBK12" i="190"/>
  <c r="BBL12" i="190"/>
  <c r="BBM12" i="190"/>
  <c r="BBN12" i="190"/>
  <c r="BBO12" i="190"/>
  <c r="BBP12" i="190"/>
  <c r="BBQ12" i="190"/>
  <c r="BBR12" i="190"/>
  <c r="BBS12" i="190"/>
  <c r="BBT12" i="190"/>
  <c r="BBU12" i="190"/>
  <c r="BBV12" i="190"/>
  <c r="BBW12" i="190"/>
  <c r="BBX12" i="190"/>
  <c r="BBY12" i="190"/>
  <c r="BBZ12" i="190"/>
  <c r="BCA12" i="190"/>
  <c r="BCB12" i="190"/>
  <c r="BCC12" i="190"/>
  <c r="BCD12" i="190"/>
  <c r="BCE12" i="190"/>
  <c r="BCF12" i="190"/>
  <c r="BCG12" i="190"/>
  <c r="BCH12" i="190"/>
  <c r="BCI12" i="190"/>
  <c r="BCJ12" i="190"/>
  <c r="BCK12" i="190"/>
  <c r="BCL12" i="190"/>
  <c r="BCM12" i="190"/>
  <c r="BCN12" i="190"/>
  <c r="BCO12" i="190"/>
  <c r="BCP12" i="190"/>
  <c r="BCQ12" i="190"/>
  <c r="BCR12" i="190"/>
  <c r="BCS12" i="190"/>
  <c r="BCT12" i="190"/>
  <c r="BCU12" i="190"/>
  <c r="BCV12" i="190"/>
  <c r="BCW12" i="190"/>
  <c r="BCX12" i="190"/>
  <c r="BCY12" i="190"/>
  <c r="BCZ12" i="190"/>
  <c r="BDA12" i="190"/>
  <c r="BDB12" i="190"/>
  <c r="BDC12" i="190"/>
  <c r="BDD12" i="190"/>
  <c r="BDE12" i="190"/>
  <c r="BDF12" i="190"/>
  <c r="BDG12" i="190"/>
  <c r="BDH12" i="190"/>
  <c r="BDI12" i="190"/>
  <c r="BDJ12" i="190"/>
  <c r="BDK12" i="190"/>
  <c r="BDL12" i="190"/>
  <c r="BDM12" i="190"/>
  <c r="BDN12" i="190"/>
  <c r="BDO12" i="190"/>
  <c r="BDP12" i="190"/>
  <c r="BDQ12" i="190"/>
  <c r="BDR12" i="190"/>
  <c r="BDS12" i="190"/>
  <c r="BDT12" i="190"/>
  <c r="BDU12" i="190"/>
  <c r="BDV12" i="190"/>
  <c r="BDW12" i="190"/>
  <c r="BDX12" i="190"/>
  <c r="BDY12" i="190"/>
  <c r="BDZ12" i="190"/>
  <c r="BEA12" i="190"/>
  <c r="BEB12" i="190"/>
  <c r="BEC12" i="190"/>
  <c r="BED12" i="190"/>
  <c r="BEE12" i="190"/>
  <c r="BEF12" i="190"/>
  <c r="BEG12" i="190"/>
  <c r="BEH12" i="190"/>
  <c r="BEI12" i="190"/>
  <c r="BEJ12" i="190"/>
  <c r="BEK12" i="190"/>
  <c r="BEL12" i="190"/>
  <c r="BEM12" i="190"/>
  <c r="BEN12" i="190"/>
  <c r="BEO12" i="190"/>
  <c r="BEP12" i="190"/>
  <c r="BEQ12" i="190"/>
  <c r="BER12" i="190"/>
  <c r="BES12" i="190"/>
  <c r="BET12" i="190"/>
  <c r="BEU12" i="190"/>
  <c r="BEV12" i="190"/>
  <c r="BEW12" i="190"/>
  <c r="BEX12" i="190"/>
  <c r="BEY12" i="190"/>
  <c r="BEZ12" i="190"/>
  <c r="BFA12" i="190"/>
  <c r="BFB12" i="190"/>
  <c r="BFC12" i="190"/>
  <c r="BFD12" i="190"/>
  <c r="BFE12" i="190"/>
  <c r="BFF12" i="190"/>
  <c r="BFG12" i="190"/>
  <c r="BFH12" i="190"/>
  <c r="BFI12" i="190"/>
  <c r="BFJ12" i="190"/>
  <c r="BFK12" i="190"/>
  <c r="BFL12" i="190"/>
  <c r="BFM12" i="190"/>
  <c r="BFN12" i="190"/>
  <c r="BFO12" i="190"/>
  <c r="BFP12" i="190"/>
  <c r="BFQ12" i="190"/>
  <c r="BFR12" i="190"/>
  <c r="BFS12" i="190"/>
  <c r="BFT12" i="190"/>
  <c r="BFU12" i="190"/>
  <c r="BFV12" i="190"/>
  <c r="BFW12" i="190"/>
  <c r="BFX12" i="190"/>
  <c r="BFY12" i="190"/>
  <c r="BFZ12" i="190"/>
  <c r="BGA12" i="190"/>
  <c r="BGB12" i="190"/>
  <c r="BGC12" i="190"/>
  <c r="BGD12" i="190"/>
  <c r="BGE12" i="190"/>
  <c r="BGF12" i="190"/>
  <c r="BGG12" i="190"/>
  <c r="BGH12" i="190"/>
  <c r="BGI12" i="190"/>
  <c r="BGJ12" i="190"/>
  <c r="BGK12" i="190"/>
  <c r="BGL12" i="190"/>
  <c r="BGM12" i="190"/>
  <c r="BGN12" i="190"/>
  <c r="AZF13" i="190"/>
  <c r="AZG13" i="190"/>
  <c r="AZH13" i="190"/>
  <c r="AZI13" i="190"/>
  <c r="AZJ13" i="190"/>
  <c r="AZK13" i="190"/>
  <c r="AZL13" i="190"/>
  <c r="AZM13" i="190"/>
  <c r="AZN13" i="190"/>
  <c r="AZO13" i="190"/>
  <c r="AZP13" i="190"/>
  <c r="AZQ13" i="190"/>
  <c r="AZR13" i="190"/>
  <c r="AZS13" i="190"/>
  <c r="AZT13" i="190"/>
  <c r="AZU13" i="190"/>
  <c r="AZV13" i="190"/>
  <c r="AZW13" i="190"/>
  <c r="AZX13" i="190"/>
  <c r="AZY13" i="190"/>
  <c r="AZZ13" i="190"/>
  <c r="BAA13" i="190"/>
  <c r="BAB13" i="190"/>
  <c r="BAC13" i="190"/>
  <c r="BAD13" i="190"/>
  <c r="BAE13" i="190"/>
  <c r="BAF13" i="190"/>
  <c r="BAG13" i="190"/>
  <c r="BAH13" i="190"/>
  <c r="BAI13" i="190"/>
  <c r="BAJ13" i="190"/>
  <c r="BAK13" i="190"/>
  <c r="BAL13" i="190"/>
  <c r="BAM13" i="190"/>
  <c r="BAN13" i="190"/>
  <c r="BAO13" i="190"/>
  <c r="BAP13" i="190"/>
  <c r="BAQ13" i="190"/>
  <c r="BAR13" i="190"/>
  <c r="BAS13" i="190"/>
  <c r="BAT13" i="190"/>
  <c r="BAU13" i="190"/>
  <c r="BAV13" i="190"/>
  <c r="BAW13" i="190"/>
  <c r="BAX13" i="190"/>
  <c r="BAY13" i="190"/>
  <c r="BAZ13" i="190"/>
  <c r="BBA13" i="190"/>
  <c r="BBB13" i="190"/>
  <c r="BBC13" i="190"/>
  <c r="BBD13" i="190"/>
  <c r="BBE13" i="190"/>
  <c r="BBF13" i="190"/>
  <c r="BBG13" i="190"/>
  <c r="BBH13" i="190"/>
  <c r="BBI13" i="190"/>
  <c r="BBJ13" i="190"/>
  <c r="BBK13" i="190"/>
  <c r="BBL13" i="190"/>
  <c r="BBM13" i="190"/>
  <c r="BBN13" i="190"/>
  <c r="BBO13" i="190"/>
  <c r="BBP13" i="190"/>
  <c r="BBQ13" i="190"/>
  <c r="BBR13" i="190"/>
  <c r="BBS13" i="190"/>
  <c r="BBT13" i="190"/>
  <c r="BBU13" i="190"/>
  <c r="BBV13" i="190"/>
  <c r="BBW13" i="190"/>
  <c r="BBX13" i="190"/>
  <c r="BBY13" i="190"/>
  <c r="BBZ13" i="190"/>
  <c r="BCA13" i="190"/>
  <c r="BCB13" i="190"/>
  <c r="BCC13" i="190"/>
  <c r="BCD13" i="190"/>
  <c r="BCE13" i="190"/>
  <c r="BCF13" i="190"/>
  <c r="BCG13" i="190"/>
  <c r="BCH13" i="190"/>
  <c r="BCI13" i="190"/>
  <c r="BCJ13" i="190"/>
  <c r="BCK13" i="190"/>
  <c r="BCL13" i="190"/>
  <c r="BCM13" i="190"/>
  <c r="BCN13" i="190"/>
  <c r="BCO13" i="190"/>
  <c r="BCP13" i="190"/>
  <c r="BCQ13" i="190"/>
  <c r="BCR13" i="190"/>
  <c r="BCS13" i="190"/>
  <c r="BCT13" i="190"/>
  <c r="BCU13" i="190"/>
  <c r="BCV13" i="190"/>
  <c r="BCW13" i="190"/>
  <c r="BCX13" i="190"/>
  <c r="BCY13" i="190"/>
  <c r="BCZ13" i="190"/>
  <c r="BDA13" i="190"/>
  <c r="BDB13" i="190"/>
  <c r="BDC13" i="190"/>
  <c r="BDD13" i="190"/>
  <c r="BDE13" i="190"/>
  <c r="BDF13" i="190"/>
  <c r="BDG13" i="190"/>
  <c r="BDH13" i="190"/>
  <c r="BDI13" i="190"/>
  <c r="BDJ13" i="190"/>
  <c r="BDK13" i="190"/>
  <c r="BDL13" i="190"/>
  <c r="BDM13" i="190"/>
  <c r="BDN13" i="190"/>
  <c r="BDO13" i="190"/>
  <c r="BDP13" i="190"/>
  <c r="BDQ13" i="190"/>
  <c r="BDR13" i="190"/>
  <c r="BDS13" i="190"/>
  <c r="BDT13" i="190"/>
  <c r="BDU13" i="190"/>
  <c r="BDV13" i="190"/>
  <c r="BDW13" i="190"/>
  <c r="BDX13" i="190"/>
  <c r="BDY13" i="190"/>
  <c r="BDZ13" i="190"/>
  <c r="BEA13" i="190"/>
  <c r="BEB13" i="190"/>
  <c r="BEC13" i="190"/>
  <c r="BED13" i="190"/>
  <c r="BEE13" i="190"/>
  <c r="BEF13" i="190"/>
  <c r="BEG13" i="190"/>
  <c r="BEH13" i="190"/>
  <c r="BEI13" i="190"/>
  <c r="BEJ13" i="190"/>
  <c r="BEK13" i="190"/>
  <c r="BEL13" i="190"/>
  <c r="BEM13" i="190"/>
  <c r="BEN13" i="190"/>
  <c r="BEO13" i="190"/>
  <c r="BEP13" i="190"/>
  <c r="BEQ13" i="190"/>
  <c r="BER13" i="190"/>
  <c r="BES13" i="190"/>
  <c r="BET13" i="190"/>
  <c r="BEU13" i="190"/>
  <c r="BEV13" i="190"/>
  <c r="BEW13" i="190"/>
  <c r="BEX13" i="190"/>
  <c r="BEY13" i="190"/>
  <c r="BEZ13" i="190"/>
  <c r="BFA13" i="190"/>
  <c r="BFB13" i="190"/>
  <c r="BFC13" i="190"/>
  <c r="BFD13" i="190"/>
  <c r="BFE13" i="190"/>
  <c r="BFF13" i="190"/>
  <c r="BFG13" i="190"/>
  <c r="BFH13" i="190"/>
  <c r="BFI13" i="190"/>
  <c r="BFJ13" i="190"/>
  <c r="BFK13" i="190"/>
  <c r="BFL13" i="190"/>
  <c r="BFM13" i="190"/>
  <c r="BFN13" i="190"/>
  <c r="BFO13" i="190"/>
  <c r="BFP13" i="190"/>
  <c r="BFQ13" i="190"/>
  <c r="BFR13" i="190"/>
  <c r="BFS13" i="190"/>
  <c r="BFT13" i="190"/>
  <c r="BFU13" i="190"/>
  <c r="BFV13" i="190"/>
  <c r="BFW13" i="190"/>
  <c r="BFX13" i="190"/>
  <c r="BFY13" i="190"/>
  <c r="BFZ13" i="190"/>
  <c r="BGA13" i="190"/>
  <c r="BGB13" i="190"/>
  <c r="BGC13" i="190"/>
  <c r="BGD13" i="190"/>
  <c r="BGE13" i="190"/>
  <c r="BGF13" i="190"/>
  <c r="BGG13" i="190"/>
  <c r="BGH13" i="190"/>
  <c r="BGI13" i="190"/>
  <c r="BGJ13" i="190"/>
  <c r="BGK13" i="190"/>
  <c r="BGL13" i="190"/>
  <c r="BGM13" i="190"/>
  <c r="BGN13" i="190"/>
  <c r="AZF14" i="190"/>
  <c r="AZG14" i="190"/>
  <c r="AZH14" i="190"/>
  <c r="AZI14" i="190"/>
  <c r="AZJ14" i="190"/>
  <c r="AZK14" i="190"/>
  <c r="AZL14" i="190"/>
  <c r="AZM14" i="190"/>
  <c r="AZN14" i="190"/>
  <c r="AZO14" i="190"/>
  <c r="AZP14" i="190"/>
  <c r="AZQ14" i="190"/>
  <c r="AZR14" i="190"/>
  <c r="AZS14" i="190"/>
  <c r="AZT14" i="190"/>
  <c r="AZU14" i="190"/>
  <c r="AZV14" i="190"/>
  <c r="AZW14" i="190"/>
  <c r="AZX14" i="190"/>
  <c r="AZY14" i="190"/>
  <c r="AZZ14" i="190"/>
  <c r="BAA14" i="190"/>
  <c r="BAB14" i="190"/>
  <c r="BAC14" i="190"/>
  <c r="BAD14" i="190"/>
  <c r="BAE14" i="190"/>
  <c r="BAF14" i="190"/>
  <c r="BAG14" i="190"/>
  <c r="BAH14" i="190"/>
  <c r="BAI14" i="190"/>
  <c r="BAJ14" i="190"/>
  <c r="BAK14" i="190"/>
  <c r="BAL14" i="190"/>
  <c r="BAM14" i="190"/>
  <c r="BAN14" i="190"/>
  <c r="BAO14" i="190"/>
  <c r="BAP14" i="190"/>
  <c r="BAQ14" i="190"/>
  <c r="BAR14" i="190"/>
  <c r="BAS14" i="190"/>
  <c r="BAT14" i="190"/>
  <c r="BAU14" i="190"/>
  <c r="BAV14" i="190"/>
  <c r="BAW14" i="190"/>
  <c r="BAX14" i="190"/>
  <c r="BAY14" i="190"/>
  <c r="BAZ14" i="190"/>
  <c r="BBA14" i="190"/>
  <c r="BBB14" i="190"/>
  <c r="BBC14" i="190"/>
  <c r="BBD14" i="190"/>
  <c r="BBE14" i="190"/>
  <c r="BBF14" i="190"/>
  <c r="BBG14" i="190"/>
  <c r="BBH14" i="190"/>
  <c r="BBI14" i="190"/>
  <c r="BBJ14" i="190"/>
  <c r="BBK14" i="190"/>
  <c r="BBL14" i="190"/>
  <c r="BBM14" i="190"/>
  <c r="BBN14" i="190"/>
  <c r="BBO14" i="190"/>
  <c r="BBP14" i="190"/>
  <c r="BBQ14" i="190"/>
  <c r="BBR14" i="190"/>
  <c r="BBS14" i="190"/>
  <c r="BBT14" i="190"/>
  <c r="BBU14" i="190"/>
  <c r="BBV14" i="190"/>
  <c r="BBW14" i="190"/>
  <c r="BBX14" i="190"/>
  <c r="BBY14" i="190"/>
  <c r="BBZ14" i="190"/>
  <c r="BCA14" i="190"/>
  <c r="BCB14" i="190"/>
  <c r="BCC14" i="190"/>
  <c r="BCD14" i="190"/>
  <c r="BCE14" i="190"/>
  <c r="BCF14" i="190"/>
  <c r="BCG14" i="190"/>
  <c r="BCH14" i="190"/>
  <c r="BCI14" i="190"/>
  <c r="BCJ14" i="190"/>
  <c r="BCK14" i="190"/>
  <c r="BCL14" i="190"/>
  <c r="BCM14" i="190"/>
  <c r="BCN14" i="190"/>
  <c r="BCO14" i="190"/>
  <c r="BCP14" i="190"/>
  <c r="BCQ14" i="190"/>
  <c r="BCR14" i="190"/>
  <c r="BCS14" i="190"/>
  <c r="BCT14" i="190"/>
  <c r="BCU14" i="190"/>
  <c r="BCV14" i="190"/>
  <c r="BCW14" i="190"/>
  <c r="BCX14" i="190"/>
  <c r="BCY14" i="190"/>
  <c r="BCZ14" i="190"/>
  <c r="BDA14" i="190"/>
  <c r="BDB14" i="190"/>
  <c r="BDC14" i="190"/>
  <c r="BDD14" i="190"/>
  <c r="BDE14" i="190"/>
  <c r="BDF14" i="190"/>
  <c r="BDG14" i="190"/>
  <c r="BDH14" i="190"/>
  <c r="BDI14" i="190"/>
  <c r="BDJ14" i="190"/>
  <c r="BDK14" i="190"/>
  <c r="BDL14" i="190"/>
  <c r="BDM14" i="190"/>
  <c r="BDN14" i="190"/>
  <c r="BDO14" i="190"/>
  <c r="BDP14" i="190"/>
  <c r="BDQ14" i="190"/>
  <c r="BDR14" i="190"/>
  <c r="BDS14" i="190"/>
  <c r="BDT14" i="190"/>
  <c r="BDU14" i="190"/>
  <c r="BDV14" i="190"/>
  <c r="BDW14" i="190"/>
  <c r="BDX14" i="190"/>
  <c r="BDY14" i="190"/>
  <c r="BDZ14" i="190"/>
  <c r="BEA14" i="190"/>
  <c r="BEB14" i="190"/>
  <c r="BEC14" i="190"/>
  <c r="BED14" i="190"/>
  <c r="BEE14" i="190"/>
  <c r="BEF14" i="190"/>
  <c r="BEG14" i="190"/>
  <c r="BEH14" i="190"/>
  <c r="BEI14" i="190"/>
  <c r="BEJ14" i="190"/>
  <c r="BEK14" i="190"/>
  <c r="BEL14" i="190"/>
  <c r="BEM14" i="190"/>
  <c r="BEN14" i="190"/>
  <c r="BEO14" i="190"/>
  <c r="BEP14" i="190"/>
  <c r="BEQ14" i="190"/>
  <c r="BER14" i="190"/>
  <c r="BES14" i="190"/>
  <c r="BET14" i="190"/>
  <c r="BEU14" i="190"/>
  <c r="BEV14" i="190"/>
  <c r="BEW14" i="190"/>
  <c r="BEX14" i="190"/>
  <c r="BEY14" i="190"/>
  <c r="BEZ14" i="190"/>
  <c r="BFA14" i="190"/>
  <c r="BFB14" i="190"/>
  <c r="BFC14" i="190"/>
  <c r="BFD14" i="190"/>
  <c r="BFE14" i="190"/>
  <c r="BFF14" i="190"/>
  <c r="BFG14" i="190"/>
  <c r="BFH14" i="190"/>
  <c r="BFI14" i="190"/>
  <c r="BFJ14" i="190"/>
  <c r="BFK14" i="190"/>
  <c r="BFL14" i="190"/>
  <c r="BFM14" i="190"/>
  <c r="BFN14" i="190"/>
  <c r="BFO14" i="190"/>
  <c r="BFP14" i="190"/>
  <c r="BFQ14" i="190"/>
  <c r="BFR14" i="190"/>
  <c r="BFS14" i="190"/>
  <c r="BFT14" i="190"/>
  <c r="BFU14" i="190"/>
  <c r="BFV14" i="190"/>
  <c r="BFW14" i="190"/>
  <c r="BFX14" i="190"/>
  <c r="BFY14" i="190"/>
  <c r="BFZ14" i="190"/>
  <c r="BGA14" i="190"/>
  <c r="BGB14" i="190"/>
  <c r="BGC14" i="190"/>
  <c r="BGD14" i="190"/>
  <c r="BGE14" i="190"/>
  <c r="BGF14" i="190"/>
  <c r="BGG14" i="190"/>
  <c r="BGH14" i="190"/>
  <c r="BGI14" i="190"/>
  <c r="BGJ14" i="190"/>
  <c r="BGK14" i="190"/>
  <c r="BGL14" i="190"/>
  <c r="BGM14" i="190"/>
  <c r="BGN14" i="190"/>
  <c r="AZF15" i="190"/>
  <c r="AZG15" i="190"/>
  <c r="AZH15" i="190"/>
  <c r="AZI15" i="190"/>
  <c r="AZJ15" i="190"/>
  <c r="AZK15" i="190"/>
  <c r="AZL15" i="190"/>
  <c r="AZM15" i="190"/>
  <c r="AZN15" i="190"/>
  <c r="AZO15" i="190"/>
  <c r="AZP15" i="190"/>
  <c r="AZQ15" i="190"/>
  <c r="AZR15" i="190"/>
  <c r="AZS15" i="190"/>
  <c r="AZT15" i="190"/>
  <c r="AZU15" i="190"/>
  <c r="AZV15" i="190"/>
  <c r="AZW15" i="190"/>
  <c r="AZX15" i="190"/>
  <c r="AZY15" i="190"/>
  <c r="AZZ15" i="190"/>
  <c r="BAA15" i="190"/>
  <c r="BAB15" i="190"/>
  <c r="BAC15" i="190"/>
  <c r="BAD15" i="190"/>
  <c r="BAE15" i="190"/>
  <c r="BAF15" i="190"/>
  <c r="BAG15" i="190"/>
  <c r="BAH15" i="190"/>
  <c r="BAI15" i="190"/>
  <c r="BAJ15" i="190"/>
  <c r="BAK15" i="190"/>
  <c r="BAL15" i="190"/>
  <c r="BAM15" i="190"/>
  <c r="BAN15" i="190"/>
  <c r="BAO15" i="190"/>
  <c r="BAP15" i="190"/>
  <c r="BAQ15" i="190"/>
  <c r="BAR15" i="190"/>
  <c r="BAS15" i="190"/>
  <c r="BAT15" i="190"/>
  <c r="BAU15" i="190"/>
  <c r="BAV15" i="190"/>
  <c r="BAW15" i="190"/>
  <c r="BAX15" i="190"/>
  <c r="BAY15" i="190"/>
  <c r="BAZ15" i="190"/>
  <c r="BBA15" i="190"/>
  <c r="BBB15" i="190"/>
  <c r="BBC15" i="190"/>
  <c r="BBD15" i="190"/>
  <c r="BBE15" i="190"/>
  <c r="BBF15" i="190"/>
  <c r="BBG15" i="190"/>
  <c r="BBH15" i="190"/>
  <c r="BBI15" i="190"/>
  <c r="BBJ15" i="190"/>
  <c r="BBK15" i="190"/>
  <c r="BBL15" i="190"/>
  <c r="BBM15" i="190"/>
  <c r="BBN15" i="190"/>
  <c r="BBO15" i="190"/>
  <c r="BBP15" i="190"/>
  <c r="BBQ15" i="190"/>
  <c r="BBR15" i="190"/>
  <c r="BBS15" i="190"/>
  <c r="BBT15" i="190"/>
  <c r="BBU15" i="190"/>
  <c r="BBV15" i="190"/>
  <c r="BBW15" i="190"/>
  <c r="BBX15" i="190"/>
  <c r="BBY15" i="190"/>
  <c r="BBZ15" i="190"/>
  <c r="BCA15" i="190"/>
  <c r="BCB15" i="190"/>
  <c r="BCC15" i="190"/>
  <c r="BCD15" i="190"/>
  <c r="BCE15" i="190"/>
  <c r="BCF15" i="190"/>
  <c r="BCG15" i="190"/>
  <c r="BCH15" i="190"/>
  <c r="BCI15" i="190"/>
  <c r="BCJ15" i="190"/>
  <c r="BCK15" i="190"/>
  <c r="BCL15" i="190"/>
  <c r="BCM15" i="190"/>
  <c r="BCN15" i="190"/>
  <c r="BCO15" i="190"/>
  <c r="BCP15" i="190"/>
  <c r="BCQ15" i="190"/>
  <c r="BCR15" i="190"/>
  <c r="BCS15" i="190"/>
  <c r="BCT15" i="190"/>
  <c r="BCU15" i="190"/>
  <c r="BCV15" i="190"/>
  <c r="BCW15" i="190"/>
  <c r="BCX15" i="190"/>
  <c r="BCY15" i="190"/>
  <c r="BCZ15" i="190"/>
  <c r="BDA15" i="190"/>
  <c r="BDB15" i="190"/>
  <c r="BDC15" i="190"/>
  <c r="BDD15" i="190"/>
  <c r="BDE15" i="190"/>
  <c r="BDF15" i="190"/>
  <c r="BDG15" i="190"/>
  <c r="BDH15" i="190"/>
  <c r="BDI15" i="190"/>
  <c r="BDJ15" i="190"/>
  <c r="BDK15" i="190"/>
  <c r="BDL15" i="190"/>
  <c r="BDM15" i="190"/>
  <c r="BDN15" i="190"/>
  <c r="BDO15" i="190"/>
  <c r="BDP15" i="190"/>
  <c r="BDQ15" i="190"/>
  <c r="BDR15" i="190"/>
  <c r="BDS15" i="190"/>
  <c r="BDT15" i="190"/>
  <c r="BDU15" i="190"/>
  <c r="BDV15" i="190"/>
  <c r="BDW15" i="190"/>
  <c r="BDX15" i="190"/>
  <c r="BDY15" i="190"/>
  <c r="BDZ15" i="190"/>
  <c r="BEA15" i="190"/>
  <c r="BEB15" i="190"/>
  <c r="BEC15" i="190"/>
  <c r="BED15" i="190"/>
  <c r="BEE15" i="190"/>
  <c r="BEF15" i="190"/>
  <c r="BEG15" i="190"/>
  <c r="BEH15" i="190"/>
  <c r="BEI15" i="190"/>
  <c r="BEJ15" i="190"/>
  <c r="BEK15" i="190"/>
  <c r="BEL15" i="190"/>
  <c r="BEM15" i="190"/>
  <c r="BEN15" i="190"/>
  <c r="BEO15" i="190"/>
  <c r="BEP15" i="190"/>
  <c r="BEQ15" i="190"/>
  <c r="BER15" i="190"/>
  <c r="BES15" i="190"/>
  <c r="BET15" i="190"/>
  <c r="BEU15" i="190"/>
  <c r="BEV15" i="190"/>
  <c r="BEW15" i="190"/>
  <c r="BEX15" i="190"/>
  <c r="BEY15" i="190"/>
  <c r="BEZ15" i="190"/>
  <c r="BFA15" i="190"/>
  <c r="BFB15" i="190"/>
  <c r="BFC15" i="190"/>
  <c r="BFD15" i="190"/>
  <c r="BFE15" i="190"/>
  <c r="BFF15" i="190"/>
  <c r="BFG15" i="190"/>
  <c r="BFH15" i="190"/>
  <c r="BFI15" i="190"/>
  <c r="BFJ15" i="190"/>
  <c r="BFK15" i="190"/>
  <c r="BFL15" i="190"/>
  <c r="BFM15" i="190"/>
  <c r="BFN15" i="190"/>
  <c r="BFO15" i="190"/>
  <c r="BFP15" i="190"/>
  <c r="BFQ15" i="190"/>
  <c r="BFR15" i="190"/>
  <c r="BFS15" i="190"/>
  <c r="BFT15" i="190"/>
  <c r="BFU15" i="190"/>
  <c r="BFV15" i="190"/>
  <c r="BFW15" i="190"/>
  <c r="BFX15" i="190"/>
  <c r="BFY15" i="190"/>
  <c r="BFZ15" i="190"/>
  <c r="BGA15" i="190"/>
  <c r="BGB15" i="190"/>
  <c r="BGC15" i="190"/>
  <c r="BGD15" i="190"/>
  <c r="BGE15" i="190"/>
  <c r="BGF15" i="190"/>
  <c r="BGG15" i="190"/>
  <c r="BGH15" i="190"/>
  <c r="BGI15" i="190"/>
  <c r="BGJ15" i="190"/>
  <c r="BGK15" i="190"/>
  <c r="BGL15" i="190"/>
  <c r="BGM15" i="190"/>
  <c r="BGN15" i="190"/>
  <c r="CEH6" i="190"/>
  <c r="CEI6" i="190"/>
  <c r="CEJ6" i="190"/>
  <c r="CEK6" i="190"/>
  <c r="CEL6" i="190"/>
  <c r="CEM6" i="190"/>
  <c r="CEN6" i="190"/>
  <c r="CEO6" i="190"/>
  <c r="CEP6" i="190"/>
  <c r="CEQ6" i="190"/>
  <c r="CER6" i="190"/>
  <c r="CES6" i="190"/>
  <c r="CET6" i="190"/>
  <c r="CEU6" i="190"/>
  <c r="CEV6" i="190"/>
  <c r="CEW6" i="190"/>
  <c r="CEX6" i="190"/>
  <c r="CEY6" i="190"/>
  <c r="CEZ6" i="190"/>
  <c r="CFA6" i="190"/>
  <c r="CFB6" i="190"/>
  <c r="CFC6" i="190"/>
  <c r="CFD6" i="190"/>
  <c r="CFE6" i="190"/>
  <c r="CFF6" i="190"/>
  <c r="CFG6" i="190"/>
  <c r="CFH6" i="190"/>
  <c r="CFI6" i="190"/>
  <c r="CFJ6" i="190"/>
  <c r="CFK6" i="190"/>
  <c r="CFL6" i="190"/>
  <c r="CFM6" i="190"/>
  <c r="CFN6" i="190"/>
  <c r="CFO6" i="190"/>
  <c r="CFP6" i="190"/>
  <c r="CFQ6" i="190"/>
  <c r="CFR6" i="190"/>
  <c r="CFS6" i="190"/>
  <c r="CFT6" i="190"/>
  <c r="CFU6" i="190"/>
  <c r="CFV6" i="190"/>
  <c r="CFW6" i="190"/>
  <c r="CFX6" i="190"/>
  <c r="CFY6" i="190"/>
  <c r="CFZ6" i="190"/>
  <c r="CGA6" i="190"/>
  <c r="CGB6" i="190"/>
  <c r="CGC6" i="190"/>
  <c r="CGD6" i="190"/>
  <c r="CGE6" i="190"/>
  <c r="CGF6" i="190"/>
  <c r="CGG6" i="190"/>
  <c r="CGH6" i="190"/>
  <c r="CGI6" i="190"/>
  <c r="CGJ6" i="190"/>
  <c r="CGK6" i="190"/>
  <c r="CGL6" i="190"/>
  <c r="CGM6" i="190"/>
  <c r="CGN6" i="190"/>
  <c r="CGO6" i="190"/>
  <c r="CGP6" i="190"/>
  <c r="CGQ6" i="190"/>
  <c r="CGR6" i="190"/>
  <c r="CGS6" i="190"/>
  <c r="CGT6" i="190"/>
  <c r="CGU6" i="190"/>
  <c r="S41" i="47"/>
  <c r="R41" i="47"/>
  <c r="HE12" i="39" l="1"/>
  <c r="HF12" i="39"/>
  <c r="HG12" i="39"/>
  <c r="HE11" i="39"/>
  <c r="HF11" i="39"/>
  <c r="HG11" i="39"/>
  <c r="AR66" i="31" l="1"/>
  <c r="AR54" i="31"/>
  <c r="AS54" i="31"/>
  <c r="AR28" i="31" l="1"/>
  <c r="AS28" i="31"/>
  <c r="AF28" i="11" l="1"/>
  <c r="F11" i="246"/>
  <c r="F10" i="246"/>
  <c r="F9" i="246"/>
  <c r="F8" i="246"/>
  <c r="F7" i="246"/>
  <c r="F6" i="246"/>
  <c r="F5" i="246"/>
  <c r="F4" i="246"/>
  <c r="F3" i="246"/>
  <c r="F2" i="246"/>
  <c r="AE28" i="11"/>
  <c r="E11" i="246" l="1"/>
  <c r="D11" i="246"/>
  <c r="C11" i="246"/>
  <c r="B11" i="246"/>
  <c r="E10" i="246"/>
  <c r="D10" i="246"/>
  <c r="C10" i="246"/>
  <c r="B10" i="246"/>
  <c r="E9" i="246"/>
  <c r="D9" i="246"/>
  <c r="C9" i="246"/>
  <c r="B9" i="246"/>
  <c r="E8" i="246"/>
  <c r="D8" i="246"/>
  <c r="C8" i="246"/>
  <c r="B8" i="246"/>
  <c r="E7" i="246"/>
  <c r="D7" i="246"/>
  <c r="C7" i="246"/>
  <c r="B7" i="246"/>
  <c r="E6" i="246"/>
  <c r="D6" i="246"/>
  <c r="C6" i="246"/>
  <c r="B6" i="246"/>
  <c r="E5" i="246"/>
  <c r="D5" i="246"/>
  <c r="C5" i="246"/>
  <c r="B5" i="246"/>
  <c r="E4" i="246"/>
  <c r="D4" i="246"/>
  <c r="C4" i="246"/>
  <c r="B4" i="246"/>
  <c r="E3" i="246"/>
  <c r="D3" i="246"/>
  <c r="C3" i="246"/>
  <c r="B3" i="246"/>
  <c r="E2" i="246"/>
  <c r="D2" i="246"/>
  <c r="C2" i="246"/>
  <c r="B2" i="246"/>
  <c r="P28" i="11" l="1"/>
  <c r="O28" i="11"/>
  <c r="O27" i="11"/>
  <c r="S40" i="47" l="1"/>
  <c r="R40" i="47"/>
  <c r="DV30" i="190" l="1"/>
  <c r="DW30" i="190"/>
  <c r="DX30" i="190"/>
  <c r="DU25" i="190"/>
  <c r="DV25" i="190"/>
  <c r="DW25" i="190"/>
  <c r="DX25" i="190"/>
  <c r="CBU6" i="190"/>
  <c r="CBV6" i="190"/>
  <c r="CBW6" i="190"/>
  <c r="CBX6" i="190"/>
  <c r="CBY6" i="190"/>
  <c r="CBZ6" i="190"/>
  <c r="CCA6" i="190"/>
  <c r="CCB6" i="190"/>
  <c r="CCC6" i="190"/>
  <c r="CCD6" i="190"/>
  <c r="CCE6" i="190"/>
  <c r="CCF6" i="190"/>
  <c r="CCG6" i="190"/>
  <c r="CCH6" i="190"/>
  <c r="CCI6" i="190"/>
  <c r="CCJ6" i="190"/>
  <c r="CCK6" i="190"/>
  <c r="CCL6" i="190"/>
  <c r="CCM6" i="190"/>
  <c r="CCN6" i="190"/>
  <c r="CCO6" i="190"/>
  <c r="CCP6" i="190"/>
  <c r="CCQ6" i="190"/>
  <c r="CCR6" i="190"/>
  <c r="CCS6" i="190"/>
  <c r="CCT6" i="190"/>
  <c r="CCU6" i="190"/>
  <c r="CCV6" i="190"/>
  <c r="CCW6" i="190"/>
  <c r="CCX6" i="190"/>
  <c r="CCY6" i="190"/>
  <c r="CCZ6" i="190"/>
  <c r="CDA6" i="190"/>
  <c r="CDB6" i="190"/>
  <c r="CDC6" i="190"/>
  <c r="CDD6" i="190"/>
  <c r="CDE6" i="190"/>
  <c r="CDF6" i="190"/>
  <c r="CDG6" i="190"/>
  <c r="CDH6" i="190"/>
  <c r="CDI6" i="190"/>
  <c r="CDJ6" i="190"/>
  <c r="CDK6" i="190"/>
  <c r="CDL6" i="190"/>
  <c r="CDM6" i="190"/>
  <c r="CDN6" i="190"/>
  <c r="CDO6" i="190"/>
  <c r="CDP6" i="190"/>
  <c r="CDQ6" i="190"/>
  <c r="CDR6" i="190"/>
  <c r="CDS6" i="190"/>
  <c r="CDT6" i="190"/>
  <c r="CDU6" i="190"/>
  <c r="CDV6" i="190"/>
  <c r="CDW6" i="190"/>
  <c r="CDX6" i="190"/>
  <c r="CDY6" i="190"/>
  <c r="CDZ6" i="190"/>
  <c r="CEA6" i="190"/>
  <c r="CEB6" i="190"/>
  <c r="CEC6" i="190"/>
  <c r="CED6" i="190"/>
  <c r="CEE6" i="190"/>
  <c r="CEF6" i="190"/>
  <c r="CEG6" i="190"/>
  <c r="AP28" i="31"/>
  <c r="Y66" i="31" l="1"/>
  <c r="Z66" i="31"/>
  <c r="AC66" i="31"/>
  <c r="AD66" i="31"/>
  <c r="AE66" i="31"/>
  <c r="AF66" i="31"/>
  <c r="AG66" i="31"/>
  <c r="AH66" i="31"/>
  <c r="AK66" i="31"/>
  <c r="AL66" i="31"/>
  <c r="AO66" i="31"/>
  <c r="AP66" i="31"/>
  <c r="V66" i="31"/>
  <c r="W66" i="31"/>
  <c r="X66" i="31"/>
  <c r="AA66" i="31"/>
  <c r="AB66" i="31"/>
  <c r="AI66" i="31"/>
  <c r="AJ66" i="31"/>
  <c r="AM66" i="31"/>
  <c r="AN66" i="31"/>
  <c r="AS66" i="31"/>
  <c r="AQ66" i="31"/>
  <c r="AE54" i="31"/>
  <c r="AG54" i="31"/>
  <c r="AH54" i="31"/>
  <c r="AI54" i="31"/>
  <c r="AJ54" i="31"/>
  <c r="AK54" i="31"/>
  <c r="AL54" i="31"/>
  <c r="AM54" i="31"/>
  <c r="AN54" i="31"/>
  <c r="AO54" i="31"/>
  <c r="AP54" i="31"/>
  <c r="AD54" i="31"/>
  <c r="AF54" i="31"/>
  <c r="AQ54" i="31"/>
  <c r="U27" i="11" l="1"/>
  <c r="U28" i="11"/>
  <c r="V28" i="31"/>
  <c r="W28" i="31"/>
  <c r="X28" i="31"/>
  <c r="Y28" i="31"/>
  <c r="Z28" i="31"/>
  <c r="AA28" i="31"/>
  <c r="AB28" i="31"/>
  <c r="AC28" i="31"/>
  <c r="AD28" i="31"/>
  <c r="AE28" i="31"/>
  <c r="AF28" i="31"/>
  <c r="AG28" i="31"/>
  <c r="AH28" i="31"/>
  <c r="AI28" i="31"/>
  <c r="AJ28" i="31"/>
  <c r="AK28" i="31"/>
  <c r="AL28" i="31"/>
  <c r="AM28" i="31"/>
  <c r="AN28" i="31"/>
  <c r="AO28" i="31"/>
  <c r="F28" i="11"/>
  <c r="C27" i="11"/>
  <c r="B27" i="11"/>
  <c r="AQ28" i="31"/>
  <c r="D27" i="11" l="1"/>
  <c r="E27" i="11"/>
  <c r="F27" i="11"/>
  <c r="G27" i="11"/>
  <c r="H27" i="11"/>
  <c r="H28" i="11" s="1"/>
  <c r="I27" i="11"/>
  <c r="I28" i="11" s="1"/>
  <c r="J27" i="11"/>
  <c r="J28" i="11" s="1"/>
  <c r="K27" i="11"/>
  <c r="L27" i="11"/>
  <c r="M27" i="11"/>
  <c r="N27" i="11"/>
  <c r="P27" i="11"/>
  <c r="Q27" i="11"/>
  <c r="R27" i="11"/>
  <c r="S27" i="11"/>
  <c r="T27" i="11"/>
  <c r="T28" i="11" s="1"/>
  <c r="V27" i="11"/>
  <c r="W27" i="11"/>
  <c r="X27" i="11"/>
  <c r="Y27" i="11"/>
  <c r="Z27" i="11"/>
  <c r="AA27" i="11"/>
  <c r="AB27" i="11"/>
  <c r="AC27" i="11"/>
  <c r="AD27" i="11"/>
  <c r="AE27" i="11"/>
  <c r="AB28" i="11" l="1"/>
  <c r="AA28" i="11"/>
  <c r="N28" i="11"/>
  <c r="M28" i="11"/>
  <c r="L28" i="11"/>
  <c r="K28" i="11"/>
  <c r="Z28" i="11"/>
  <c r="S28" i="11"/>
  <c r="G28" i="11"/>
  <c r="AD28" i="11"/>
  <c r="R28" i="11"/>
  <c r="AC28" i="11"/>
  <c r="Q28" i="11"/>
  <c r="X28" i="11"/>
  <c r="Y28" i="11"/>
  <c r="V28" i="11"/>
  <c r="W28" i="11"/>
  <c r="K52" i="59"/>
  <c r="K53" i="59"/>
  <c r="K54" i="59"/>
  <c r="K55" i="59"/>
  <c r="J52" i="59"/>
  <c r="J53" i="59"/>
  <c r="J54" i="59"/>
  <c r="J55" i="59"/>
  <c r="I52" i="59"/>
  <c r="I53" i="59"/>
  <c r="I54" i="59"/>
  <c r="I55" i="59"/>
  <c r="H52" i="59"/>
  <c r="H53" i="59"/>
  <c r="H54" i="59"/>
  <c r="H55" i="59"/>
  <c r="DT34" i="190"/>
  <c r="DU30" i="190" l="1"/>
  <c r="DT30" i="190"/>
  <c r="DT25" i="190" l="1"/>
  <c r="CN28" i="190"/>
  <c r="AZE12" i="190"/>
  <c r="BZM6" i="190" l="1"/>
  <c r="BZN6" i="190"/>
  <c r="BZO6" i="190"/>
  <c r="BZP6" i="190"/>
  <c r="BZQ6" i="190"/>
  <c r="BZR6" i="190"/>
  <c r="BZS6" i="190"/>
  <c r="BZT6" i="190"/>
  <c r="BZU6" i="190"/>
  <c r="BZV6" i="190"/>
  <c r="BZW6" i="190"/>
  <c r="BZX6" i="190"/>
  <c r="BZY6" i="190"/>
  <c r="BZZ6" i="190"/>
  <c r="CAA6" i="190"/>
  <c r="CAB6" i="190"/>
  <c r="CAC6" i="190"/>
  <c r="CAD6" i="190"/>
  <c r="CAE6" i="190"/>
  <c r="CAF6" i="190"/>
  <c r="CAG6" i="190"/>
  <c r="CAH6" i="190"/>
  <c r="CAI6" i="190"/>
  <c r="CAJ6" i="190"/>
  <c r="CAK6" i="190"/>
  <c r="CAL6" i="190"/>
  <c r="CAM6" i="190"/>
  <c r="CAN6" i="190"/>
  <c r="CAO6" i="190"/>
  <c r="CAP6" i="190"/>
  <c r="CAQ6" i="190"/>
  <c r="CAR6" i="190"/>
  <c r="CAS6" i="190"/>
  <c r="CAT6" i="190"/>
  <c r="CAU6" i="190"/>
  <c r="CAV6" i="190"/>
  <c r="CAW6" i="190"/>
  <c r="CAX6" i="190"/>
  <c r="CAY6" i="190"/>
  <c r="CAZ6" i="190"/>
  <c r="CBA6" i="190"/>
  <c r="CBB6" i="190"/>
  <c r="CBC6" i="190"/>
  <c r="CBD6" i="190"/>
  <c r="CBE6" i="190"/>
  <c r="CBF6" i="190"/>
  <c r="CBG6" i="190"/>
  <c r="CBH6" i="190"/>
  <c r="CBI6" i="190"/>
  <c r="CBJ6" i="190"/>
  <c r="CBK6" i="190"/>
  <c r="CBL6" i="190"/>
  <c r="CBM6" i="190"/>
  <c r="CBN6" i="190"/>
  <c r="CBO6" i="190"/>
  <c r="CBP6" i="190"/>
  <c r="CBQ6" i="190"/>
  <c r="CBR6" i="190"/>
  <c r="CBS6" i="190"/>
  <c r="CBT6" i="190"/>
  <c r="I12" i="59" l="1"/>
  <c r="H8" i="59"/>
  <c r="R3" i="228"/>
  <c r="Q3" i="228" l="1"/>
  <c r="P3" i="228"/>
  <c r="O3" i="228"/>
  <c r="N3" i="228"/>
  <c r="M3" i="228"/>
  <c r="L3" i="228"/>
  <c r="K3" i="228"/>
  <c r="J3" i="228"/>
  <c r="I3" i="228"/>
  <c r="H3" i="228"/>
  <c r="G3" i="228"/>
  <c r="F3" i="228"/>
  <c r="E3" i="228"/>
  <c r="D3" i="228"/>
  <c r="C3" i="228"/>
  <c r="B3" i="228"/>
  <c r="DS25" i="190" l="1"/>
  <c r="DR25" i="190"/>
  <c r="DQ25" i="190"/>
  <c r="DP25" i="190"/>
  <c r="DO25" i="190"/>
  <c r="DN25" i="190"/>
  <c r="DM25" i="190"/>
  <c r="DL25" i="190"/>
  <c r="DK25" i="190"/>
  <c r="DJ25" i="190"/>
  <c r="DI25" i="190"/>
  <c r="DH25" i="190"/>
  <c r="DG25" i="190"/>
  <c r="DF25" i="190"/>
  <c r="AWX12" i="190"/>
  <c r="AWY12" i="190"/>
  <c r="AWZ12" i="190"/>
  <c r="AXA12" i="190"/>
  <c r="AXB12" i="190"/>
  <c r="AXC12" i="190"/>
  <c r="AXD12" i="190"/>
  <c r="AXE12" i="190"/>
  <c r="AXF12" i="190"/>
  <c r="AXG12" i="190"/>
  <c r="AXH12" i="190"/>
  <c r="AXI12" i="190"/>
  <c r="AXJ12" i="190"/>
  <c r="AXK12" i="190"/>
  <c r="AXL12" i="190"/>
  <c r="AXM12" i="190"/>
  <c r="AXN12" i="190"/>
  <c r="AXO12" i="190"/>
  <c r="AXP12" i="190"/>
  <c r="AXQ12" i="190"/>
  <c r="AXR12" i="190"/>
  <c r="AXS12" i="190"/>
  <c r="AXT12" i="190"/>
  <c r="AXU12" i="190"/>
  <c r="AXV12" i="190"/>
  <c r="AXW12" i="190"/>
  <c r="AXX12" i="190"/>
  <c r="AXY12" i="190"/>
  <c r="AXZ12" i="190"/>
  <c r="AYA12" i="190"/>
  <c r="AYB12" i="190"/>
  <c r="AYC12" i="190"/>
  <c r="AYD12" i="190"/>
  <c r="AYE12" i="190"/>
  <c r="AYF12" i="190"/>
  <c r="AYG12" i="190"/>
  <c r="AYH12" i="190"/>
  <c r="AYI12" i="190"/>
  <c r="AYJ12" i="190"/>
  <c r="AYK12" i="190"/>
  <c r="AYL12" i="190"/>
  <c r="AYM12" i="190"/>
  <c r="AYN12" i="190"/>
  <c r="AYO12" i="190"/>
  <c r="AYP12" i="190"/>
  <c r="AYQ12" i="190"/>
  <c r="AYR12" i="190"/>
  <c r="AYS12" i="190"/>
  <c r="AYT12" i="190"/>
  <c r="AYU12" i="190"/>
  <c r="AYV12" i="190"/>
  <c r="AYW12" i="190"/>
  <c r="AYX12" i="190"/>
  <c r="AYY12" i="190"/>
  <c r="AYZ12" i="190"/>
  <c r="AZA12" i="190"/>
  <c r="AZB12" i="190"/>
  <c r="AZC12" i="190"/>
  <c r="AZD12" i="190"/>
  <c r="AWX13" i="190"/>
  <c r="AWY13" i="190"/>
  <c r="AWZ13" i="190"/>
  <c r="AXA13" i="190"/>
  <c r="AXB13" i="190"/>
  <c r="AXC13" i="190"/>
  <c r="AXD13" i="190"/>
  <c r="AXE13" i="190"/>
  <c r="AXF13" i="190"/>
  <c r="AXG13" i="190"/>
  <c r="AXH13" i="190"/>
  <c r="AXI13" i="190"/>
  <c r="AXJ13" i="190"/>
  <c r="AXK13" i="190"/>
  <c r="AXL13" i="190"/>
  <c r="AXM13" i="190"/>
  <c r="AXN13" i="190"/>
  <c r="AXO13" i="190"/>
  <c r="AXP13" i="190"/>
  <c r="AXQ13" i="190"/>
  <c r="AXR13" i="190"/>
  <c r="AXS13" i="190"/>
  <c r="AXT13" i="190"/>
  <c r="AXU13" i="190"/>
  <c r="AXV13" i="190"/>
  <c r="AXW13" i="190"/>
  <c r="AXX13" i="190"/>
  <c r="AXY13" i="190"/>
  <c r="AXZ13" i="190"/>
  <c r="AYA13" i="190"/>
  <c r="AYB13" i="190"/>
  <c r="AYC13" i="190"/>
  <c r="AYD13" i="190"/>
  <c r="AYE13" i="190"/>
  <c r="AYF13" i="190"/>
  <c r="AYG13" i="190"/>
  <c r="AYH13" i="190"/>
  <c r="AYI13" i="190"/>
  <c r="AYJ13" i="190"/>
  <c r="AYK13" i="190"/>
  <c r="AYL13" i="190"/>
  <c r="AYM13" i="190"/>
  <c r="AYN13" i="190"/>
  <c r="AYO13" i="190"/>
  <c r="AYP13" i="190"/>
  <c r="AYQ13" i="190"/>
  <c r="AYR13" i="190"/>
  <c r="AYS13" i="190"/>
  <c r="AYT13" i="190"/>
  <c r="AYU13" i="190"/>
  <c r="AYV13" i="190"/>
  <c r="AYW13" i="190"/>
  <c r="AYX13" i="190"/>
  <c r="AYY13" i="190"/>
  <c r="AYZ13" i="190"/>
  <c r="AZA13" i="190"/>
  <c r="AZB13" i="190"/>
  <c r="AZC13" i="190"/>
  <c r="AZD13" i="190"/>
  <c r="AZE13" i="190"/>
  <c r="AWX14" i="190"/>
  <c r="AWY14" i="190"/>
  <c r="AWZ14" i="190"/>
  <c r="AXA14" i="190"/>
  <c r="AXB14" i="190"/>
  <c r="AXC14" i="190"/>
  <c r="AXD14" i="190"/>
  <c r="AXE14" i="190"/>
  <c r="AXF14" i="190"/>
  <c r="AXG14" i="190"/>
  <c r="AXH14" i="190"/>
  <c r="AXI14" i="190"/>
  <c r="AXJ14" i="190"/>
  <c r="AXK14" i="190"/>
  <c r="AXL14" i="190"/>
  <c r="AXM14" i="190"/>
  <c r="AXN14" i="190"/>
  <c r="AXO14" i="190"/>
  <c r="AXP14" i="190"/>
  <c r="AXQ14" i="190"/>
  <c r="AXR14" i="190"/>
  <c r="AXS14" i="190"/>
  <c r="AXT14" i="190"/>
  <c r="AXU14" i="190"/>
  <c r="AXV14" i="190"/>
  <c r="AXW14" i="190"/>
  <c r="AXX14" i="190"/>
  <c r="AXY14" i="190"/>
  <c r="AXZ14" i="190"/>
  <c r="AYA14" i="190"/>
  <c r="AYB14" i="190"/>
  <c r="AYC14" i="190"/>
  <c r="AYD14" i="190"/>
  <c r="AYE14" i="190"/>
  <c r="AYF14" i="190"/>
  <c r="AYG14" i="190"/>
  <c r="AYH14" i="190"/>
  <c r="AYI14" i="190"/>
  <c r="AYJ14" i="190"/>
  <c r="AYK14" i="190"/>
  <c r="AYL14" i="190"/>
  <c r="AYM14" i="190"/>
  <c r="AYN14" i="190"/>
  <c r="AYO14" i="190"/>
  <c r="AYP14" i="190"/>
  <c r="AYQ14" i="190"/>
  <c r="AYR14" i="190"/>
  <c r="AYS14" i="190"/>
  <c r="AYT14" i="190"/>
  <c r="AYU14" i="190"/>
  <c r="AYV14" i="190"/>
  <c r="AYW14" i="190"/>
  <c r="AYX14" i="190"/>
  <c r="AYY14" i="190"/>
  <c r="AYZ14" i="190"/>
  <c r="AZA14" i="190"/>
  <c r="AZB14" i="190"/>
  <c r="AZC14" i="190"/>
  <c r="AZD14" i="190"/>
  <c r="AZE14" i="190"/>
  <c r="AWX15" i="190"/>
  <c r="AWY15" i="190"/>
  <c r="AWZ15" i="190"/>
  <c r="AXA15" i="190"/>
  <c r="AXB15" i="190"/>
  <c r="AXC15" i="190"/>
  <c r="AXD15" i="190"/>
  <c r="AXE15" i="190"/>
  <c r="AXF15" i="190"/>
  <c r="AXG15" i="190"/>
  <c r="AXH15" i="190"/>
  <c r="AXI15" i="190"/>
  <c r="AXJ15" i="190"/>
  <c r="AXK15" i="190"/>
  <c r="AXL15" i="190"/>
  <c r="AXM15" i="190"/>
  <c r="AXN15" i="190"/>
  <c r="AXO15" i="190"/>
  <c r="AXP15" i="190"/>
  <c r="AXQ15" i="190"/>
  <c r="AXR15" i="190"/>
  <c r="AXS15" i="190"/>
  <c r="AXT15" i="190"/>
  <c r="AXU15" i="190"/>
  <c r="AXV15" i="190"/>
  <c r="AXW15" i="190"/>
  <c r="AXX15" i="190"/>
  <c r="AXY15" i="190"/>
  <c r="AXZ15" i="190"/>
  <c r="AYA15" i="190"/>
  <c r="AYB15" i="190"/>
  <c r="AYC15" i="190"/>
  <c r="AYD15" i="190"/>
  <c r="AYE15" i="190"/>
  <c r="AYF15" i="190"/>
  <c r="AYG15" i="190"/>
  <c r="AYH15" i="190"/>
  <c r="AYI15" i="190"/>
  <c r="AYJ15" i="190"/>
  <c r="AYK15" i="190"/>
  <c r="AYL15" i="190"/>
  <c r="AYM15" i="190"/>
  <c r="AYN15" i="190"/>
  <c r="AYO15" i="190"/>
  <c r="AYP15" i="190"/>
  <c r="AYQ15" i="190"/>
  <c r="AYR15" i="190"/>
  <c r="AYS15" i="190"/>
  <c r="AYT15" i="190"/>
  <c r="AYU15" i="190"/>
  <c r="AYV15" i="190"/>
  <c r="AYW15" i="190"/>
  <c r="AYX15" i="190"/>
  <c r="AYY15" i="190"/>
  <c r="AYZ15" i="190"/>
  <c r="AZA15" i="190"/>
  <c r="AZB15" i="190"/>
  <c r="AZC15" i="190"/>
  <c r="AZD15" i="190"/>
  <c r="AZE15" i="190"/>
  <c r="BZL6" i="190"/>
  <c r="BZK6" i="190"/>
  <c r="BZJ6" i="190"/>
  <c r="BZI6" i="190"/>
  <c r="BZH6" i="190"/>
  <c r="BZG6" i="190"/>
  <c r="BZF6" i="190"/>
  <c r="BZE6" i="190"/>
  <c r="BZD6" i="190"/>
  <c r="BZC6" i="190"/>
  <c r="BZB6" i="190"/>
  <c r="BZA6" i="190"/>
  <c r="BYZ6" i="190"/>
  <c r="BYY6" i="190"/>
  <c r="BYX6" i="190"/>
  <c r="BYW6" i="190"/>
  <c r="BYV6" i="190"/>
  <c r="BYU6" i="190"/>
  <c r="BYT6" i="190"/>
  <c r="BYS6" i="190"/>
  <c r="BYR6" i="190"/>
  <c r="BYQ6" i="190"/>
  <c r="BYP6" i="190"/>
  <c r="BYO6" i="190"/>
  <c r="BYN6" i="190"/>
  <c r="BYM6" i="190"/>
  <c r="BYL6" i="190"/>
  <c r="BYK6" i="190"/>
  <c r="BYJ6" i="190"/>
  <c r="BYI6" i="190"/>
  <c r="BYH6" i="190"/>
  <c r="BYG6" i="190"/>
  <c r="BYF6" i="190"/>
  <c r="BYE6" i="190"/>
  <c r="BYD6" i="190"/>
  <c r="BYC6" i="190"/>
  <c r="BYB6" i="190"/>
  <c r="BYA6" i="190"/>
  <c r="BXZ6" i="190"/>
  <c r="BXY6" i="190"/>
  <c r="BXX6" i="190"/>
  <c r="BXW6" i="190"/>
  <c r="BXV6" i="190"/>
  <c r="BXU6" i="190"/>
  <c r="BXT6" i="190"/>
  <c r="BXS6" i="190"/>
  <c r="BXR6" i="190"/>
  <c r="BXQ6" i="190"/>
  <c r="BXP6" i="190"/>
  <c r="BXO6" i="190"/>
  <c r="BXN6" i="190"/>
  <c r="BXM6" i="190"/>
  <c r="BXL6" i="190"/>
  <c r="BXK6" i="190"/>
  <c r="BXJ6" i="190"/>
  <c r="BXI6" i="190"/>
  <c r="BXH6" i="190"/>
  <c r="BXG6" i="190"/>
  <c r="BXF6" i="190"/>
  <c r="BXE6" i="190"/>
  <c r="H44" i="59"/>
  <c r="C18" i="52" l="1"/>
  <c r="C16" i="52"/>
  <c r="C14" i="52"/>
  <c r="K48" i="59" l="1"/>
  <c r="K49" i="59"/>
  <c r="K50" i="59"/>
  <c r="K51" i="59"/>
  <c r="J48" i="59"/>
  <c r="J49" i="59"/>
  <c r="J50" i="59"/>
  <c r="J51" i="59"/>
  <c r="I51" i="59"/>
  <c r="I48" i="59"/>
  <c r="I49" i="59"/>
  <c r="I50" i="59"/>
  <c r="H48" i="59"/>
  <c r="H49" i="59"/>
  <c r="H50" i="59"/>
  <c r="H51" i="59"/>
  <c r="BXD6" i="190" l="1"/>
  <c r="BXC6" i="190"/>
  <c r="BXB6" i="190"/>
  <c r="BXA6" i="190"/>
  <c r="BWZ6" i="190"/>
  <c r="BWY6" i="190"/>
  <c r="BWX6" i="190"/>
  <c r="BWW6" i="190"/>
  <c r="BWV6" i="190"/>
  <c r="BWU6" i="190"/>
  <c r="BWT6" i="190"/>
  <c r="BWS6" i="190"/>
  <c r="BWR6" i="190"/>
  <c r="BWQ6" i="190"/>
  <c r="BWP6" i="190"/>
  <c r="BWO6" i="190"/>
  <c r="BWN6" i="190"/>
  <c r="BWM6" i="190"/>
  <c r="BWL6" i="190"/>
  <c r="BWK6" i="190"/>
  <c r="BWJ6" i="190"/>
  <c r="BWI6" i="190"/>
  <c r="BWH6" i="190"/>
  <c r="BWG6" i="190"/>
  <c r="BWF6" i="190"/>
  <c r="BWE6" i="190"/>
  <c r="BWD6" i="190"/>
  <c r="BWC6" i="190"/>
  <c r="BWB6" i="190"/>
  <c r="BWA6" i="190"/>
  <c r="BVZ6" i="190"/>
  <c r="BVY6" i="190"/>
  <c r="BVX6" i="190"/>
  <c r="BVW6" i="190"/>
  <c r="BVV6" i="190"/>
  <c r="BVU6" i="190"/>
  <c r="BVT6" i="190"/>
  <c r="BVS6" i="190"/>
  <c r="BVR6" i="190"/>
  <c r="BVQ6" i="190"/>
  <c r="BVP6" i="190"/>
  <c r="BVO6" i="190"/>
  <c r="BVN6" i="190"/>
  <c r="BVM6" i="190"/>
  <c r="BVL6" i="190"/>
  <c r="BVK6" i="190"/>
  <c r="BVJ6" i="190"/>
  <c r="BVI6" i="190"/>
  <c r="BVH6" i="190"/>
  <c r="BVG6" i="190"/>
  <c r="BVF6" i="190"/>
  <c r="BVE6" i="190"/>
  <c r="BVD6" i="190"/>
  <c r="BVC6" i="190"/>
  <c r="BVB6" i="190"/>
  <c r="BVA6" i="190"/>
  <c r="BUZ6" i="190"/>
  <c r="BUY6" i="190"/>
  <c r="BUX6" i="190"/>
  <c r="BUW6" i="190"/>
  <c r="BUV6" i="190"/>
  <c r="BUU6" i="190"/>
  <c r="BUT6" i="190"/>
  <c r="BUS6" i="190"/>
  <c r="AWW14" i="190" l="1"/>
  <c r="AWW15" i="190"/>
  <c r="AWV15" i="190"/>
  <c r="AWU15" i="190"/>
  <c r="AWT15" i="190"/>
  <c r="AWS15" i="190"/>
  <c r="AWR15" i="190"/>
  <c r="AWQ15" i="190"/>
  <c r="AWP15" i="190"/>
  <c r="AWO15" i="190"/>
  <c r="AWN15" i="190"/>
  <c r="AWM15" i="190"/>
  <c r="AWL15" i="190"/>
  <c r="AWK15" i="190"/>
  <c r="AWJ15" i="190"/>
  <c r="AWI15" i="190"/>
  <c r="AWH15" i="190"/>
  <c r="AWG15" i="190"/>
  <c r="AWF15" i="190"/>
  <c r="AWE15" i="190"/>
  <c r="AWD15" i="190"/>
  <c r="AWC15" i="190"/>
  <c r="AWB15" i="190"/>
  <c r="AWA15" i="190"/>
  <c r="AVZ15" i="190"/>
  <c r="AVY15" i="190"/>
  <c r="AVX15" i="190"/>
  <c r="AVW15" i="190"/>
  <c r="AVV15" i="190"/>
  <c r="AVU15" i="190"/>
  <c r="AVT15" i="190"/>
  <c r="AVS15" i="190"/>
  <c r="AVR15" i="190"/>
  <c r="AVQ15" i="190"/>
  <c r="AVP15" i="190"/>
  <c r="AVO15" i="190"/>
  <c r="AVN15" i="190"/>
  <c r="AVM15" i="190"/>
  <c r="AVL15" i="190"/>
  <c r="AVK15" i="190"/>
  <c r="AVJ15" i="190"/>
  <c r="AVI15" i="190"/>
  <c r="AVH15" i="190"/>
  <c r="AVG15" i="190"/>
  <c r="AVF15" i="190"/>
  <c r="AVE15" i="190"/>
  <c r="AVD15" i="190"/>
  <c r="AVC15" i="190"/>
  <c r="AVB15" i="190"/>
  <c r="AVA15" i="190"/>
  <c r="AUZ15" i="190"/>
  <c r="AUY15" i="190"/>
  <c r="AUX15" i="190"/>
  <c r="AUW15" i="190"/>
  <c r="AUV15" i="190"/>
  <c r="AUU15" i="190"/>
  <c r="AUT15" i="190"/>
  <c r="AUS15" i="190"/>
  <c r="AUR15" i="190"/>
  <c r="AUQ15" i="190"/>
  <c r="AUP15" i="190"/>
  <c r="AUO15" i="190"/>
  <c r="AUN15" i="190"/>
  <c r="AUM15" i="190"/>
  <c r="AUL15" i="190"/>
  <c r="AUK15" i="190"/>
  <c r="AUJ15" i="190"/>
  <c r="AUI15" i="190"/>
  <c r="AUH15" i="190"/>
  <c r="AUG15" i="190"/>
  <c r="AUF15" i="190"/>
  <c r="AUE15" i="190"/>
  <c r="AUD15" i="190"/>
  <c r="AUC15" i="190"/>
  <c r="AUB15" i="190"/>
  <c r="AUA15" i="190"/>
  <c r="ATZ15" i="190"/>
  <c r="ATY15" i="190"/>
  <c r="ATX15" i="190"/>
  <c r="ATW15" i="190"/>
  <c r="ATV15" i="190"/>
  <c r="ATU15" i="190"/>
  <c r="ATT15" i="190"/>
  <c r="ATS15" i="190"/>
  <c r="ATR15" i="190"/>
  <c r="ATQ15" i="190"/>
  <c r="ATP15" i="190"/>
  <c r="ATO15" i="190"/>
  <c r="ATN15" i="190"/>
  <c r="ATM15" i="190"/>
  <c r="ATL15" i="190"/>
  <c r="ATK15" i="190"/>
  <c r="ATJ15" i="190"/>
  <c r="ATI15" i="190"/>
  <c r="ATH15" i="190"/>
  <c r="ATG15" i="190"/>
  <c r="ATF15" i="190"/>
  <c r="ATE15" i="190"/>
  <c r="ATD15" i="190"/>
  <c r="ATC15" i="190"/>
  <c r="AWV14" i="190"/>
  <c r="AWU14" i="190"/>
  <c r="AWT14" i="190"/>
  <c r="AWS14" i="190"/>
  <c r="AWR14" i="190"/>
  <c r="AWQ14" i="190"/>
  <c r="AWP14" i="190"/>
  <c r="AWO14" i="190"/>
  <c r="AWN14" i="190"/>
  <c r="AWM14" i="190"/>
  <c r="AWL14" i="190"/>
  <c r="AWK14" i="190"/>
  <c r="AWJ14" i="190"/>
  <c r="AWI14" i="190"/>
  <c r="AWH14" i="190"/>
  <c r="AWG14" i="190"/>
  <c r="AWF14" i="190"/>
  <c r="AWE14" i="190"/>
  <c r="AWD14" i="190"/>
  <c r="AWC14" i="190"/>
  <c r="AWB14" i="190"/>
  <c r="AWA14" i="190"/>
  <c r="AVZ14" i="190"/>
  <c r="AVY14" i="190"/>
  <c r="AVX14" i="190"/>
  <c r="AVW14" i="190"/>
  <c r="AVV14" i="190"/>
  <c r="AVU14" i="190"/>
  <c r="AVT14" i="190"/>
  <c r="AVS14" i="190"/>
  <c r="AVR14" i="190"/>
  <c r="AVQ14" i="190"/>
  <c r="AVP14" i="190"/>
  <c r="AVO14" i="190"/>
  <c r="AVN14" i="190"/>
  <c r="AVM14" i="190"/>
  <c r="AVL14" i="190"/>
  <c r="AVK14" i="190"/>
  <c r="AVJ14" i="190"/>
  <c r="AVI14" i="190"/>
  <c r="AVH14" i="190"/>
  <c r="AVG14" i="190"/>
  <c r="AVF14" i="190"/>
  <c r="AVE14" i="190"/>
  <c r="AVD14" i="190"/>
  <c r="AVC14" i="190"/>
  <c r="AVB14" i="190"/>
  <c r="AVA14" i="190"/>
  <c r="AUZ14" i="190"/>
  <c r="AUY14" i="190"/>
  <c r="AUX14" i="190"/>
  <c r="AUW14" i="190"/>
  <c r="AUV14" i="190"/>
  <c r="AUU14" i="190"/>
  <c r="AUT14" i="190"/>
  <c r="AUS14" i="190"/>
  <c r="AUR14" i="190"/>
  <c r="AUQ14" i="190"/>
  <c r="AUP14" i="190"/>
  <c r="AUO14" i="190"/>
  <c r="AUN14" i="190"/>
  <c r="AUM14" i="190"/>
  <c r="AUL14" i="190"/>
  <c r="AUK14" i="190"/>
  <c r="AUJ14" i="190"/>
  <c r="AUI14" i="190"/>
  <c r="AUH14" i="190"/>
  <c r="AUG14" i="190"/>
  <c r="AUF14" i="190"/>
  <c r="AUE14" i="190"/>
  <c r="AUD14" i="190"/>
  <c r="AUC14" i="190"/>
  <c r="AUB14" i="190"/>
  <c r="AUA14" i="190"/>
  <c r="ATZ14" i="190"/>
  <c r="ATY14" i="190"/>
  <c r="ATX14" i="190"/>
  <c r="ATW14" i="190"/>
  <c r="ATV14" i="190"/>
  <c r="ATU14" i="190"/>
  <c r="ATT14" i="190"/>
  <c r="ATS14" i="190"/>
  <c r="ATR14" i="190"/>
  <c r="ATQ14" i="190"/>
  <c r="ATP14" i="190"/>
  <c r="ATO14" i="190"/>
  <c r="ATN14" i="190"/>
  <c r="ATM14" i="190"/>
  <c r="ATL14" i="190"/>
  <c r="ATK14" i="190"/>
  <c r="ATJ14" i="190"/>
  <c r="ATI14" i="190"/>
  <c r="ATH14" i="190"/>
  <c r="ATG14" i="190"/>
  <c r="ATF14" i="190"/>
  <c r="ATE14" i="190"/>
  <c r="ATD14" i="190"/>
  <c r="ATC14" i="190"/>
  <c r="AWW13" i="190"/>
  <c r="AWV13" i="190"/>
  <c r="AWU13" i="190"/>
  <c r="AWT13" i="190"/>
  <c r="AWS13" i="190"/>
  <c r="AWR13" i="190"/>
  <c r="AWQ13" i="190"/>
  <c r="AWP13" i="190"/>
  <c r="AWO13" i="190"/>
  <c r="AWN13" i="190"/>
  <c r="AWM13" i="190"/>
  <c r="AWL13" i="190"/>
  <c r="AWK13" i="190"/>
  <c r="AWJ13" i="190"/>
  <c r="AWI13" i="190"/>
  <c r="AWH13" i="190"/>
  <c r="AWG13" i="190"/>
  <c r="AWF13" i="190"/>
  <c r="AWE13" i="190"/>
  <c r="AWD13" i="190"/>
  <c r="AWC13" i="190"/>
  <c r="AWB13" i="190"/>
  <c r="AWA13" i="190"/>
  <c r="AVZ13" i="190"/>
  <c r="AVY13" i="190"/>
  <c r="AVX13" i="190"/>
  <c r="AVW13" i="190"/>
  <c r="AVV13" i="190"/>
  <c r="AVU13" i="190"/>
  <c r="AVT13" i="190"/>
  <c r="AVS13" i="190"/>
  <c r="AVR13" i="190"/>
  <c r="AVQ13" i="190"/>
  <c r="AVP13" i="190"/>
  <c r="AVO13" i="190"/>
  <c r="AVN13" i="190"/>
  <c r="AVM13" i="190"/>
  <c r="AVL13" i="190"/>
  <c r="AVK13" i="190"/>
  <c r="AVJ13" i="190"/>
  <c r="AVI13" i="190"/>
  <c r="AVH13" i="190"/>
  <c r="AVG13" i="190"/>
  <c r="AVF13" i="190"/>
  <c r="AVE13" i="190"/>
  <c r="AVD13" i="190"/>
  <c r="AVC13" i="190"/>
  <c r="AVB13" i="190"/>
  <c r="AVA13" i="190"/>
  <c r="AUZ13" i="190"/>
  <c r="AUY13" i="190"/>
  <c r="AUX13" i="190"/>
  <c r="AUW13" i="190"/>
  <c r="AUV13" i="190"/>
  <c r="AUU13" i="190"/>
  <c r="AUT13" i="190"/>
  <c r="AUS13" i="190"/>
  <c r="AUR13" i="190"/>
  <c r="AUQ13" i="190"/>
  <c r="AUP13" i="190"/>
  <c r="AUO13" i="190"/>
  <c r="AUN13" i="190"/>
  <c r="AUM13" i="190"/>
  <c r="AUL13" i="190"/>
  <c r="AUK13" i="190"/>
  <c r="AUJ13" i="190"/>
  <c r="AUI13" i="190"/>
  <c r="AUH13" i="190"/>
  <c r="AUG13" i="190"/>
  <c r="AUF13" i="190"/>
  <c r="AUE13" i="190"/>
  <c r="AUD13" i="190"/>
  <c r="AUC13" i="190"/>
  <c r="AUB13" i="190"/>
  <c r="AUA13" i="190"/>
  <c r="ATZ13" i="190"/>
  <c r="ATY13" i="190"/>
  <c r="ATX13" i="190"/>
  <c r="ATW13" i="190"/>
  <c r="ATV13" i="190"/>
  <c r="ATU13" i="190"/>
  <c r="ATT13" i="190"/>
  <c r="ATS13" i="190"/>
  <c r="ATR13" i="190"/>
  <c r="ATQ13" i="190"/>
  <c r="ATP13" i="190"/>
  <c r="ATO13" i="190"/>
  <c r="ATN13" i="190"/>
  <c r="ATM13" i="190"/>
  <c r="ATL13" i="190"/>
  <c r="ATK13" i="190"/>
  <c r="ATJ13" i="190"/>
  <c r="ATI13" i="190"/>
  <c r="ATH13" i="190"/>
  <c r="ATG13" i="190"/>
  <c r="ATF13" i="190"/>
  <c r="ATE13" i="190"/>
  <c r="ATD13" i="190"/>
  <c r="ATC13" i="190"/>
  <c r="AWW12" i="190"/>
  <c r="AWV12" i="190"/>
  <c r="AWU12" i="190"/>
  <c r="AWT12" i="190"/>
  <c r="AWS12" i="190"/>
  <c r="AWR12" i="190"/>
  <c r="AWQ12" i="190"/>
  <c r="AWP12" i="190"/>
  <c r="AWO12" i="190"/>
  <c r="AWN12" i="190"/>
  <c r="AWM12" i="190"/>
  <c r="AWL12" i="190"/>
  <c r="AWK12" i="190"/>
  <c r="AWJ12" i="190"/>
  <c r="AWI12" i="190"/>
  <c r="AWH12" i="190"/>
  <c r="AWG12" i="190"/>
  <c r="AWF12" i="190"/>
  <c r="AWE12" i="190"/>
  <c r="AWD12" i="190"/>
  <c r="AWC12" i="190"/>
  <c r="AWB12" i="190"/>
  <c r="AWA12" i="190"/>
  <c r="AVZ12" i="190"/>
  <c r="AVY12" i="190"/>
  <c r="AVX12" i="190"/>
  <c r="AVW12" i="190"/>
  <c r="AVV12" i="190"/>
  <c r="AVU12" i="190"/>
  <c r="AVT12" i="190"/>
  <c r="AVS12" i="190"/>
  <c r="AVR12" i="190"/>
  <c r="AVQ12" i="190"/>
  <c r="AVP12" i="190"/>
  <c r="AVO12" i="190"/>
  <c r="AVN12" i="190"/>
  <c r="AVM12" i="190"/>
  <c r="AVL12" i="190"/>
  <c r="AVK12" i="190"/>
  <c r="AVJ12" i="190"/>
  <c r="AVI12" i="190"/>
  <c r="AVH12" i="190"/>
  <c r="AVG12" i="190"/>
  <c r="AVF12" i="190"/>
  <c r="AVE12" i="190"/>
  <c r="AVD12" i="190"/>
  <c r="AVC12" i="190"/>
  <c r="AVB12" i="190"/>
  <c r="AVA12" i="190"/>
  <c r="AUZ12" i="190"/>
  <c r="AUY12" i="190"/>
  <c r="AUX12" i="190"/>
  <c r="AUW12" i="190"/>
  <c r="AUV12" i="190"/>
  <c r="AUU12" i="190"/>
  <c r="AUT12" i="190"/>
  <c r="AUS12" i="190"/>
  <c r="AUR12" i="190"/>
  <c r="AUQ12" i="190"/>
  <c r="AUP12" i="190"/>
  <c r="AUO12" i="190"/>
  <c r="AUN12" i="190"/>
  <c r="AUM12" i="190"/>
  <c r="AUL12" i="190"/>
  <c r="AUK12" i="190"/>
  <c r="AUJ12" i="190"/>
  <c r="AUI12" i="190"/>
  <c r="AUH12" i="190"/>
  <c r="AUG12" i="190"/>
  <c r="AUF12" i="190"/>
  <c r="AUE12" i="190"/>
  <c r="AUD12" i="190"/>
  <c r="AUC12" i="190"/>
  <c r="AUB12" i="190"/>
  <c r="AUA12" i="190"/>
  <c r="ATZ12" i="190"/>
  <c r="ATY12" i="190"/>
  <c r="ATX12" i="190"/>
  <c r="ATW12" i="190"/>
  <c r="ATV12" i="190"/>
  <c r="ATU12" i="190"/>
  <c r="ATT12" i="190"/>
  <c r="ATS12" i="190"/>
  <c r="ATR12" i="190"/>
  <c r="ATQ12" i="190"/>
  <c r="ATP12" i="190"/>
  <c r="ATO12" i="190"/>
  <c r="ATN12" i="190"/>
  <c r="ATM12" i="190"/>
  <c r="ATL12" i="190"/>
  <c r="ATK12" i="190"/>
  <c r="ATJ12" i="190"/>
  <c r="ATI12" i="190"/>
  <c r="ATH12" i="190"/>
  <c r="ATG12" i="190"/>
  <c r="ATF12" i="190"/>
  <c r="ATE12" i="190"/>
  <c r="ATD12" i="190"/>
  <c r="ATC12" i="190"/>
  <c r="BUR6" i="190"/>
  <c r="BUQ6" i="190"/>
  <c r="BUP6" i="190"/>
  <c r="BUO6" i="190"/>
  <c r="BUN6" i="190"/>
  <c r="BUM6" i="190"/>
  <c r="BUL6" i="190"/>
  <c r="BUK6" i="190"/>
  <c r="K47" i="59"/>
  <c r="J47" i="59" l="1"/>
  <c r="I47" i="59"/>
  <c r="H47" i="59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8" i="59"/>
  <c r="B20" i="91"/>
  <c r="B21" i="91"/>
  <c r="B22" i="91"/>
  <c r="B23" i="91"/>
  <c r="B24" i="91"/>
  <c r="B25" i="91"/>
  <c r="B26" i="91"/>
  <c r="B27" i="91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C27" i="91"/>
  <c r="D27" i="91"/>
  <c r="E27" i="91"/>
  <c r="F27" i="91"/>
  <c r="G27" i="91"/>
  <c r="H27" i="91"/>
  <c r="I27" i="91"/>
  <c r="J27" i="91"/>
  <c r="K27" i="91"/>
  <c r="L27" i="91"/>
  <c r="M27" i="91"/>
  <c r="N27" i="91"/>
  <c r="O27" i="91"/>
  <c r="P27" i="91"/>
  <c r="Q27" i="91"/>
  <c r="X13" i="61"/>
  <c r="Y13" i="61"/>
  <c r="B13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CT28" i="190"/>
  <c r="CH28" i="190"/>
  <c r="BV28" i="190"/>
  <c r="BJ28" i="190"/>
  <c r="AX28" i="190"/>
  <c r="AL28" i="190"/>
  <c r="Z28" i="190"/>
  <c r="N28" i="190"/>
  <c r="DE25" i="190"/>
  <c r="DE28" i="190"/>
  <c r="DD25" i="190"/>
  <c r="DD28" i="190"/>
  <c r="DC25" i="190"/>
  <c r="DC28" i="190"/>
  <c r="DB25" i="190"/>
  <c r="DB28" i="190"/>
  <c r="DA25" i="190"/>
  <c r="DA28" i="190"/>
  <c r="CZ25" i="190"/>
  <c r="CZ28" i="190"/>
  <c r="CY25" i="190"/>
  <c r="CY28" i="190"/>
  <c r="CX25" i="190"/>
  <c r="CX28" i="190"/>
  <c r="CW25" i="190"/>
  <c r="CW28" i="190"/>
  <c r="CV25" i="190"/>
  <c r="CV28" i="190"/>
  <c r="CU25" i="190"/>
  <c r="CU28" i="190"/>
  <c r="CT25" i="190"/>
  <c r="CS25" i="190"/>
  <c r="CS28" i="190"/>
  <c r="CR25" i="190"/>
  <c r="CR28" i="190"/>
  <c r="CQ25" i="190"/>
  <c r="CQ28" i="190"/>
  <c r="CP25" i="190"/>
  <c r="CP28" i="190"/>
  <c r="CO25" i="190"/>
  <c r="CO28" i="190"/>
  <c r="CN25" i="190"/>
  <c r="CM25" i="190"/>
  <c r="CM28" i="190"/>
  <c r="CL25" i="190"/>
  <c r="CL28" i="190"/>
  <c r="CK25" i="190"/>
  <c r="CK28" i="190"/>
  <c r="CJ25" i="190"/>
  <c r="CJ28" i="190"/>
  <c r="CI25" i="190"/>
  <c r="CI28" i="190"/>
  <c r="CH25" i="190"/>
  <c r="CG25" i="190"/>
  <c r="CG28" i="190"/>
  <c r="CF25" i="190"/>
  <c r="CF28" i="190"/>
  <c r="CE25" i="190"/>
  <c r="CE28" i="190"/>
  <c r="CD25" i="190"/>
  <c r="CD28" i="190"/>
  <c r="CC25" i="190"/>
  <c r="CC28" i="190"/>
  <c r="CB25" i="190"/>
  <c r="CB28" i="190"/>
  <c r="CA25" i="190"/>
  <c r="CA28" i="190"/>
  <c r="BZ25" i="190"/>
  <c r="BZ28" i="190"/>
  <c r="BY25" i="190"/>
  <c r="BY28" i="190"/>
  <c r="BX25" i="190"/>
  <c r="BX28" i="190"/>
  <c r="BW25" i="190"/>
  <c r="BW28" i="190"/>
  <c r="BV25" i="190"/>
  <c r="BU25" i="190"/>
  <c r="BU28" i="190"/>
  <c r="BT25" i="190"/>
  <c r="BT28" i="190"/>
  <c r="BS25" i="190"/>
  <c r="BS28" i="190"/>
  <c r="BR25" i="190"/>
  <c r="BR28" i="190"/>
  <c r="BQ25" i="190"/>
  <c r="BQ28" i="190"/>
  <c r="BP25" i="190"/>
  <c r="BP28" i="190"/>
  <c r="BO25" i="190"/>
  <c r="BO28" i="190"/>
  <c r="BN25" i="190"/>
  <c r="BN28" i="190"/>
  <c r="BM25" i="190"/>
  <c r="BM28" i="190"/>
  <c r="BL25" i="190"/>
  <c r="BL28" i="190"/>
  <c r="BK25" i="190"/>
  <c r="BK28" i="190"/>
  <c r="BJ25" i="190"/>
  <c r="BI25" i="190"/>
  <c r="BI28" i="190"/>
  <c r="BH25" i="190"/>
  <c r="BH28" i="190"/>
  <c r="BG25" i="190"/>
  <c r="BG28" i="190"/>
  <c r="BF25" i="190"/>
  <c r="BF28" i="190"/>
  <c r="BE25" i="190"/>
  <c r="BE28" i="190"/>
  <c r="BD25" i="190"/>
  <c r="BD28" i="190"/>
  <c r="BC25" i="190"/>
  <c r="BC28" i="190"/>
  <c r="BB25" i="190"/>
  <c r="BB28" i="190"/>
  <c r="BA25" i="190"/>
  <c r="BA28" i="190"/>
  <c r="AZ25" i="190"/>
  <c r="AZ28" i="190"/>
  <c r="AY25" i="190"/>
  <c r="AY28" i="190"/>
  <c r="AX25" i="190"/>
  <c r="AW25" i="190"/>
  <c r="AW28" i="190"/>
  <c r="AV25" i="190"/>
  <c r="AV28" i="190"/>
  <c r="AU25" i="190"/>
  <c r="AU28" i="190"/>
  <c r="AT25" i="190"/>
  <c r="AT28" i="190"/>
  <c r="AS25" i="190"/>
  <c r="AS28" i="190"/>
  <c r="AR25" i="190"/>
  <c r="AR28" i="190"/>
  <c r="AQ25" i="190"/>
  <c r="AQ28" i="190"/>
  <c r="AP25" i="190"/>
  <c r="AP28" i="190"/>
  <c r="AO25" i="190"/>
  <c r="AO28" i="190"/>
  <c r="AN25" i="190"/>
  <c r="AN28" i="190"/>
  <c r="AM25" i="190"/>
  <c r="AM28" i="190"/>
  <c r="AL25" i="190"/>
  <c r="AK25" i="190"/>
  <c r="AK28" i="190"/>
  <c r="AJ25" i="190"/>
  <c r="AJ28" i="190"/>
  <c r="AI25" i="190"/>
  <c r="AI28" i="190"/>
  <c r="AH25" i="190"/>
  <c r="AH28" i="190"/>
  <c r="AG25" i="190"/>
  <c r="AG28" i="190"/>
  <c r="AF25" i="190"/>
  <c r="AF28" i="190"/>
  <c r="AE25" i="190"/>
  <c r="AE28" i="190"/>
  <c r="AD25" i="190"/>
  <c r="AD28" i="190"/>
  <c r="AC25" i="190"/>
  <c r="AC28" i="190"/>
  <c r="AB25" i="190"/>
  <c r="AB28" i="190"/>
  <c r="AA25" i="190"/>
  <c r="AA28" i="190"/>
  <c r="Z25" i="190"/>
  <c r="Y25" i="190"/>
  <c r="Y28" i="190"/>
  <c r="X25" i="190"/>
  <c r="X28" i="190"/>
  <c r="W25" i="190"/>
  <c r="W28" i="190"/>
  <c r="V25" i="190"/>
  <c r="V28" i="190"/>
  <c r="U25" i="190"/>
  <c r="U28" i="190"/>
  <c r="T25" i="190"/>
  <c r="T28" i="190"/>
  <c r="S25" i="190"/>
  <c r="S28" i="190"/>
  <c r="R25" i="190"/>
  <c r="R28" i="190"/>
  <c r="Q25" i="190"/>
  <c r="Q28" i="190"/>
  <c r="P25" i="190"/>
  <c r="P28" i="190"/>
  <c r="O25" i="190"/>
  <c r="O28" i="190"/>
  <c r="N25" i="190"/>
  <c r="ATB15" i="190"/>
  <c r="ATA15" i="190"/>
  <c r="ASZ15" i="190"/>
  <c r="ASY15" i="190"/>
  <c r="ASX15" i="190"/>
  <c r="ASW15" i="190"/>
  <c r="ASV15" i="190"/>
  <c r="ASU15" i="190"/>
  <c r="AST15" i="190"/>
  <c r="ASS15" i="190"/>
  <c r="ASR15" i="190"/>
  <c r="ASQ15" i="190"/>
  <c r="ASP15" i="190"/>
  <c r="ASO15" i="190"/>
  <c r="ASN15" i="190"/>
  <c r="ASM15" i="190"/>
  <c r="ASL15" i="190"/>
  <c r="ASK15" i="190"/>
  <c r="ASJ15" i="190"/>
  <c r="ASI15" i="190"/>
  <c r="ASH15" i="190"/>
  <c r="ASG15" i="190"/>
  <c r="ASF15" i="190"/>
  <c r="ASE15" i="190"/>
  <c r="ASD15" i="190"/>
  <c r="ASC15" i="190"/>
  <c r="ASB15" i="190"/>
  <c r="ASA15" i="190"/>
  <c r="ARZ15" i="190"/>
  <c r="ARY15" i="190"/>
  <c r="ARX15" i="190"/>
  <c r="ARW15" i="190"/>
  <c r="ARV15" i="190"/>
  <c r="ARU15" i="190"/>
  <c r="ART15" i="190"/>
  <c r="ARS15" i="190"/>
  <c r="ARR15" i="190"/>
  <c r="ARQ15" i="190"/>
  <c r="ARP15" i="190"/>
  <c r="ARO15" i="190"/>
  <c r="ARN15" i="190"/>
  <c r="ARM15" i="190"/>
  <c r="ARL15" i="190"/>
  <c r="ARK15" i="190"/>
  <c r="ARJ15" i="190"/>
  <c r="ARI15" i="190"/>
  <c r="ARH15" i="190"/>
  <c r="ARG15" i="190"/>
  <c r="ARF15" i="190"/>
  <c r="ARE15" i="190"/>
  <c r="ARD15" i="190"/>
  <c r="ARC15" i="190"/>
  <c r="ARB15" i="190"/>
  <c r="ARA15" i="190"/>
  <c r="AQZ15" i="190"/>
  <c r="AQY15" i="190"/>
  <c r="AQX15" i="190"/>
  <c r="AQW15" i="190"/>
  <c r="AQV15" i="190"/>
  <c r="AQU15" i="190"/>
  <c r="AQT15" i="190"/>
  <c r="AQS15" i="190"/>
  <c r="AQR15" i="190"/>
  <c r="AQQ15" i="190"/>
  <c r="AQP15" i="190"/>
  <c r="AQO15" i="190"/>
  <c r="AQN15" i="190"/>
  <c r="AQM15" i="190"/>
  <c r="AQL15" i="190"/>
  <c r="AQK15" i="190"/>
  <c r="AQJ15" i="190"/>
  <c r="AQI15" i="190"/>
  <c r="AQH15" i="190"/>
  <c r="AQG15" i="190"/>
  <c r="AQF15" i="190"/>
  <c r="AQE15" i="190"/>
  <c r="AQD15" i="190"/>
  <c r="AQC15" i="190"/>
  <c r="AQB15" i="190"/>
  <c r="AQA15" i="190"/>
  <c r="APZ15" i="190"/>
  <c r="APY15" i="190"/>
  <c r="APX15" i="190"/>
  <c r="APW15" i="190"/>
  <c r="APV15" i="190"/>
  <c r="APU15" i="190"/>
  <c r="APT15" i="190"/>
  <c r="APS15" i="190"/>
  <c r="APR15" i="190"/>
  <c r="APQ15" i="190"/>
  <c r="APP15" i="190"/>
  <c r="APO15" i="190"/>
  <c r="APN15" i="190"/>
  <c r="APM15" i="190"/>
  <c r="APL15" i="190"/>
  <c r="APK15" i="190"/>
  <c r="APJ15" i="190"/>
  <c r="API15" i="190"/>
  <c r="APH15" i="190"/>
  <c r="APG15" i="190"/>
  <c r="APF15" i="190"/>
  <c r="APE15" i="190"/>
  <c r="APD15" i="190"/>
  <c r="APC15" i="190"/>
  <c r="APB15" i="190"/>
  <c r="APA15" i="190"/>
  <c r="AOZ15" i="190"/>
  <c r="AOY15" i="190"/>
  <c r="AOX15" i="190"/>
  <c r="AOW15" i="190"/>
  <c r="AOV15" i="190"/>
  <c r="AOU15" i="190"/>
  <c r="AOT15" i="190"/>
  <c r="AOS15" i="190"/>
  <c r="AOR15" i="190"/>
  <c r="AOQ15" i="190"/>
  <c r="AOP15" i="190"/>
  <c r="AOO15" i="190"/>
  <c r="AON15" i="190"/>
  <c r="AOM15" i="190"/>
  <c r="AOL15" i="190"/>
  <c r="AOK15" i="190"/>
  <c r="AOJ15" i="190"/>
  <c r="AOI15" i="190"/>
  <c r="AOH15" i="190"/>
  <c r="AOG15" i="190"/>
  <c r="AOF15" i="190"/>
  <c r="AOE15" i="190"/>
  <c r="AOD15" i="190"/>
  <c r="AOC15" i="190"/>
  <c r="AOB15" i="190"/>
  <c r="AOA15" i="190"/>
  <c r="ANZ15" i="190"/>
  <c r="ANY15" i="190"/>
  <c r="ANX15" i="190"/>
  <c r="ANW15" i="190"/>
  <c r="ANV15" i="190"/>
  <c r="ANU15" i="190"/>
  <c r="ANT15" i="190"/>
  <c r="ANS15" i="190"/>
  <c r="ANR15" i="190"/>
  <c r="ANQ15" i="190"/>
  <c r="ANP15" i="190"/>
  <c r="ANO15" i="190"/>
  <c r="ANN15" i="190"/>
  <c r="ANM15" i="190"/>
  <c r="ANL15" i="190"/>
  <c r="ANK15" i="190"/>
  <c r="ANJ15" i="190"/>
  <c r="ANI15" i="190"/>
  <c r="ANH15" i="190"/>
  <c r="ANG15" i="190"/>
  <c r="ANF15" i="190"/>
  <c r="ANE15" i="190"/>
  <c r="AND15" i="190"/>
  <c r="ANC15" i="190"/>
  <c r="ANB15" i="190"/>
  <c r="ANA15" i="190"/>
  <c r="AMZ15" i="190"/>
  <c r="AMY15" i="190"/>
  <c r="AMX15" i="190"/>
  <c r="AMW15" i="190"/>
  <c r="AMV15" i="190"/>
  <c r="AMU15" i="190"/>
  <c r="AMT15" i="190"/>
  <c r="AMS15" i="190"/>
  <c r="AMR15" i="190"/>
  <c r="AMQ15" i="190"/>
  <c r="AMP15" i="190"/>
  <c r="AMO15" i="190"/>
  <c r="AMN15" i="190"/>
  <c r="AMM15" i="190"/>
  <c r="AML15" i="190"/>
  <c r="AMK15" i="190"/>
  <c r="AMJ15" i="190"/>
  <c r="AMI15" i="190"/>
  <c r="AMH15" i="190"/>
  <c r="AMG15" i="190"/>
  <c r="AMF15" i="190"/>
  <c r="AME15" i="190"/>
  <c r="AMD15" i="190"/>
  <c r="AMC15" i="190"/>
  <c r="AMB15" i="190"/>
  <c r="AMA15" i="190"/>
  <c r="ALZ15" i="190"/>
  <c r="ALY15" i="190"/>
  <c r="ALX15" i="190"/>
  <c r="ALW15" i="190"/>
  <c r="ALV15" i="190"/>
  <c r="ALU15" i="190"/>
  <c r="ALT15" i="190"/>
  <c r="ALS15" i="190"/>
  <c r="ALR15" i="190"/>
  <c r="ALQ15" i="190"/>
  <c r="ALP15" i="190"/>
  <c r="ALO15" i="190"/>
  <c r="ALN15" i="190"/>
  <c r="ALM15" i="190"/>
  <c r="ALL15" i="190"/>
  <c r="ALK15" i="190"/>
  <c r="ALJ15" i="190"/>
  <c r="ALI15" i="190"/>
  <c r="ALH15" i="190"/>
  <c r="ALG15" i="190"/>
  <c r="ALF15" i="190"/>
  <c r="ALE15" i="190"/>
  <c r="ALD15" i="190"/>
  <c r="ALC15" i="190"/>
  <c r="ALB15" i="190"/>
  <c r="ALA15" i="190"/>
  <c r="AKZ15" i="190"/>
  <c r="AKY15" i="190"/>
  <c r="AKX15" i="190"/>
  <c r="AKW15" i="190"/>
  <c r="AKV15" i="190"/>
  <c r="AKU15" i="190"/>
  <c r="AKT15" i="190"/>
  <c r="AKS15" i="190"/>
  <c r="AKR15" i="190"/>
  <c r="AKQ15" i="190"/>
  <c r="AKP15" i="190"/>
  <c r="AKO15" i="190"/>
  <c r="AKN15" i="190"/>
  <c r="AKM15" i="190"/>
  <c r="AKL15" i="190"/>
  <c r="AKK15" i="190"/>
  <c r="AKJ15" i="190"/>
  <c r="AKI15" i="190"/>
  <c r="AKH15" i="190"/>
  <c r="AKG15" i="190"/>
  <c r="AKF15" i="190"/>
  <c r="AKE15" i="190"/>
  <c r="AKD15" i="190"/>
  <c r="AKC15" i="190"/>
  <c r="AKB15" i="190"/>
  <c r="AKA15" i="190"/>
  <c r="AJZ15" i="190"/>
  <c r="AJY15" i="190"/>
  <c r="AJX15" i="190"/>
  <c r="AJW15" i="190"/>
  <c r="AJV15" i="190"/>
  <c r="AJU15" i="190"/>
  <c r="AJT15" i="190"/>
  <c r="AJS15" i="190"/>
  <c r="AJR15" i="190"/>
  <c r="AJQ15" i="190"/>
  <c r="AJP15" i="190"/>
  <c r="AJO15" i="190"/>
  <c r="AJN15" i="190"/>
  <c r="AJM15" i="190"/>
  <c r="AJL15" i="190"/>
  <c r="AJK15" i="190"/>
  <c r="AJJ15" i="190"/>
  <c r="AJI15" i="190"/>
  <c r="AJH15" i="190"/>
  <c r="AJG15" i="190"/>
  <c r="AJF15" i="190"/>
  <c r="AJE15" i="190"/>
  <c r="AJD15" i="190"/>
  <c r="AJC15" i="190"/>
  <c r="AJB15" i="190"/>
  <c r="AJA15" i="190"/>
  <c r="AIZ15" i="190"/>
  <c r="AIY15" i="190"/>
  <c r="AIX15" i="190"/>
  <c r="AIW15" i="190"/>
  <c r="AIV15" i="190"/>
  <c r="AIU15" i="190"/>
  <c r="AIT15" i="190"/>
  <c r="AIS15" i="190"/>
  <c r="AIR15" i="190"/>
  <c r="AIQ15" i="190"/>
  <c r="AIP15" i="190"/>
  <c r="AIO15" i="190"/>
  <c r="AIN15" i="190"/>
  <c r="AIM15" i="190"/>
  <c r="AIL15" i="190"/>
  <c r="AIK15" i="190"/>
  <c r="AIJ15" i="190"/>
  <c r="AII15" i="190"/>
  <c r="AIH15" i="190"/>
  <c r="AIG15" i="190"/>
  <c r="AIF15" i="190"/>
  <c r="AIE15" i="190"/>
  <c r="AID15" i="190"/>
  <c r="AIC15" i="190"/>
  <c r="AIB15" i="190"/>
  <c r="AIA15" i="190"/>
  <c r="AHZ15" i="190"/>
  <c r="AHY15" i="190"/>
  <c r="AHX15" i="190"/>
  <c r="AHW15" i="190"/>
  <c r="AHV15" i="190"/>
  <c r="AHU15" i="190"/>
  <c r="AHT15" i="190"/>
  <c r="AHS15" i="190"/>
  <c r="AHR15" i="190"/>
  <c r="AHQ15" i="190"/>
  <c r="AHP15" i="190"/>
  <c r="AHO15" i="190"/>
  <c r="AHN15" i="190"/>
  <c r="AHM15" i="190"/>
  <c r="AHL15" i="190"/>
  <c r="AHK15" i="190"/>
  <c r="AHJ15" i="190"/>
  <c r="AHI15" i="190"/>
  <c r="AHH15" i="190"/>
  <c r="AHG15" i="190"/>
  <c r="AHF15" i="190"/>
  <c r="AHE15" i="190"/>
  <c r="AHD15" i="190"/>
  <c r="AHC15" i="190"/>
  <c r="AHB15" i="190"/>
  <c r="AHA15" i="190"/>
  <c r="AGZ15" i="190"/>
  <c r="AGY15" i="190"/>
  <c r="AGX15" i="190"/>
  <c r="AGW15" i="190"/>
  <c r="AGV15" i="190"/>
  <c r="AGU15" i="190"/>
  <c r="AGT15" i="190"/>
  <c r="AGS15" i="190"/>
  <c r="AGR15" i="190"/>
  <c r="AGQ15" i="190"/>
  <c r="AGP15" i="190"/>
  <c r="AGO15" i="190"/>
  <c r="AGN15" i="190"/>
  <c r="AGM15" i="190"/>
  <c r="AGL15" i="190"/>
  <c r="AGK15" i="190"/>
  <c r="AGJ15" i="190"/>
  <c r="AGI15" i="190"/>
  <c r="AGH15" i="190"/>
  <c r="AGG15" i="190"/>
  <c r="AGF15" i="190"/>
  <c r="AGE15" i="190"/>
  <c r="AGD15" i="190"/>
  <c r="AGC15" i="190"/>
  <c r="AGB15" i="190"/>
  <c r="AGA15" i="190"/>
  <c r="AFZ15" i="190"/>
  <c r="AFY15" i="190"/>
  <c r="AFX15" i="190"/>
  <c r="AFW15" i="190"/>
  <c r="AFV15" i="190"/>
  <c r="AFU15" i="190"/>
  <c r="AFT15" i="190"/>
  <c r="AFS15" i="190"/>
  <c r="AFR15" i="190"/>
  <c r="AFQ15" i="190"/>
  <c r="AFP15" i="190"/>
  <c r="AFO15" i="190"/>
  <c r="AFN15" i="190"/>
  <c r="AFM15" i="190"/>
  <c r="AFL15" i="190"/>
  <c r="AFK15" i="190"/>
  <c r="AFJ15" i="190"/>
  <c r="AFI15" i="190"/>
  <c r="AFH15" i="190"/>
  <c r="AFG15" i="190"/>
  <c r="AFF15" i="190"/>
  <c r="AFE15" i="190"/>
  <c r="AFD15" i="190"/>
  <c r="AFC15" i="190"/>
  <c r="AFB15" i="190"/>
  <c r="AFA15" i="190"/>
  <c r="AEZ15" i="190"/>
  <c r="AEY15" i="190"/>
  <c r="AEX15" i="190"/>
  <c r="AEW15" i="190"/>
  <c r="AEV15" i="190"/>
  <c r="AEU15" i="190"/>
  <c r="AET15" i="190"/>
  <c r="AES15" i="190"/>
  <c r="AER15" i="190"/>
  <c r="AEQ15" i="190"/>
  <c r="AEP15" i="190"/>
  <c r="AEO15" i="190"/>
  <c r="AEN15" i="190"/>
  <c r="AEM15" i="190"/>
  <c r="AEL15" i="190"/>
  <c r="AEK15" i="190"/>
  <c r="AEJ15" i="190"/>
  <c r="AEI15" i="190"/>
  <c r="AEH15" i="190"/>
  <c r="AEG15" i="190"/>
  <c r="AEF15" i="190"/>
  <c r="AEE15" i="190"/>
  <c r="AED15" i="190"/>
  <c r="AEC15" i="190"/>
  <c r="AEB15" i="190"/>
  <c r="AEA15" i="190"/>
  <c r="ADZ15" i="190"/>
  <c r="ADY15" i="190"/>
  <c r="ADX15" i="190"/>
  <c r="ADW15" i="190"/>
  <c r="ADV15" i="190"/>
  <c r="ADU15" i="190"/>
  <c r="ADT15" i="190"/>
  <c r="ADS15" i="190"/>
  <c r="ADR15" i="190"/>
  <c r="ADQ15" i="190"/>
  <c r="ADP15" i="190"/>
  <c r="ADO15" i="190"/>
  <c r="ADN15" i="190"/>
  <c r="ADM15" i="190"/>
  <c r="ADL15" i="190"/>
  <c r="ADK15" i="190"/>
  <c r="ADJ15" i="190"/>
  <c r="ADI15" i="190"/>
  <c r="ADH15" i="190"/>
  <c r="ADG15" i="190"/>
  <c r="ADF15" i="190"/>
  <c r="ADE15" i="190"/>
  <c r="ADD15" i="190"/>
  <c r="ADC15" i="190"/>
  <c r="ADB15" i="190"/>
  <c r="ADA15" i="190"/>
  <c r="ACZ15" i="190"/>
  <c r="ACY15" i="190"/>
  <c r="ACX15" i="190"/>
  <c r="ACW15" i="190"/>
  <c r="ACV15" i="190"/>
  <c r="ACU15" i="190"/>
  <c r="ACT15" i="190"/>
  <c r="ACS15" i="190"/>
  <c r="ACR15" i="190"/>
  <c r="ACQ15" i="190"/>
  <c r="ACP15" i="190"/>
  <c r="ACO15" i="190"/>
  <c r="ACN15" i="190"/>
  <c r="ACM15" i="190"/>
  <c r="ACL15" i="190"/>
  <c r="ACK15" i="190"/>
  <c r="ACJ15" i="190"/>
  <c r="ACI15" i="190"/>
  <c r="ACH15" i="190"/>
  <c r="ACG15" i="190"/>
  <c r="ACF15" i="190"/>
  <c r="ACE15" i="190"/>
  <c r="ACD15" i="190"/>
  <c r="ACC15" i="190"/>
  <c r="ACB15" i="190"/>
  <c r="ACA15" i="190"/>
  <c r="ABZ15" i="190"/>
  <c r="ABY15" i="190"/>
  <c r="ABX15" i="190"/>
  <c r="ABW15" i="190"/>
  <c r="ABV15" i="190"/>
  <c r="ABU15" i="190"/>
  <c r="ABT15" i="190"/>
  <c r="ABS15" i="190"/>
  <c r="ABR15" i="190"/>
  <c r="ABQ15" i="190"/>
  <c r="ABP15" i="190"/>
  <c r="ABO15" i="190"/>
  <c r="ABN15" i="190"/>
  <c r="ABM15" i="190"/>
  <c r="ABL15" i="190"/>
  <c r="ABK15" i="190"/>
  <c r="ABJ15" i="190"/>
  <c r="ABI15" i="190"/>
  <c r="ABH15" i="190"/>
  <c r="ABG15" i="190"/>
  <c r="ABF15" i="190"/>
  <c r="ABE15" i="190"/>
  <c r="ABD15" i="190"/>
  <c r="ABC15" i="190"/>
  <c r="ABB15" i="190"/>
  <c r="ABA15" i="190"/>
  <c r="AAZ15" i="190"/>
  <c r="AAY15" i="190"/>
  <c r="AAX15" i="190"/>
  <c r="AAW15" i="190"/>
  <c r="AAV15" i="190"/>
  <c r="AAU15" i="190"/>
  <c r="AAT15" i="190"/>
  <c r="AAS15" i="190"/>
  <c r="AAR15" i="190"/>
  <c r="AAQ15" i="190"/>
  <c r="AAP15" i="190"/>
  <c r="AAO15" i="190"/>
  <c r="AAN15" i="190"/>
  <c r="AAM15" i="190"/>
  <c r="AAL15" i="190"/>
  <c r="AAK15" i="190"/>
  <c r="AAJ15" i="190"/>
  <c r="AAI15" i="190"/>
  <c r="AAH15" i="190"/>
  <c r="AAG15" i="190"/>
  <c r="AAF15" i="190"/>
  <c r="AAE15" i="190"/>
  <c r="AAD15" i="190"/>
  <c r="AAC15" i="190"/>
  <c r="AAB15" i="190"/>
  <c r="AAA15" i="190"/>
  <c r="ZZ15" i="190"/>
  <c r="ZY15" i="190"/>
  <c r="ZX15" i="190"/>
  <c r="ZW15" i="190"/>
  <c r="ZV15" i="190"/>
  <c r="ZU15" i="190"/>
  <c r="ZT15" i="190"/>
  <c r="ZS15" i="190"/>
  <c r="ZR15" i="190"/>
  <c r="ZQ15" i="190"/>
  <c r="ZP15" i="190"/>
  <c r="ZO15" i="190"/>
  <c r="ZN15" i="190"/>
  <c r="ZM15" i="190"/>
  <c r="ZL15" i="190"/>
  <c r="ZK15" i="190"/>
  <c r="ZJ15" i="190"/>
  <c r="ZI15" i="190"/>
  <c r="ZH15" i="190"/>
  <c r="ZG15" i="190"/>
  <c r="ZF15" i="190"/>
  <c r="ZE15" i="190"/>
  <c r="ZD15" i="190"/>
  <c r="ZC15" i="190"/>
  <c r="ZB15" i="190"/>
  <c r="ZA15" i="190"/>
  <c r="YZ15" i="190"/>
  <c r="YY15" i="190"/>
  <c r="YX15" i="190"/>
  <c r="YW15" i="190"/>
  <c r="YV15" i="190"/>
  <c r="YU15" i="190"/>
  <c r="YT15" i="190"/>
  <c r="YS15" i="190"/>
  <c r="YR15" i="190"/>
  <c r="YQ15" i="190"/>
  <c r="YP15" i="190"/>
  <c r="YO15" i="190"/>
  <c r="YN15" i="190"/>
  <c r="YM15" i="190"/>
  <c r="YL15" i="190"/>
  <c r="YK15" i="190"/>
  <c r="YJ15" i="190"/>
  <c r="YI15" i="190"/>
  <c r="YH15" i="190"/>
  <c r="YG15" i="190"/>
  <c r="YF15" i="190"/>
  <c r="YE15" i="190"/>
  <c r="YD15" i="190"/>
  <c r="YC15" i="190"/>
  <c r="YB15" i="190"/>
  <c r="YA15" i="190"/>
  <c r="XZ15" i="190"/>
  <c r="XY15" i="190"/>
  <c r="XX15" i="190"/>
  <c r="XW15" i="190"/>
  <c r="XV15" i="190"/>
  <c r="XU15" i="190"/>
  <c r="XT15" i="190"/>
  <c r="XS15" i="190"/>
  <c r="XR15" i="190"/>
  <c r="XQ15" i="190"/>
  <c r="XP15" i="190"/>
  <c r="XO15" i="190"/>
  <c r="XN15" i="190"/>
  <c r="XM15" i="190"/>
  <c r="XL15" i="190"/>
  <c r="XK15" i="190"/>
  <c r="XJ15" i="190"/>
  <c r="XI15" i="190"/>
  <c r="XH15" i="190"/>
  <c r="XG15" i="190"/>
  <c r="XF15" i="190"/>
  <c r="XE15" i="190"/>
  <c r="XD15" i="190"/>
  <c r="XC15" i="190"/>
  <c r="XB15" i="190"/>
  <c r="XA15" i="190"/>
  <c r="WZ15" i="190"/>
  <c r="WY15" i="190"/>
  <c r="WX15" i="190"/>
  <c r="WW15" i="190"/>
  <c r="WV15" i="190"/>
  <c r="WU15" i="190"/>
  <c r="WT15" i="190"/>
  <c r="WS15" i="190"/>
  <c r="WR15" i="190"/>
  <c r="WQ15" i="190"/>
  <c r="WP15" i="190"/>
  <c r="WO15" i="190"/>
  <c r="WN15" i="190"/>
  <c r="WM15" i="190"/>
  <c r="WL15" i="190"/>
  <c r="WK15" i="190"/>
  <c r="WJ15" i="190"/>
  <c r="WI15" i="190"/>
  <c r="WH15" i="190"/>
  <c r="WG15" i="190"/>
  <c r="WF15" i="190"/>
  <c r="WE15" i="190"/>
  <c r="WD15" i="190"/>
  <c r="WC15" i="190"/>
  <c r="WB15" i="190"/>
  <c r="WA15" i="190"/>
  <c r="VZ15" i="190"/>
  <c r="VY15" i="190"/>
  <c r="VX15" i="190"/>
  <c r="VW15" i="190"/>
  <c r="VV15" i="190"/>
  <c r="VU15" i="190"/>
  <c r="VT15" i="190"/>
  <c r="VS15" i="190"/>
  <c r="VR15" i="190"/>
  <c r="VQ15" i="190"/>
  <c r="VP15" i="190"/>
  <c r="VO15" i="190"/>
  <c r="VN15" i="190"/>
  <c r="VM15" i="190"/>
  <c r="VL15" i="190"/>
  <c r="VK15" i="190"/>
  <c r="VJ15" i="190"/>
  <c r="VI15" i="190"/>
  <c r="VH15" i="190"/>
  <c r="VG15" i="190"/>
  <c r="VF15" i="190"/>
  <c r="VE15" i="190"/>
  <c r="VD15" i="190"/>
  <c r="VC15" i="190"/>
  <c r="VB15" i="190"/>
  <c r="VA15" i="190"/>
  <c r="UZ15" i="190"/>
  <c r="UY15" i="190"/>
  <c r="UX15" i="190"/>
  <c r="UW15" i="190"/>
  <c r="UV15" i="190"/>
  <c r="UU15" i="190"/>
  <c r="UT15" i="190"/>
  <c r="US15" i="190"/>
  <c r="UR15" i="190"/>
  <c r="UQ15" i="190"/>
  <c r="UP15" i="190"/>
  <c r="UO15" i="190"/>
  <c r="UN15" i="190"/>
  <c r="UM15" i="190"/>
  <c r="UL15" i="190"/>
  <c r="UK15" i="190"/>
  <c r="UJ15" i="190"/>
  <c r="UI15" i="190"/>
  <c r="UH15" i="190"/>
  <c r="UG15" i="190"/>
  <c r="UF15" i="190"/>
  <c r="UE15" i="190"/>
  <c r="UD15" i="190"/>
  <c r="UC15" i="190"/>
  <c r="UB15" i="190"/>
  <c r="UA15" i="190"/>
  <c r="TZ15" i="190"/>
  <c r="ATB14" i="190"/>
  <c r="ATA14" i="190"/>
  <c r="ASZ14" i="190"/>
  <c r="ASY14" i="190"/>
  <c r="ASX14" i="190"/>
  <c r="ASW14" i="190"/>
  <c r="ASV14" i="190"/>
  <c r="ASU14" i="190"/>
  <c r="AST14" i="190"/>
  <c r="ASS14" i="190"/>
  <c r="ASR14" i="190"/>
  <c r="ASQ14" i="190"/>
  <c r="ASP14" i="190"/>
  <c r="ASO14" i="190"/>
  <c r="ASN14" i="190"/>
  <c r="ASM14" i="190"/>
  <c r="ASL14" i="190"/>
  <c r="ASK14" i="190"/>
  <c r="ASJ14" i="190"/>
  <c r="ASI14" i="190"/>
  <c r="ASH14" i="190"/>
  <c r="ASG14" i="190"/>
  <c r="ASF14" i="190"/>
  <c r="ASE14" i="190"/>
  <c r="ASD14" i="190"/>
  <c r="ASC14" i="190"/>
  <c r="ASB14" i="190"/>
  <c r="ASA14" i="190"/>
  <c r="ARZ14" i="190"/>
  <c r="ARY14" i="190"/>
  <c r="ARX14" i="190"/>
  <c r="ARW14" i="190"/>
  <c r="ARV14" i="190"/>
  <c r="ARU14" i="190"/>
  <c r="ART14" i="190"/>
  <c r="ARS14" i="190"/>
  <c r="ARR14" i="190"/>
  <c r="ARQ14" i="190"/>
  <c r="ARP14" i="190"/>
  <c r="ARO14" i="190"/>
  <c r="ARN14" i="190"/>
  <c r="ARM14" i="190"/>
  <c r="ARL14" i="190"/>
  <c r="ARK14" i="190"/>
  <c r="ARJ14" i="190"/>
  <c r="ARI14" i="190"/>
  <c r="ARH14" i="190"/>
  <c r="ARG14" i="190"/>
  <c r="ARF14" i="190"/>
  <c r="ARE14" i="190"/>
  <c r="ARD14" i="190"/>
  <c r="ARC14" i="190"/>
  <c r="ARB14" i="190"/>
  <c r="ARA14" i="190"/>
  <c r="AQZ14" i="190"/>
  <c r="AQY14" i="190"/>
  <c r="AQX14" i="190"/>
  <c r="AQW14" i="190"/>
  <c r="AQV14" i="190"/>
  <c r="AQU14" i="190"/>
  <c r="AQT14" i="190"/>
  <c r="AQS14" i="190"/>
  <c r="AQR14" i="190"/>
  <c r="AQQ14" i="190"/>
  <c r="AQP14" i="190"/>
  <c r="AQO14" i="190"/>
  <c r="AQN14" i="190"/>
  <c r="AQM14" i="190"/>
  <c r="AQL14" i="190"/>
  <c r="AQK14" i="190"/>
  <c r="AQJ14" i="190"/>
  <c r="AQI14" i="190"/>
  <c r="AQH14" i="190"/>
  <c r="AQG14" i="190"/>
  <c r="AQF14" i="190"/>
  <c r="AQE14" i="190"/>
  <c r="AQD14" i="190"/>
  <c r="AQC14" i="190"/>
  <c r="AQB14" i="190"/>
  <c r="AQA14" i="190"/>
  <c r="APZ14" i="190"/>
  <c r="APY14" i="190"/>
  <c r="APX14" i="190"/>
  <c r="APW14" i="190"/>
  <c r="APV14" i="190"/>
  <c r="APU14" i="190"/>
  <c r="APT14" i="190"/>
  <c r="APS14" i="190"/>
  <c r="APR14" i="190"/>
  <c r="APQ14" i="190"/>
  <c r="APP14" i="190"/>
  <c r="APO14" i="190"/>
  <c r="APN14" i="190"/>
  <c r="APM14" i="190"/>
  <c r="APL14" i="190"/>
  <c r="APK14" i="190"/>
  <c r="APJ14" i="190"/>
  <c r="API14" i="190"/>
  <c r="APH14" i="190"/>
  <c r="APG14" i="190"/>
  <c r="APF14" i="190"/>
  <c r="APE14" i="190"/>
  <c r="APD14" i="190"/>
  <c r="APC14" i="190"/>
  <c r="APB14" i="190"/>
  <c r="APA14" i="190"/>
  <c r="AOZ14" i="190"/>
  <c r="AOY14" i="190"/>
  <c r="AOX14" i="190"/>
  <c r="AOW14" i="190"/>
  <c r="AOV14" i="190"/>
  <c r="AOU14" i="190"/>
  <c r="AOT14" i="190"/>
  <c r="AOS14" i="190"/>
  <c r="AOR14" i="190"/>
  <c r="AOQ14" i="190"/>
  <c r="AOP14" i="190"/>
  <c r="AOO14" i="190"/>
  <c r="AON14" i="190"/>
  <c r="AOM14" i="190"/>
  <c r="AOL14" i="190"/>
  <c r="AOK14" i="190"/>
  <c r="AOJ14" i="190"/>
  <c r="AOI14" i="190"/>
  <c r="AOH14" i="190"/>
  <c r="AOG14" i="190"/>
  <c r="AOF14" i="190"/>
  <c r="AOE14" i="190"/>
  <c r="AOD14" i="190"/>
  <c r="AOC14" i="190"/>
  <c r="AOB14" i="190"/>
  <c r="AOA14" i="190"/>
  <c r="ANZ14" i="190"/>
  <c r="ANY14" i="190"/>
  <c r="ANX14" i="190"/>
  <c r="ANW14" i="190"/>
  <c r="ANV14" i="190"/>
  <c r="ANU14" i="190"/>
  <c r="ANT14" i="190"/>
  <c r="ANS14" i="190"/>
  <c r="ANR14" i="190"/>
  <c r="ANQ14" i="190"/>
  <c r="ANP14" i="190"/>
  <c r="ANO14" i="190"/>
  <c r="ANN14" i="190"/>
  <c r="ANM14" i="190"/>
  <c r="ANL14" i="190"/>
  <c r="ANK14" i="190"/>
  <c r="ANJ14" i="190"/>
  <c r="ANI14" i="190"/>
  <c r="ANH14" i="190"/>
  <c r="ANG14" i="190"/>
  <c r="ANF14" i="190"/>
  <c r="ANE14" i="190"/>
  <c r="AND14" i="190"/>
  <c r="ANC14" i="190"/>
  <c r="ANB14" i="190"/>
  <c r="ANA14" i="190"/>
  <c r="AMZ14" i="190"/>
  <c r="AMY14" i="190"/>
  <c r="AMX14" i="190"/>
  <c r="AMW14" i="190"/>
  <c r="AMV14" i="190"/>
  <c r="AMU14" i="190"/>
  <c r="AMT14" i="190"/>
  <c r="AMS14" i="190"/>
  <c r="AMR14" i="190"/>
  <c r="AMQ14" i="190"/>
  <c r="AMP14" i="190"/>
  <c r="AMO14" i="190"/>
  <c r="AMN14" i="190"/>
  <c r="AMM14" i="190"/>
  <c r="AML14" i="190"/>
  <c r="AMK14" i="190"/>
  <c r="AMJ14" i="190"/>
  <c r="AMI14" i="190"/>
  <c r="AMH14" i="190"/>
  <c r="AMG14" i="190"/>
  <c r="AMF14" i="190"/>
  <c r="AME14" i="190"/>
  <c r="AMD14" i="190"/>
  <c r="AMC14" i="190"/>
  <c r="AMB14" i="190"/>
  <c r="AMA14" i="190"/>
  <c r="ALZ14" i="190"/>
  <c r="ALY14" i="190"/>
  <c r="ALX14" i="190"/>
  <c r="ALW14" i="190"/>
  <c r="ALV14" i="190"/>
  <c r="ALU14" i="190"/>
  <c r="ALT14" i="190"/>
  <c r="ALS14" i="190"/>
  <c r="ALR14" i="190"/>
  <c r="ALQ14" i="190"/>
  <c r="ALP14" i="190"/>
  <c r="ALO14" i="190"/>
  <c r="ALN14" i="190"/>
  <c r="ALM14" i="190"/>
  <c r="ALL14" i="190"/>
  <c r="ALK14" i="190"/>
  <c r="ALJ14" i="190"/>
  <c r="ALI14" i="190"/>
  <c r="ALH14" i="190"/>
  <c r="ALG14" i="190"/>
  <c r="ALF14" i="190"/>
  <c r="ALE14" i="190"/>
  <c r="ALD14" i="190"/>
  <c r="ALC14" i="190"/>
  <c r="ALB14" i="190"/>
  <c r="ALA14" i="190"/>
  <c r="AKZ14" i="190"/>
  <c r="AKY14" i="190"/>
  <c r="AKX14" i="190"/>
  <c r="AKW14" i="190"/>
  <c r="AKV14" i="190"/>
  <c r="AKU14" i="190"/>
  <c r="AKT14" i="190"/>
  <c r="AKS14" i="190"/>
  <c r="AKR14" i="190"/>
  <c r="AKQ14" i="190"/>
  <c r="AKP14" i="190"/>
  <c r="AKO14" i="190"/>
  <c r="AKN14" i="190"/>
  <c r="AKM14" i="190"/>
  <c r="AKL14" i="190"/>
  <c r="AKK14" i="190"/>
  <c r="AKJ14" i="190"/>
  <c r="AKI14" i="190"/>
  <c r="AKH14" i="190"/>
  <c r="AKG14" i="190"/>
  <c r="AKF14" i="190"/>
  <c r="AKE14" i="190"/>
  <c r="AKD14" i="190"/>
  <c r="AKC14" i="190"/>
  <c r="AKB14" i="190"/>
  <c r="AKA14" i="190"/>
  <c r="AJZ14" i="190"/>
  <c r="AJY14" i="190"/>
  <c r="AJX14" i="190"/>
  <c r="AJW14" i="190"/>
  <c r="AJV14" i="190"/>
  <c r="AJU14" i="190"/>
  <c r="AJT14" i="190"/>
  <c r="AJS14" i="190"/>
  <c r="AJR14" i="190"/>
  <c r="AJQ14" i="190"/>
  <c r="AJP14" i="190"/>
  <c r="AJO14" i="190"/>
  <c r="AJN14" i="190"/>
  <c r="AJM14" i="190"/>
  <c r="AJL14" i="190"/>
  <c r="AJK14" i="190"/>
  <c r="AJJ14" i="190"/>
  <c r="AJI14" i="190"/>
  <c r="AJH14" i="190"/>
  <c r="AJG14" i="190"/>
  <c r="AJF14" i="190"/>
  <c r="AJE14" i="190"/>
  <c r="AJD14" i="190"/>
  <c r="AJC14" i="190"/>
  <c r="AJB14" i="190"/>
  <c r="AJA14" i="190"/>
  <c r="AIZ14" i="190"/>
  <c r="AIY14" i="190"/>
  <c r="AIX14" i="190"/>
  <c r="AIW14" i="190"/>
  <c r="AIV14" i="190"/>
  <c r="AIU14" i="190"/>
  <c r="AIT14" i="190"/>
  <c r="AIS14" i="190"/>
  <c r="AIR14" i="190"/>
  <c r="AIQ14" i="190"/>
  <c r="AIP14" i="190"/>
  <c r="AIO14" i="190"/>
  <c r="AIN14" i="190"/>
  <c r="AIM14" i="190"/>
  <c r="AIL14" i="190"/>
  <c r="AIK14" i="190"/>
  <c r="AIJ14" i="190"/>
  <c r="AII14" i="190"/>
  <c r="AIH14" i="190"/>
  <c r="AIG14" i="190"/>
  <c r="AIF14" i="190"/>
  <c r="AIE14" i="190"/>
  <c r="AID14" i="190"/>
  <c r="AIC14" i="190"/>
  <c r="AIB14" i="190"/>
  <c r="AIA14" i="190"/>
  <c r="AHZ14" i="190"/>
  <c r="AHY14" i="190"/>
  <c r="AHX14" i="190"/>
  <c r="AHW14" i="190"/>
  <c r="AHV14" i="190"/>
  <c r="AHU14" i="190"/>
  <c r="AHT14" i="190"/>
  <c r="AHS14" i="190"/>
  <c r="AHR14" i="190"/>
  <c r="AHQ14" i="190"/>
  <c r="AHP14" i="190"/>
  <c r="AHO14" i="190"/>
  <c r="AHN14" i="190"/>
  <c r="AHM14" i="190"/>
  <c r="AHL14" i="190"/>
  <c r="AHK14" i="190"/>
  <c r="AHJ14" i="190"/>
  <c r="AHI14" i="190"/>
  <c r="AHH14" i="190"/>
  <c r="AHG14" i="190"/>
  <c r="AHF14" i="190"/>
  <c r="AHE14" i="190"/>
  <c r="AHD14" i="190"/>
  <c r="AHC14" i="190"/>
  <c r="AHB14" i="190"/>
  <c r="AHA14" i="190"/>
  <c r="AGZ14" i="190"/>
  <c r="AGY14" i="190"/>
  <c r="AGX14" i="190"/>
  <c r="AGW14" i="190"/>
  <c r="AGV14" i="190"/>
  <c r="AGU14" i="190"/>
  <c r="AGT14" i="190"/>
  <c r="AGS14" i="190"/>
  <c r="AGR14" i="190"/>
  <c r="AGQ14" i="190"/>
  <c r="AGP14" i="190"/>
  <c r="AGO14" i="190"/>
  <c r="AGN14" i="190"/>
  <c r="AGM14" i="190"/>
  <c r="AGL14" i="190"/>
  <c r="AGK14" i="190"/>
  <c r="AGJ14" i="190"/>
  <c r="AGI14" i="190"/>
  <c r="AGH14" i="190"/>
  <c r="AGG14" i="190"/>
  <c r="AGF14" i="190"/>
  <c r="AGE14" i="190"/>
  <c r="AGD14" i="190"/>
  <c r="AGC14" i="190"/>
  <c r="AGB14" i="190"/>
  <c r="AGA14" i="190"/>
  <c r="AFZ14" i="190"/>
  <c r="AFY14" i="190"/>
  <c r="AFX14" i="190"/>
  <c r="AFW14" i="190"/>
  <c r="AFV14" i="190"/>
  <c r="AFU14" i="190"/>
  <c r="AFT14" i="190"/>
  <c r="AFS14" i="190"/>
  <c r="AFR14" i="190"/>
  <c r="AFQ14" i="190"/>
  <c r="AFP14" i="190"/>
  <c r="AFO14" i="190"/>
  <c r="AFN14" i="190"/>
  <c r="AFM14" i="190"/>
  <c r="AFL14" i="190"/>
  <c r="AFK14" i="190"/>
  <c r="AFJ14" i="190"/>
  <c r="AFI14" i="190"/>
  <c r="AFH14" i="190"/>
  <c r="AFG14" i="190"/>
  <c r="AFF14" i="190"/>
  <c r="AFE14" i="190"/>
  <c r="AFD14" i="190"/>
  <c r="AFC14" i="190"/>
  <c r="AFB14" i="190"/>
  <c r="AFA14" i="190"/>
  <c r="AEZ14" i="190"/>
  <c r="AEY14" i="190"/>
  <c r="AEX14" i="190"/>
  <c r="AEW14" i="190"/>
  <c r="AEV14" i="190"/>
  <c r="AEU14" i="190"/>
  <c r="AET14" i="190"/>
  <c r="AES14" i="190"/>
  <c r="AER14" i="190"/>
  <c r="AEQ14" i="190"/>
  <c r="AEP14" i="190"/>
  <c r="AEO14" i="190"/>
  <c r="AEN14" i="190"/>
  <c r="AEM14" i="190"/>
  <c r="AEL14" i="190"/>
  <c r="AEK14" i="190"/>
  <c r="AEJ14" i="190"/>
  <c r="AEI14" i="190"/>
  <c r="AEH14" i="190"/>
  <c r="AEG14" i="190"/>
  <c r="AEF14" i="190"/>
  <c r="AEE14" i="190"/>
  <c r="AED14" i="190"/>
  <c r="AEC14" i="190"/>
  <c r="AEB14" i="190"/>
  <c r="AEA14" i="190"/>
  <c r="ADZ14" i="190"/>
  <c r="ADY14" i="190"/>
  <c r="ADX14" i="190"/>
  <c r="ADW14" i="190"/>
  <c r="ADV14" i="190"/>
  <c r="ADU14" i="190"/>
  <c r="ADT14" i="190"/>
  <c r="ADS14" i="190"/>
  <c r="ADR14" i="190"/>
  <c r="ADQ14" i="190"/>
  <c r="ADP14" i="190"/>
  <c r="ADO14" i="190"/>
  <c r="ADN14" i="190"/>
  <c r="ADM14" i="190"/>
  <c r="ADL14" i="190"/>
  <c r="ADK14" i="190"/>
  <c r="ADJ14" i="190"/>
  <c r="ADI14" i="190"/>
  <c r="ADH14" i="190"/>
  <c r="ADG14" i="190"/>
  <c r="ADF14" i="190"/>
  <c r="ADE14" i="190"/>
  <c r="ADD14" i="190"/>
  <c r="ADC14" i="190"/>
  <c r="ADB14" i="190"/>
  <c r="ADA14" i="190"/>
  <c r="ACZ14" i="190"/>
  <c r="ACY14" i="190"/>
  <c r="ACX14" i="190"/>
  <c r="ACW14" i="190"/>
  <c r="ACV14" i="190"/>
  <c r="ACU14" i="190"/>
  <c r="ACT14" i="190"/>
  <c r="ACS14" i="190"/>
  <c r="ACR14" i="190"/>
  <c r="ACQ14" i="190"/>
  <c r="ACP14" i="190"/>
  <c r="ACO14" i="190"/>
  <c r="ACN14" i="190"/>
  <c r="ACM14" i="190"/>
  <c r="ACL14" i="190"/>
  <c r="ACK14" i="190"/>
  <c r="ACJ14" i="190"/>
  <c r="ACI14" i="190"/>
  <c r="ACH14" i="190"/>
  <c r="ACG14" i="190"/>
  <c r="ACF14" i="190"/>
  <c r="ACE14" i="190"/>
  <c r="ACD14" i="190"/>
  <c r="ACC14" i="190"/>
  <c r="ACB14" i="190"/>
  <c r="ACA14" i="190"/>
  <c r="ABZ14" i="190"/>
  <c r="ABY14" i="190"/>
  <c r="ABX14" i="190"/>
  <c r="ABW14" i="190"/>
  <c r="ABV14" i="190"/>
  <c r="ABU14" i="190"/>
  <c r="ABT14" i="190"/>
  <c r="ABS14" i="190"/>
  <c r="ABR14" i="190"/>
  <c r="ABQ14" i="190"/>
  <c r="ABP14" i="190"/>
  <c r="ABO14" i="190"/>
  <c r="ABN14" i="190"/>
  <c r="ABM14" i="190"/>
  <c r="ABL14" i="190"/>
  <c r="ABK14" i="190"/>
  <c r="ABJ14" i="190"/>
  <c r="ABI14" i="190"/>
  <c r="ABH14" i="190"/>
  <c r="ABG14" i="190"/>
  <c r="ABF14" i="190"/>
  <c r="ABE14" i="190"/>
  <c r="ABD14" i="190"/>
  <c r="ABC14" i="190"/>
  <c r="ABB14" i="190"/>
  <c r="ABA14" i="190"/>
  <c r="AAZ14" i="190"/>
  <c r="AAY14" i="190"/>
  <c r="AAX14" i="190"/>
  <c r="AAW14" i="190"/>
  <c r="AAV14" i="190"/>
  <c r="AAU14" i="190"/>
  <c r="AAT14" i="190"/>
  <c r="AAS14" i="190"/>
  <c r="AAR14" i="190"/>
  <c r="AAQ14" i="190"/>
  <c r="AAP14" i="190"/>
  <c r="AAO14" i="190"/>
  <c r="AAN14" i="190"/>
  <c r="AAM14" i="190"/>
  <c r="AAL14" i="190"/>
  <c r="AAK14" i="190"/>
  <c r="AAJ14" i="190"/>
  <c r="AAI14" i="190"/>
  <c r="AAH14" i="190"/>
  <c r="AAG14" i="190"/>
  <c r="AAF14" i="190"/>
  <c r="AAE14" i="190"/>
  <c r="AAD14" i="190"/>
  <c r="AAC14" i="190"/>
  <c r="AAB14" i="190"/>
  <c r="AAA14" i="190"/>
  <c r="ZZ14" i="190"/>
  <c r="ZY14" i="190"/>
  <c r="ZX14" i="190"/>
  <c r="ZW14" i="190"/>
  <c r="ZV14" i="190"/>
  <c r="ZU14" i="190"/>
  <c r="ZT14" i="190"/>
  <c r="ZS14" i="190"/>
  <c r="ZR14" i="190"/>
  <c r="ZQ14" i="190"/>
  <c r="ZP14" i="190"/>
  <c r="ZO14" i="190"/>
  <c r="ZN14" i="190"/>
  <c r="ZM14" i="190"/>
  <c r="ZL14" i="190"/>
  <c r="ZK14" i="190"/>
  <c r="ZJ14" i="190"/>
  <c r="ZI14" i="190"/>
  <c r="ZH14" i="190"/>
  <c r="ZG14" i="190"/>
  <c r="ZF14" i="190"/>
  <c r="ZE14" i="190"/>
  <c r="ZD14" i="190"/>
  <c r="ZC14" i="190"/>
  <c r="ZB14" i="190"/>
  <c r="ZA14" i="190"/>
  <c r="YZ14" i="190"/>
  <c r="YY14" i="190"/>
  <c r="YX14" i="190"/>
  <c r="YW14" i="190"/>
  <c r="YV14" i="190"/>
  <c r="YU14" i="190"/>
  <c r="YT14" i="190"/>
  <c r="YS14" i="190"/>
  <c r="YR14" i="190"/>
  <c r="YQ14" i="190"/>
  <c r="YP14" i="190"/>
  <c r="YO14" i="190"/>
  <c r="YN14" i="190"/>
  <c r="YM14" i="190"/>
  <c r="YL14" i="190"/>
  <c r="YK14" i="190"/>
  <c r="YJ14" i="190"/>
  <c r="YI14" i="190"/>
  <c r="YH14" i="190"/>
  <c r="YG14" i="190"/>
  <c r="YF14" i="190"/>
  <c r="YE14" i="190"/>
  <c r="YD14" i="190"/>
  <c r="YC14" i="190"/>
  <c r="YB14" i="190"/>
  <c r="YA14" i="190"/>
  <c r="XZ14" i="190"/>
  <c r="XY14" i="190"/>
  <c r="XX14" i="190"/>
  <c r="XW14" i="190"/>
  <c r="XV14" i="190"/>
  <c r="XU14" i="190"/>
  <c r="XT14" i="190"/>
  <c r="XS14" i="190"/>
  <c r="XR14" i="190"/>
  <c r="XQ14" i="190"/>
  <c r="XP14" i="190"/>
  <c r="XO14" i="190"/>
  <c r="XN14" i="190"/>
  <c r="XM14" i="190"/>
  <c r="XL14" i="190"/>
  <c r="XK14" i="190"/>
  <c r="XJ14" i="190"/>
  <c r="XI14" i="190"/>
  <c r="XH14" i="190"/>
  <c r="XG14" i="190"/>
  <c r="XF14" i="190"/>
  <c r="XE14" i="190"/>
  <c r="XD14" i="190"/>
  <c r="XC14" i="190"/>
  <c r="XB14" i="190"/>
  <c r="XA14" i="190"/>
  <c r="WZ14" i="190"/>
  <c r="WY14" i="190"/>
  <c r="WX14" i="190"/>
  <c r="WW14" i="190"/>
  <c r="WV14" i="190"/>
  <c r="WU14" i="190"/>
  <c r="WT14" i="190"/>
  <c r="WS14" i="190"/>
  <c r="WR14" i="190"/>
  <c r="WQ14" i="190"/>
  <c r="WP14" i="190"/>
  <c r="WO14" i="190"/>
  <c r="WN14" i="190"/>
  <c r="WM14" i="190"/>
  <c r="WL14" i="190"/>
  <c r="WK14" i="190"/>
  <c r="WJ14" i="190"/>
  <c r="WI14" i="190"/>
  <c r="WH14" i="190"/>
  <c r="WG14" i="190"/>
  <c r="WF14" i="190"/>
  <c r="WE14" i="190"/>
  <c r="WD14" i="190"/>
  <c r="WC14" i="190"/>
  <c r="WB14" i="190"/>
  <c r="WA14" i="190"/>
  <c r="VZ14" i="190"/>
  <c r="VY14" i="190"/>
  <c r="VX14" i="190"/>
  <c r="VW14" i="190"/>
  <c r="VV14" i="190"/>
  <c r="VU14" i="190"/>
  <c r="VT14" i="190"/>
  <c r="VS14" i="190"/>
  <c r="VR14" i="190"/>
  <c r="VQ14" i="190"/>
  <c r="VP14" i="190"/>
  <c r="VO14" i="190"/>
  <c r="VN14" i="190"/>
  <c r="VM14" i="190"/>
  <c r="VL14" i="190"/>
  <c r="VK14" i="190"/>
  <c r="VJ14" i="190"/>
  <c r="VI14" i="190"/>
  <c r="VH14" i="190"/>
  <c r="VG14" i="190"/>
  <c r="VF14" i="190"/>
  <c r="VE14" i="190"/>
  <c r="VD14" i="190"/>
  <c r="VC14" i="190"/>
  <c r="VB14" i="190"/>
  <c r="VA14" i="190"/>
  <c r="UZ14" i="190"/>
  <c r="UY14" i="190"/>
  <c r="UX14" i="190"/>
  <c r="UW14" i="190"/>
  <c r="UV14" i="190"/>
  <c r="UU14" i="190"/>
  <c r="UT14" i="190"/>
  <c r="US14" i="190"/>
  <c r="UR14" i="190"/>
  <c r="UQ14" i="190"/>
  <c r="UP14" i="190"/>
  <c r="UO14" i="190"/>
  <c r="UN14" i="190"/>
  <c r="UM14" i="190"/>
  <c r="UL14" i="190"/>
  <c r="UK14" i="190"/>
  <c r="UJ14" i="190"/>
  <c r="UI14" i="190"/>
  <c r="UH14" i="190"/>
  <c r="UG14" i="190"/>
  <c r="UF14" i="190"/>
  <c r="UE14" i="190"/>
  <c r="UD14" i="190"/>
  <c r="UC14" i="190"/>
  <c r="UB14" i="190"/>
  <c r="UA14" i="190"/>
  <c r="TZ14" i="190"/>
  <c r="ATB13" i="190"/>
  <c r="ATA13" i="190"/>
  <c r="ASZ13" i="190"/>
  <c r="ASY13" i="190"/>
  <c r="ASX13" i="190"/>
  <c r="ASW13" i="190"/>
  <c r="ASV13" i="190"/>
  <c r="ASU13" i="190"/>
  <c r="AST13" i="190"/>
  <c r="ASS13" i="190"/>
  <c r="ASR13" i="190"/>
  <c r="ASQ13" i="190"/>
  <c r="ASP13" i="190"/>
  <c r="ASO13" i="190"/>
  <c r="ASN13" i="190"/>
  <c r="ASM13" i="190"/>
  <c r="ASL13" i="190"/>
  <c r="ASK13" i="190"/>
  <c r="ASJ13" i="190"/>
  <c r="ASI13" i="190"/>
  <c r="ASH13" i="190"/>
  <c r="ASG13" i="190"/>
  <c r="ASF13" i="190"/>
  <c r="ASE13" i="190"/>
  <c r="ASD13" i="190"/>
  <c r="ASC13" i="190"/>
  <c r="ASB13" i="190"/>
  <c r="ASA13" i="190"/>
  <c r="ARZ13" i="190"/>
  <c r="ARY13" i="190"/>
  <c r="ARX13" i="190"/>
  <c r="ARW13" i="190"/>
  <c r="ARV13" i="190"/>
  <c r="ARU13" i="190"/>
  <c r="ART13" i="190"/>
  <c r="ARS13" i="190"/>
  <c r="ARR13" i="190"/>
  <c r="ARQ13" i="190"/>
  <c r="ARP13" i="190"/>
  <c r="ARO13" i="190"/>
  <c r="ARN13" i="190"/>
  <c r="ARM13" i="190"/>
  <c r="ARL13" i="190"/>
  <c r="ARK13" i="190"/>
  <c r="ARJ13" i="190"/>
  <c r="ARI13" i="190"/>
  <c r="ARH13" i="190"/>
  <c r="ARG13" i="190"/>
  <c r="ARF13" i="190"/>
  <c r="ARE13" i="190"/>
  <c r="ARD13" i="190"/>
  <c r="ARC13" i="190"/>
  <c r="ARB13" i="190"/>
  <c r="ARA13" i="190"/>
  <c r="AQZ13" i="190"/>
  <c r="AQY13" i="190"/>
  <c r="AQX13" i="190"/>
  <c r="AQW13" i="190"/>
  <c r="AQV13" i="190"/>
  <c r="AQU13" i="190"/>
  <c r="AQT13" i="190"/>
  <c r="AQS13" i="190"/>
  <c r="AQR13" i="190"/>
  <c r="AQQ13" i="190"/>
  <c r="AQP13" i="190"/>
  <c r="AQO13" i="190"/>
  <c r="AQN13" i="190"/>
  <c r="AQM13" i="190"/>
  <c r="AQL13" i="190"/>
  <c r="AQK13" i="190"/>
  <c r="AQJ13" i="190"/>
  <c r="AQI13" i="190"/>
  <c r="AQH13" i="190"/>
  <c r="AQG13" i="190"/>
  <c r="AQF13" i="190"/>
  <c r="AQE13" i="190"/>
  <c r="AQD13" i="190"/>
  <c r="AQC13" i="190"/>
  <c r="AQB13" i="190"/>
  <c r="AQA13" i="190"/>
  <c r="APZ13" i="190"/>
  <c r="APY13" i="190"/>
  <c r="APX13" i="190"/>
  <c r="APW13" i="190"/>
  <c r="APV13" i="190"/>
  <c r="APU13" i="190"/>
  <c r="APT13" i="190"/>
  <c r="APS13" i="190"/>
  <c r="APR13" i="190"/>
  <c r="APQ13" i="190"/>
  <c r="APP13" i="190"/>
  <c r="APO13" i="190"/>
  <c r="APN13" i="190"/>
  <c r="APM13" i="190"/>
  <c r="APL13" i="190"/>
  <c r="APK13" i="190"/>
  <c r="APJ13" i="190"/>
  <c r="API13" i="190"/>
  <c r="APH13" i="190"/>
  <c r="APG13" i="190"/>
  <c r="APF13" i="190"/>
  <c r="APE13" i="190"/>
  <c r="APD13" i="190"/>
  <c r="APC13" i="190"/>
  <c r="APB13" i="190"/>
  <c r="APA13" i="190"/>
  <c r="AOZ13" i="190"/>
  <c r="AOY13" i="190"/>
  <c r="AOX13" i="190"/>
  <c r="AOW13" i="190"/>
  <c r="AOV13" i="190"/>
  <c r="AOU13" i="190"/>
  <c r="AOT13" i="190"/>
  <c r="AOS13" i="190"/>
  <c r="AOR13" i="190"/>
  <c r="AOQ13" i="190"/>
  <c r="AOP13" i="190"/>
  <c r="AOO13" i="190"/>
  <c r="AON13" i="190"/>
  <c r="AOM13" i="190"/>
  <c r="AOL13" i="190"/>
  <c r="AOK13" i="190"/>
  <c r="AOJ13" i="190"/>
  <c r="AOI13" i="190"/>
  <c r="AOH13" i="190"/>
  <c r="AOG13" i="190"/>
  <c r="AOF13" i="190"/>
  <c r="AOE13" i="190"/>
  <c r="AOD13" i="190"/>
  <c r="AOC13" i="190"/>
  <c r="AOB13" i="190"/>
  <c r="AOA13" i="190"/>
  <c r="ANZ13" i="190"/>
  <c r="ANY13" i="190"/>
  <c r="ANX13" i="190"/>
  <c r="ANW13" i="190"/>
  <c r="ANV13" i="190"/>
  <c r="ANU13" i="190"/>
  <c r="ANT13" i="190"/>
  <c r="ANS13" i="190"/>
  <c r="ANR13" i="190"/>
  <c r="ANQ13" i="190"/>
  <c r="ANP13" i="190"/>
  <c r="ANO13" i="190"/>
  <c r="ANN13" i="190"/>
  <c r="ANM13" i="190"/>
  <c r="ANL13" i="190"/>
  <c r="ANK13" i="190"/>
  <c r="ANJ13" i="190"/>
  <c r="ANI13" i="190"/>
  <c r="ANH13" i="190"/>
  <c r="ANG13" i="190"/>
  <c r="ANF13" i="190"/>
  <c r="ANE13" i="190"/>
  <c r="AND13" i="190"/>
  <c r="ANC13" i="190"/>
  <c r="ANB13" i="190"/>
  <c r="ANA13" i="190"/>
  <c r="AMZ13" i="190"/>
  <c r="AMY13" i="190"/>
  <c r="AMX13" i="190"/>
  <c r="AMW13" i="190"/>
  <c r="AMV13" i="190"/>
  <c r="AMU13" i="190"/>
  <c r="AMT13" i="190"/>
  <c r="AMS13" i="190"/>
  <c r="AMR13" i="190"/>
  <c r="AMQ13" i="190"/>
  <c r="AMP13" i="190"/>
  <c r="AMO13" i="190"/>
  <c r="AMN13" i="190"/>
  <c r="AMM13" i="190"/>
  <c r="AML13" i="190"/>
  <c r="AMK13" i="190"/>
  <c r="AMJ13" i="190"/>
  <c r="AMI13" i="190"/>
  <c r="AMH13" i="190"/>
  <c r="AMG13" i="190"/>
  <c r="AMF13" i="190"/>
  <c r="AME13" i="190"/>
  <c r="AMD13" i="190"/>
  <c r="AMC13" i="190"/>
  <c r="AMB13" i="190"/>
  <c r="AMA13" i="190"/>
  <c r="ALZ13" i="190"/>
  <c r="ALY13" i="190"/>
  <c r="ALX13" i="190"/>
  <c r="ALW13" i="190"/>
  <c r="ALV13" i="190"/>
  <c r="ALU13" i="190"/>
  <c r="ALT13" i="190"/>
  <c r="ALS13" i="190"/>
  <c r="ALR13" i="190"/>
  <c r="ALQ13" i="190"/>
  <c r="ALP13" i="190"/>
  <c r="ALO13" i="190"/>
  <c r="ALN13" i="190"/>
  <c r="ALM13" i="190"/>
  <c r="ALL13" i="190"/>
  <c r="ALK13" i="190"/>
  <c r="ALJ13" i="190"/>
  <c r="ALI13" i="190"/>
  <c r="ALH13" i="190"/>
  <c r="ALG13" i="190"/>
  <c r="ALF13" i="190"/>
  <c r="ALE13" i="190"/>
  <c r="ALD13" i="190"/>
  <c r="ALC13" i="190"/>
  <c r="ALB13" i="190"/>
  <c r="ALA13" i="190"/>
  <c r="AKZ13" i="190"/>
  <c r="AKY13" i="190"/>
  <c r="AKX13" i="190"/>
  <c r="AKW13" i="190"/>
  <c r="AKV13" i="190"/>
  <c r="AKU13" i="190"/>
  <c r="AKT13" i="190"/>
  <c r="AKS13" i="190"/>
  <c r="AKR13" i="190"/>
  <c r="AKQ13" i="190"/>
  <c r="AKP13" i="190"/>
  <c r="AKO13" i="190"/>
  <c r="AKN13" i="190"/>
  <c r="AKM13" i="190"/>
  <c r="AKL13" i="190"/>
  <c r="AKK13" i="190"/>
  <c r="AKJ13" i="190"/>
  <c r="AKI13" i="190"/>
  <c r="AKH13" i="190"/>
  <c r="AKG13" i="190"/>
  <c r="AKF13" i="190"/>
  <c r="AKE13" i="190"/>
  <c r="AKD13" i="190"/>
  <c r="AKC13" i="190"/>
  <c r="AKB13" i="190"/>
  <c r="AKA13" i="190"/>
  <c r="AJZ13" i="190"/>
  <c r="AJY13" i="190"/>
  <c r="AJX13" i="190"/>
  <c r="AJW13" i="190"/>
  <c r="AJV13" i="190"/>
  <c r="AJU13" i="190"/>
  <c r="AJT13" i="190"/>
  <c r="AJS13" i="190"/>
  <c r="AJR13" i="190"/>
  <c r="AJQ13" i="190"/>
  <c r="AJP13" i="190"/>
  <c r="AJO13" i="190"/>
  <c r="AJN13" i="190"/>
  <c r="AJM13" i="190"/>
  <c r="AJL13" i="190"/>
  <c r="AJK13" i="190"/>
  <c r="AJJ13" i="190"/>
  <c r="AJI13" i="190"/>
  <c r="AJH13" i="190"/>
  <c r="AJG13" i="190"/>
  <c r="AJF13" i="190"/>
  <c r="AJE13" i="190"/>
  <c r="AJD13" i="190"/>
  <c r="AJC13" i="190"/>
  <c r="AJB13" i="190"/>
  <c r="AJA13" i="190"/>
  <c r="AIZ13" i="190"/>
  <c r="AIY13" i="190"/>
  <c r="AIX13" i="190"/>
  <c r="AIW13" i="190"/>
  <c r="AIV13" i="190"/>
  <c r="AIU13" i="190"/>
  <c r="AIT13" i="190"/>
  <c r="AIS13" i="190"/>
  <c r="AIR13" i="190"/>
  <c r="AIQ13" i="190"/>
  <c r="AIP13" i="190"/>
  <c r="AIO13" i="190"/>
  <c r="AIN13" i="190"/>
  <c r="AIM13" i="190"/>
  <c r="AIL13" i="190"/>
  <c r="AIK13" i="190"/>
  <c r="AIJ13" i="190"/>
  <c r="AII13" i="190"/>
  <c r="AIH13" i="190"/>
  <c r="AIG13" i="190"/>
  <c r="AIF13" i="190"/>
  <c r="AIE13" i="190"/>
  <c r="AID13" i="190"/>
  <c r="AIC13" i="190"/>
  <c r="AIB13" i="190"/>
  <c r="AIA13" i="190"/>
  <c r="AHZ13" i="190"/>
  <c r="AHY13" i="190"/>
  <c r="AHX13" i="190"/>
  <c r="AHW13" i="190"/>
  <c r="AHV13" i="190"/>
  <c r="AHU13" i="190"/>
  <c r="AHT13" i="190"/>
  <c r="AHS13" i="190"/>
  <c r="AHR13" i="190"/>
  <c r="AHQ13" i="190"/>
  <c r="AHP13" i="190"/>
  <c r="AHO13" i="190"/>
  <c r="AHN13" i="190"/>
  <c r="AHM13" i="190"/>
  <c r="AHL13" i="190"/>
  <c r="AHK13" i="190"/>
  <c r="AHJ13" i="190"/>
  <c r="AHI13" i="190"/>
  <c r="AHH13" i="190"/>
  <c r="AHG13" i="190"/>
  <c r="AHF13" i="190"/>
  <c r="AHE13" i="190"/>
  <c r="AHD13" i="190"/>
  <c r="AHC13" i="190"/>
  <c r="AHB13" i="190"/>
  <c r="AHA13" i="190"/>
  <c r="AGZ13" i="190"/>
  <c r="AGY13" i="190"/>
  <c r="AGX13" i="190"/>
  <c r="AGW13" i="190"/>
  <c r="AGV13" i="190"/>
  <c r="AGU13" i="190"/>
  <c r="AGT13" i="190"/>
  <c r="AGS13" i="190"/>
  <c r="AGR13" i="190"/>
  <c r="AGQ13" i="190"/>
  <c r="AGP13" i="190"/>
  <c r="AGO13" i="190"/>
  <c r="AGN13" i="190"/>
  <c r="AGM13" i="190"/>
  <c r="AGL13" i="190"/>
  <c r="AGK13" i="190"/>
  <c r="AGJ13" i="190"/>
  <c r="AGI13" i="190"/>
  <c r="AGH13" i="190"/>
  <c r="AGG13" i="190"/>
  <c r="AGF13" i="190"/>
  <c r="AGE13" i="190"/>
  <c r="AGD13" i="190"/>
  <c r="AGC13" i="190"/>
  <c r="AGB13" i="190"/>
  <c r="AGA13" i="190"/>
  <c r="AFZ13" i="190"/>
  <c r="AFY13" i="190"/>
  <c r="AFX13" i="190"/>
  <c r="AFW13" i="190"/>
  <c r="AFV13" i="190"/>
  <c r="AFU13" i="190"/>
  <c r="AFT13" i="190"/>
  <c r="AFS13" i="190"/>
  <c r="AFR13" i="190"/>
  <c r="AFQ13" i="190"/>
  <c r="AFP13" i="190"/>
  <c r="AFO13" i="190"/>
  <c r="AFN13" i="190"/>
  <c r="AFM13" i="190"/>
  <c r="AFL13" i="190"/>
  <c r="AFK13" i="190"/>
  <c r="AFJ13" i="190"/>
  <c r="AFI13" i="190"/>
  <c r="AFH13" i="190"/>
  <c r="AFG13" i="190"/>
  <c r="AFF13" i="190"/>
  <c r="AFE13" i="190"/>
  <c r="AFD13" i="190"/>
  <c r="AFC13" i="190"/>
  <c r="AFB13" i="190"/>
  <c r="AFA13" i="190"/>
  <c r="AEZ13" i="190"/>
  <c r="AEY13" i="190"/>
  <c r="AEX13" i="190"/>
  <c r="AEW13" i="190"/>
  <c r="AEV13" i="190"/>
  <c r="AEU13" i="190"/>
  <c r="AET13" i="190"/>
  <c r="AES13" i="190"/>
  <c r="AER13" i="190"/>
  <c r="AEQ13" i="190"/>
  <c r="AEP13" i="190"/>
  <c r="AEO13" i="190"/>
  <c r="AEN13" i="190"/>
  <c r="AEM13" i="190"/>
  <c r="AEL13" i="190"/>
  <c r="AEK13" i="190"/>
  <c r="AEJ13" i="190"/>
  <c r="AEI13" i="190"/>
  <c r="AEH13" i="190"/>
  <c r="AEG13" i="190"/>
  <c r="AEF13" i="190"/>
  <c r="AEE13" i="190"/>
  <c r="AED13" i="190"/>
  <c r="AEC13" i="190"/>
  <c r="AEB13" i="190"/>
  <c r="AEA13" i="190"/>
  <c r="ADZ13" i="190"/>
  <c r="ADY13" i="190"/>
  <c r="ADX13" i="190"/>
  <c r="ADW13" i="190"/>
  <c r="ADV13" i="190"/>
  <c r="ADU13" i="190"/>
  <c r="ADT13" i="190"/>
  <c r="ADS13" i="190"/>
  <c r="ADR13" i="190"/>
  <c r="ADQ13" i="190"/>
  <c r="ADP13" i="190"/>
  <c r="ADO13" i="190"/>
  <c r="ADN13" i="190"/>
  <c r="ADM13" i="190"/>
  <c r="ADL13" i="190"/>
  <c r="ADK13" i="190"/>
  <c r="ADJ13" i="190"/>
  <c r="ADI13" i="190"/>
  <c r="ADH13" i="190"/>
  <c r="ADG13" i="190"/>
  <c r="ADF13" i="190"/>
  <c r="ADE13" i="190"/>
  <c r="ADD13" i="190"/>
  <c r="ADC13" i="190"/>
  <c r="ADB13" i="190"/>
  <c r="ADA13" i="190"/>
  <c r="ACZ13" i="190"/>
  <c r="ACY13" i="190"/>
  <c r="ACX13" i="190"/>
  <c r="ACW13" i="190"/>
  <c r="ACV13" i="190"/>
  <c r="ACU13" i="190"/>
  <c r="ACT13" i="190"/>
  <c r="ACS13" i="190"/>
  <c r="ACR13" i="190"/>
  <c r="ACQ13" i="190"/>
  <c r="ACP13" i="190"/>
  <c r="ACO13" i="190"/>
  <c r="ACN13" i="190"/>
  <c r="ACM13" i="190"/>
  <c r="ACL13" i="190"/>
  <c r="ACK13" i="190"/>
  <c r="ACJ13" i="190"/>
  <c r="ACI13" i="190"/>
  <c r="ACH13" i="190"/>
  <c r="ACG13" i="190"/>
  <c r="ACF13" i="190"/>
  <c r="ACE13" i="190"/>
  <c r="ACD13" i="190"/>
  <c r="ACC13" i="190"/>
  <c r="ACB13" i="190"/>
  <c r="ACA13" i="190"/>
  <c r="ABZ13" i="190"/>
  <c r="ABY13" i="190"/>
  <c r="ABX13" i="190"/>
  <c r="ABW13" i="190"/>
  <c r="ABV13" i="190"/>
  <c r="ABU13" i="190"/>
  <c r="ABT13" i="190"/>
  <c r="ABS13" i="190"/>
  <c r="ABR13" i="190"/>
  <c r="ABQ13" i="190"/>
  <c r="ABP13" i="190"/>
  <c r="ABO13" i="190"/>
  <c r="ABN13" i="190"/>
  <c r="ABM13" i="190"/>
  <c r="ABL13" i="190"/>
  <c r="ABK13" i="190"/>
  <c r="ABJ13" i="190"/>
  <c r="ABI13" i="190"/>
  <c r="ABH13" i="190"/>
  <c r="ABG13" i="190"/>
  <c r="ABF13" i="190"/>
  <c r="ABE13" i="190"/>
  <c r="ABD13" i="190"/>
  <c r="ABC13" i="190"/>
  <c r="ABB13" i="190"/>
  <c r="ABA13" i="190"/>
  <c r="AAZ13" i="190"/>
  <c r="AAY13" i="190"/>
  <c r="AAX13" i="190"/>
  <c r="AAW13" i="190"/>
  <c r="AAV13" i="190"/>
  <c r="AAU13" i="190"/>
  <c r="AAT13" i="190"/>
  <c r="AAS13" i="190"/>
  <c r="AAR13" i="190"/>
  <c r="AAQ13" i="190"/>
  <c r="AAP13" i="190"/>
  <c r="AAO13" i="190"/>
  <c r="AAN13" i="190"/>
  <c r="AAM13" i="190"/>
  <c r="AAL13" i="190"/>
  <c r="AAK13" i="190"/>
  <c r="AAJ13" i="190"/>
  <c r="AAI13" i="190"/>
  <c r="AAH13" i="190"/>
  <c r="AAG13" i="190"/>
  <c r="AAF13" i="190"/>
  <c r="AAE13" i="190"/>
  <c r="AAD13" i="190"/>
  <c r="AAC13" i="190"/>
  <c r="AAB13" i="190"/>
  <c r="AAA13" i="190"/>
  <c r="ZZ13" i="190"/>
  <c r="ZY13" i="190"/>
  <c r="ZX13" i="190"/>
  <c r="ZW13" i="190"/>
  <c r="ZV13" i="190"/>
  <c r="ZU13" i="190"/>
  <c r="ZT13" i="190"/>
  <c r="ZS13" i="190"/>
  <c r="ZR13" i="190"/>
  <c r="ZQ13" i="190"/>
  <c r="ZP13" i="190"/>
  <c r="ZO13" i="190"/>
  <c r="ZN13" i="190"/>
  <c r="ZM13" i="190"/>
  <c r="ZL13" i="190"/>
  <c r="ZK13" i="190"/>
  <c r="ZJ13" i="190"/>
  <c r="ZI13" i="190"/>
  <c r="ZH13" i="190"/>
  <c r="ZG13" i="190"/>
  <c r="ZF13" i="190"/>
  <c r="ZE13" i="190"/>
  <c r="ZD13" i="190"/>
  <c r="ZC13" i="190"/>
  <c r="ZB13" i="190"/>
  <c r="ZA13" i="190"/>
  <c r="YZ13" i="190"/>
  <c r="YY13" i="190"/>
  <c r="YX13" i="190"/>
  <c r="YW13" i="190"/>
  <c r="YV13" i="190"/>
  <c r="YU13" i="190"/>
  <c r="YT13" i="190"/>
  <c r="YS13" i="190"/>
  <c r="YR13" i="190"/>
  <c r="YQ13" i="190"/>
  <c r="YP13" i="190"/>
  <c r="YO13" i="190"/>
  <c r="YN13" i="190"/>
  <c r="YM13" i="190"/>
  <c r="YL13" i="190"/>
  <c r="YK13" i="190"/>
  <c r="YJ13" i="190"/>
  <c r="YI13" i="190"/>
  <c r="YH13" i="190"/>
  <c r="YG13" i="190"/>
  <c r="YF13" i="190"/>
  <c r="YE13" i="190"/>
  <c r="YD13" i="190"/>
  <c r="YC13" i="190"/>
  <c r="YB13" i="190"/>
  <c r="YA13" i="190"/>
  <c r="XZ13" i="190"/>
  <c r="XY13" i="190"/>
  <c r="XX13" i="190"/>
  <c r="XW13" i="190"/>
  <c r="XV13" i="190"/>
  <c r="XU13" i="190"/>
  <c r="XT13" i="190"/>
  <c r="XS13" i="190"/>
  <c r="XR13" i="190"/>
  <c r="XQ13" i="190"/>
  <c r="XP13" i="190"/>
  <c r="XO13" i="190"/>
  <c r="XN13" i="190"/>
  <c r="XM13" i="190"/>
  <c r="XL13" i="190"/>
  <c r="XK13" i="190"/>
  <c r="XJ13" i="190"/>
  <c r="XI13" i="190"/>
  <c r="XH13" i="190"/>
  <c r="XG13" i="190"/>
  <c r="XF13" i="190"/>
  <c r="XE13" i="190"/>
  <c r="XD13" i="190"/>
  <c r="XC13" i="190"/>
  <c r="XB13" i="190"/>
  <c r="XA13" i="190"/>
  <c r="WZ13" i="190"/>
  <c r="WY13" i="190"/>
  <c r="WX13" i="190"/>
  <c r="WW13" i="190"/>
  <c r="WV13" i="190"/>
  <c r="WU13" i="190"/>
  <c r="WT13" i="190"/>
  <c r="WS13" i="190"/>
  <c r="WR13" i="190"/>
  <c r="WQ13" i="190"/>
  <c r="WP13" i="190"/>
  <c r="WO13" i="190"/>
  <c r="WN13" i="190"/>
  <c r="WM13" i="190"/>
  <c r="WL13" i="190"/>
  <c r="WK13" i="190"/>
  <c r="WJ13" i="190"/>
  <c r="WI13" i="190"/>
  <c r="WH13" i="190"/>
  <c r="WG13" i="190"/>
  <c r="WF13" i="190"/>
  <c r="WE13" i="190"/>
  <c r="WD13" i="190"/>
  <c r="WC13" i="190"/>
  <c r="WB13" i="190"/>
  <c r="WA13" i="190"/>
  <c r="VZ13" i="190"/>
  <c r="VY13" i="190"/>
  <c r="VX13" i="190"/>
  <c r="VW13" i="190"/>
  <c r="VV13" i="190"/>
  <c r="VU13" i="190"/>
  <c r="VT13" i="190"/>
  <c r="VS13" i="190"/>
  <c r="VR13" i="190"/>
  <c r="VQ13" i="190"/>
  <c r="VP13" i="190"/>
  <c r="VO13" i="190"/>
  <c r="VN13" i="190"/>
  <c r="VM13" i="190"/>
  <c r="VL13" i="190"/>
  <c r="VK13" i="190"/>
  <c r="VJ13" i="190"/>
  <c r="VI13" i="190"/>
  <c r="VH13" i="190"/>
  <c r="VG13" i="190"/>
  <c r="VF13" i="190"/>
  <c r="VE13" i="190"/>
  <c r="VD13" i="190"/>
  <c r="VC13" i="190"/>
  <c r="VB13" i="190"/>
  <c r="VA13" i="190"/>
  <c r="UZ13" i="190"/>
  <c r="UY13" i="190"/>
  <c r="UX13" i="190"/>
  <c r="UW13" i="190"/>
  <c r="UV13" i="190"/>
  <c r="UU13" i="190"/>
  <c r="UT13" i="190"/>
  <c r="US13" i="190"/>
  <c r="UR13" i="190"/>
  <c r="UQ13" i="190"/>
  <c r="UP13" i="190"/>
  <c r="UO13" i="190"/>
  <c r="UN13" i="190"/>
  <c r="UM13" i="190"/>
  <c r="UL13" i="190"/>
  <c r="UK13" i="190"/>
  <c r="UJ13" i="190"/>
  <c r="UI13" i="190"/>
  <c r="UH13" i="190"/>
  <c r="UG13" i="190"/>
  <c r="UF13" i="190"/>
  <c r="UE13" i="190"/>
  <c r="UD13" i="190"/>
  <c r="UC13" i="190"/>
  <c r="UB13" i="190"/>
  <c r="UA13" i="190"/>
  <c r="TZ13" i="190"/>
  <c r="ATB12" i="190"/>
  <c r="ATA12" i="190"/>
  <c r="ASZ12" i="190"/>
  <c r="ASY12" i="190"/>
  <c r="ASX12" i="190"/>
  <c r="ASW12" i="190"/>
  <c r="ASV12" i="190"/>
  <c r="ASU12" i="190"/>
  <c r="AST12" i="190"/>
  <c r="ASS12" i="190"/>
  <c r="ASR12" i="190"/>
  <c r="ASQ12" i="190"/>
  <c r="ASP12" i="190"/>
  <c r="ASO12" i="190"/>
  <c r="ASN12" i="190"/>
  <c r="ASM12" i="190"/>
  <c r="ASL12" i="190"/>
  <c r="ASK12" i="190"/>
  <c r="ASJ12" i="190"/>
  <c r="ASI12" i="190"/>
  <c r="ASH12" i="190"/>
  <c r="ASG12" i="190"/>
  <c r="ASF12" i="190"/>
  <c r="ASE12" i="190"/>
  <c r="ASD12" i="190"/>
  <c r="ASC12" i="190"/>
  <c r="ASB12" i="190"/>
  <c r="ASA12" i="190"/>
  <c r="ARZ12" i="190"/>
  <c r="ARY12" i="190"/>
  <c r="ARX12" i="190"/>
  <c r="ARW12" i="190"/>
  <c r="ARV12" i="190"/>
  <c r="ARU12" i="190"/>
  <c r="ART12" i="190"/>
  <c r="ARS12" i="190"/>
  <c r="ARR12" i="190"/>
  <c r="ARQ12" i="190"/>
  <c r="ARP12" i="190"/>
  <c r="ARO12" i="190"/>
  <c r="ARN12" i="190"/>
  <c r="ARM12" i="190"/>
  <c r="ARL12" i="190"/>
  <c r="ARK12" i="190"/>
  <c r="ARJ12" i="190"/>
  <c r="ARI12" i="190"/>
  <c r="ARH12" i="190"/>
  <c r="ARG12" i="190"/>
  <c r="ARF12" i="190"/>
  <c r="ARE12" i="190"/>
  <c r="ARD12" i="190"/>
  <c r="ARC12" i="190"/>
  <c r="ARB12" i="190"/>
  <c r="ARA12" i="190"/>
  <c r="AQZ12" i="190"/>
  <c r="AQY12" i="190"/>
  <c r="AQX12" i="190"/>
  <c r="AQW12" i="190"/>
  <c r="AQV12" i="190"/>
  <c r="AQU12" i="190"/>
  <c r="AQT12" i="190"/>
  <c r="AQS12" i="190"/>
  <c r="AQR12" i="190"/>
  <c r="AQQ12" i="190"/>
  <c r="AQP12" i="190"/>
  <c r="AQO12" i="190"/>
  <c r="AQN12" i="190"/>
  <c r="AQM12" i="190"/>
  <c r="AQL12" i="190"/>
  <c r="AQK12" i="190"/>
  <c r="AQJ12" i="190"/>
  <c r="AQI12" i="190"/>
  <c r="AQH12" i="190"/>
  <c r="AQG12" i="190"/>
  <c r="AQF12" i="190"/>
  <c r="AQE12" i="190"/>
  <c r="AQD12" i="190"/>
  <c r="AQC12" i="190"/>
  <c r="AQB12" i="190"/>
  <c r="AQA12" i="190"/>
  <c r="APZ12" i="190"/>
  <c r="APY12" i="190"/>
  <c r="APX12" i="190"/>
  <c r="APW12" i="190"/>
  <c r="APV12" i="190"/>
  <c r="APU12" i="190"/>
  <c r="APT12" i="190"/>
  <c r="APS12" i="190"/>
  <c r="APR12" i="190"/>
  <c r="APQ12" i="190"/>
  <c r="APP12" i="190"/>
  <c r="APO12" i="190"/>
  <c r="APN12" i="190"/>
  <c r="APM12" i="190"/>
  <c r="APL12" i="190"/>
  <c r="APK12" i="190"/>
  <c r="APJ12" i="190"/>
  <c r="API12" i="190"/>
  <c r="APH12" i="190"/>
  <c r="APG12" i="190"/>
  <c r="APF12" i="190"/>
  <c r="APE12" i="190"/>
  <c r="APD12" i="190"/>
  <c r="APC12" i="190"/>
  <c r="APB12" i="190"/>
  <c r="APA12" i="190"/>
  <c r="AOZ12" i="190"/>
  <c r="AOY12" i="190"/>
  <c r="AOX12" i="190"/>
  <c r="AOW12" i="190"/>
  <c r="AOV12" i="190"/>
  <c r="AOU12" i="190"/>
  <c r="AOT12" i="190"/>
  <c r="AOS12" i="190"/>
  <c r="AOR12" i="190"/>
  <c r="AOQ12" i="190"/>
  <c r="AOP12" i="190"/>
  <c r="AOO12" i="190"/>
  <c r="AON12" i="190"/>
  <c r="AOM12" i="190"/>
  <c r="AOL12" i="190"/>
  <c r="AOK12" i="190"/>
  <c r="AOJ12" i="190"/>
  <c r="AOI12" i="190"/>
  <c r="AOH12" i="190"/>
  <c r="AOG12" i="190"/>
  <c r="AOF12" i="190"/>
  <c r="AOE12" i="190"/>
  <c r="AOD12" i="190"/>
  <c r="AOC12" i="190"/>
  <c r="AOB12" i="190"/>
  <c r="AOA12" i="190"/>
  <c r="ANZ12" i="190"/>
  <c r="ANY12" i="190"/>
  <c r="ANX12" i="190"/>
  <c r="ANW12" i="190"/>
  <c r="ANV12" i="190"/>
  <c r="ANU12" i="190"/>
  <c r="ANT12" i="190"/>
  <c r="ANS12" i="190"/>
  <c r="ANR12" i="190"/>
  <c r="ANQ12" i="190"/>
  <c r="ANP12" i="190"/>
  <c r="ANO12" i="190"/>
  <c r="ANN12" i="190"/>
  <c r="ANM12" i="190"/>
  <c r="ANL12" i="190"/>
  <c r="ANK12" i="190"/>
  <c r="ANJ12" i="190"/>
  <c r="ANI12" i="190"/>
  <c r="ANH12" i="190"/>
  <c r="ANG12" i="190"/>
  <c r="ANF12" i="190"/>
  <c r="ANE12" i="190"/>
  <c r="AND12" i="190"/>
  <c r="ANC12" i="190"/>
  <c r="ANB12" i="190"/>
  <c r="ANA12" i="190"/>
  <c r="AMZ12" i="190"/>
  <c r="AMY12" i="190"/>
  <c r="AMX12" i="190"/>
  <c r="AMW12" i="190"/>
  <c r="AMV12" i="190"/>
  <c r="AMU12" i="190"/>
  <c r="AMT12" i="190"/>
  <c r="AMS12" i="190"/>
  <c r="AMR12" i="190"/>
  <c r="AMQ12" i="190"/>
  <c r="AMP12" i="190"/>
  <c r="AMO12" i="190"/>
  <c r="AMN12" i="190"/>
  <c r="AMM12" i="190"/>
  <c r="AML12" i="190"/>
  <c r="AMK12" i="190"/>
  <c r="AMJ12" i="190"/>
  <c r="AMI12" i="190"/>
  <c r="AMH12" i="190"/>
  <c r="AMG12" i="190"/>
  <c r="AMF12" i="190"/>
  <c r="AME12" i="190"/>
  <c r="AMD12" i="190"/>
  <c r="AMC12" i="190"/>
  <c r="AMB12" i="190"/>
  <c r="AMA12" i="190"/>
  <c r="ALZ12" i="190"/>
  <c r="ALY12" i="190"/>
  <c r="ALX12" i="190"/>
  <c r="ALW12" i="190"/>
  <c r="ALV12" i="190"/>
  <c r="ALU12" i="190"/>
  <c r="ALT12" i="190"/>
  <c r="ALS12" i="190"/>
  <c r="ALR12" i="190"/>
  <c r="ALQ12" i="190"/>
  <c r="ALP12" i="190"/>
  <c r="ALO12" i="190"/>
  <c r="ALN12" i="190"/>
  <c r="ALM12" i="190"/>
  <c r="ALL12" i="190"/>
  <c r="ALK12" i="190"/>
  <c r="ALJ12" i="190"/>
  <c r="ALI12" i="190"/>
  <c r="ALH12" i="190"/>
  <c r="ALG12" i="190"/>
  <c r="ALF12" i="190"/>
  <c r="ALE12" i="190"/>
  <c r="ALD12" i="190"/>
  <c r="ALC12" i="190"/>
  <c r="ALB12" i="190"/>
  <c r="ALA12" i="190"/>
  <c r="AKZ12" i="190"/>
  <c r="AKY12" i="190"/>
  <c r="AKX12" i="190"/>
  <c r="AKW12" i="190"/>
  <c r="AKV12" i="190"/>
  <c r="AKU12" i="190"/>
  <c r="AKT12" i="190"/>
  <c r="AKS12" i="190"/>
  <c r="AKR12" i="190"/>
  <c r="AKQ12" i="190"/>
  <c r="AKP12" i="190"/>
  <c r="AKO12" i="190"/>
  <c r="AKN12" i="190"/>
  <c r="AKM12" i="190"/>
  <c r="AKL12" i="190"/>
  <c r="AKK12" i="190"/>
  <c r="AKJ12" i="190"/>
  <c r="AKI12" i="190"/>
  <c r="AKH12" i="190"/>
  <c r="AKG12" i="190"/>
  <c r="AKF12" i="190"/>
  <c r="AKE12" i="190"/>
  <c r="AKD12" i="190"/>
  <c r="AKC12" i="190"/>
  <c r="AKB12" i="190"/>
  <c r="AKA12" i="190"/>
  <c r="AJZ12" i="190"/>
  <c r="AJY12" i="190"/>
  <c r="AJX12" i="190"/>
  <c r="AJW12" i="190"/>
  <c r="AJV12" i="190"/>
  <c r="AJU12" i="190"/>
  <c r="AJT12" i="190"/>
  <c r="AJS12" i="190"/>
  <c r="AJR12" i="190"/>
  <c r="AJQ12" i="190"/>
  <c r="AJP12" i="190"/>
  <c r="AJO12" i="190"/>
  <c r="AJN12" i="190"/>
  <c r="AJM12" i="190"/>
  <c r="AJL12" i="190"/>
  <c r="AJK12" i="190"/>
  <c r="AJJ12" i="190"/>
  <c r="AJI12" i="190"/>
  <c r="AJH12" i="190"/>
  <c r="AJG12" i="190"/>
  <c r="AJF12" i="190"/>
  <c r="AJE12" i="190"/>
  <c r="AJD12" i="190"/>
  <c r="AJC12" i="190"/>
  <c r="AJB12" i="190"/>
  <c r="AJA12" i="190"/>
  <c r="AIZ12" i="190"/>
  <c r="AIY12" i="190"/>
  <c r="AIX12" i="190"/>
  <c r="AIW12" i="190"/>
  <c r="AIV12" i="190"/>
  <c r="AIU12" i="190"/>
  <c r="AIT12" i="190"/>
  <c r="AIS12" i="190"/>
  <c r="AIR12" i="190"/>
  <c r="AIQ12" i="190"/>
  <c r="AIP12" i="190"/>
  <c r="AIO12" i="190"/>
  <c r="AIN12" i="190"/>
  <c r="AIM12" i="190"/>
  <c r="AIL12" i="190"/>
  <c r="AIK12" i="190"/>
  <c r="AIJ12" i="190"/>
  <c r="AII12" i="190"/>
  <c r="AIH12" i="190"/>
  <c r="AIG12" i="190"/>
  <c r="AIF12" i="190"/>
  <c r="AIE12" i="190"/>
  <c r="AID12" i="190"/>
  <c r="AIC12" i="190"/>
  <c r="AIB12" i="190"/>
  <c r="AIA12" i="190"/>
  <c r="AHZ12" i="190"/>
  <c r="AHY12" i="190"/>
  <c r="AHX12" i="190"/>
  <c r="AHW12" i="190"/>
  <c r="AHV12" i="190"/>
  <c r="AHU12" i="190"/>
  <c r="AHT12" i="190"/>
  <c r="AHS12" i="190"/>
  <c r="AHR12" i="190"/>
  <c r="AHQ12" i="190"/>
  <c r="AHP12" i="190"/>
  <c r="AHO12" i="190"/>
  <c r="AHN12" i="190"/>
  <c r="AHM12" i="190"/>
  <c r="AHL12" i="190"/>
  <c r="AHK12" i="190"/>
  <c r="AHJ12" i="190"/>
  <c r="AHI12" i="190"/>
  <c r="AHH12" i="190"/>
  <c r="AHG12" i="190"/>
  <c r="AHF12" i="190"/>
  <c r="AHE12" i="190"/>
  <c r="AHD12" i="190"/>
  <c r="AHC12" i="190"/>
  <c r="AHB12" i="190"/>
  <c r="AHA12" i="190"/>
  <c r="AGZ12" i="190"/>
  <c r="AGY12" i="190"/>
  <c r="AGX12" i="190"/>
  <c r="AGW12" i="190"/>
  <c r="AGV12" i="190"/>
  <c r="AGU12" i="190"/>
  <c r="AGT12" i="190"/>
  <c r="AGS12" i="190"/>
  <c r="AGR12" i="190"/>
  <c r="AGQ12" i="190"/>
  <c r="AGP12" i="190"/>
  <c r="AGO12" i="190"/>
  <c r="AGN12" i="190"/>
  <c r="AGM12" i="190"/>
  <c r="AGL12" i="190"/>
  <c r="AGK12" i="190"/>
  <c r="AGJ12" i="190"/>
  <c r="AGI12" i="190"/>
  <c r="AGH12" i="190"/>
  <c r="AGG12" i="190"/>
  <c r="AGF12" i="190"/>
  <c r="AGE12" i="190"/>
  <c r="AGD12" i="190"/>
  <c r="AGC12" i="190"/>
  <c r="AGB12" i="190"/>
  <c r="AGA12" i="190"/>
  <c r="AFZ12" i="190"/>
  <c r="AFY12" i="190"/>
  <c r="AFX12" i="190"/>
  <c r="AFW12" i="190"/>
  <c r="AFV12" i="190"/>
  <c r="AFU12" i="190"/>
  <c r="AFT12" i="190"/>
  <c r="AFS12" i="190"/>
  <c r="AFR12" i="190"/>
  <c r="AFQ12" i="190"/>
  <c r="AFP12" i="190"/>
  <c r="AFO12" i="190"/>
  <c r="AFN12" i="190"/>
  <c r="AFM12" i="190"/>
  <c r="AFL12" i="190"/>
  <c r="AFK12" i="190"/>
  <c r="AFJ12" i="190"/>
  <c r="AFI12" i="190"/>
  <c r="AFH12" i="190"/>
  <c r="AFG12" i="190"/>
  <c r="AFF12" i="190"/>
  <c r="AFE12" i="190"/>
  <c r="AFD12" i="190"/>
  <c r="AFC12" i="190"/>
  <c r="AFB12" i="190"/>
  <c r="AFA12" i="190"/>
  <c r="AEZ12" i="190"/>
  <c r="AEY12" i="190"/>
  <c r="AEX12" i="190"/>
  <c r="AEW12" i="190"/>
  <c r="AEV12" i="190"/>
  <c r="AEU12" i="190"/>
  <c r="AET12" i="190"/>
  <c r="AES12" i="190"/>
  <c r="AER12" i="190"/>
  <c r="AEQ12" i="190"/>
  <c r="AEP12" i="190"/>
  <c r="AEO12" i="190"/>
  <c r="AEN12" i="190"/>
  <c r="AEM12" i="190"/>
  <c r="AEL12" i="190"/>
  <c r="AEK12" i="190"/>
  <c r="AEJ12" i="190"/>
  <c r="AEI12" i="190"/>
  <c r="AEH12" i="190"/>
  <c r="AEG12" i="190"/>
  <c r="AEF12" i="190"/>
  <c r="AEE12" i="190"/>
  <c r="AED12" i="190"/>
  <c r="AEC12" i="190"/>
  <c r="AEB12" i="190"/>
  <c r="AEA12" i="190"/>
  <c r="ADZ12" i="190"/>
  <c r="ADY12" i="190"/>
  <c r="ADX12" i="190"/>
  <c r="ADW12" i="190"/>
  <c r="ADV12" i="190"/>
  <c r="ADU12" i="190"/>
  <c r="ADT12" i="190"/>
  <c r="ADS12" i="190"/>
  <c r="ADR12" i="190"/>
  <c r="ADQ12" i="190"/>
  <c r="ADP12" i="190"/>
  <c r="ADO12" i="190"/>
  <c r="ADN12" i="190"/>
  <c r="ADM12" i="190"/>
  <c r="ADL12" i="190"/>
  <c r="ADK12" i="190"/>
  <c r="ADJ12" i="190"/>
  <c r="ADI12" i="190"/>
  <c r="ADH12" i="190"/>
  <c r="ADG12" i="190"/>
  <c r="ADF12" i="190"/>
  <c r="ADE12" i="190"/>
  <c r="ADD12" i="190"/>
  <c r="ADC12" i="190"/>
  <c r="ADB12" i="190"/>
  <c r="ADA12" i="190"/>
  <c r="ACZ12" i="190"/>
  <c r="ACY12" i="190"/>
  <c r="ACX12" i="190"/>
  <c r="ACW12" i="190"/>
  <c r="ACV12" i="190"/>
  <c r="ACU12" i="190"/>
  <c r="ACT12" i="190"/>
  <c r="ACS12" i="190"/>
  <c r="ACR12" i="190"/>
  <c r="ACQ12" i="190"/>
  <c r="ACP12" i="190"/>
  <c r="ACO12" i="190"/>
  <c r="ACN12" i="190"/>
  <c r="ACM12" i="190"/>
  <c r="ACL12" i="190"/>
  <c r="ACK12" i="190"/>
  <c r="ACJ12" i="190"/>
  <c r="ACI12" i="190"/>
  <c r="ACH12" i="190"/>
  <c r="ACG12" i="190"/>
  <c r="ACF12" i="190"/>
  <c r="ACE12" i="190"/>
  <c r="ACD12" i="190"/>
  <c r="ACC12" i="190"/>
  <c r="ACB12" i="190"/>
  <c r="ACA12" i="190"/>
  <c r="ABZ12" i="190"/>
  <c r="ABY12" i="190"/>
  <c r="ABX12" i="190"/>
  <c r="ABW12" i="190"/>
  <c r="ABV12" i="190"/>
  <c r="ABU12" i="190"/>
  <c r="ABT12" i="190"/>
  <c r="ABS12" i="190"/>
  <c r="ABR12" i="190"/>
  <c r="ABQ12" i="190"/>
  <c r="ABP12" i="190"/>
  <c r="ABO12" i="190"/>
  <c r="ABN12" i="190"/>
  <c r="ABM12" i="190"/>
  <c r="ABL12" i="190"/>
  <c r="ABK12" i="190"/>
  <c r="ABJ12" i="190"/>
  <c r="ABI12" i="190"/>
  <c r="ABH12" i="190"/>
  <c r="ABG12" i="190"/>
  <c r="ABF12" i="190"/>
  <c r="ABE12" i="190"/>
  <c r="ABD12" i="190"/>
  <c r="ABC12" i="190"/>
  <c r="ABB12" i="190"/>
  <c r="ABA12" i="190"/>
  <c r="AAZ12" i="190"/>
  <c r="AAY12" i="190"/>
  <c r="AAX12" i="190"/>
  <c r="AAW12" i="190"/>
  <c r="AAV12" i="190"/>
  <c r="AAU12" i="190"/>
  <c r="AAT12" i="190"/>
  <c r="AAS12" i="190"/>
  <c r="AAR12" i="190"/>
  <c r="AAQ12" i="190"/>
  <c r="AAP12" i="190"/>
  <c r="AAO12" i="190"/>
  <c r="AAN12" i="190"/>
  <c r="AAM12" i="190"/>
  <c r="AAL12" i="190"/>
  <c r="AAK12" i="190"/>
  <c r="AAJ12" i="190"/>
  <c r="AAI12" i="190"/>
  <c r="AAH12" i="190"/>
  <c r="AAG12" i="190"/>
  <c r="AAF12" i="190"/>
  <c r="AAE12" i="190"/>
  <c r="AAD12" i="190"/>
  <c r="AAC12" i="190"/>
  <c r="AAB12" i="190"/>
  <c r="AAA12" i="190"/>
  <c r="ZZ12" i="190"/>
  <c r="ZY12" i="190"/>
  <c r="ZX12" i="190"/>
  <c r="ZW12" i="190"/>
  <c r="ZV12" i="190"/>
  <c r="ZU12" i="190"/>
  <c r="ZT12" i="190"/>
  <c r="ZS12" i="190"/>
  <c r="ZR12" i="190"/>
  <c r="ZQ12" i="190"/>
  <c r="ZP12" i="190"/>
  <c r="ZO12" i="190"/>
  <c r="ZN12" i="190"/>
  <c r="ZM12" i="190"/>
  <c r="ZL12" i="190"/>
  <c r="ZK12" i="190"/>
  <c r="ZJ12" i="190"/>
  <c r="ZI12" i="190"/>
  <c r="ZH12" i="190"/>
  <c r="ZG12" i="190"/>
  <c r="ZF12" i="190"/>
  <c r="ZE12" i="190"/>
  <c r="ZD12" i="190"/>
  <c r="ZC12" i="190"/>
  <c r="ZB12" i="190"/>
  <c r="ZA12" i="190"/>
  <c r="YZ12" i="190"/>
  <c r="YY12" i="190"/>
  <c r="YX12" i="190"/>
  <c r="YW12" i="190"/>
  <c r="YV12" i="190"/>
  <c r="YU12" i="190"/>
  <c r="YT12" i="190"/>
  <c r="YS12" i="190"/>
  <c r="YR12" i="190"/>
  <c r="YQ12" i="190"/>
  <c r="YP12" i="190"/>
  <c r="YO12" i="190"/>
  <c r="YN12" i="190"/>
  <c r="YM12" i="190"/>
  <c r="YL12" i="190"/>
  <c r="YK12" i="190"/>
  <c r="YJ12" i="190"/>
  <c r="YI12" i="190"/>
  <c r="YH12" i="190"/>
  <c r="YG12" i="190"/>
  <c r="YF12" i="190"/>
  <c r="YE12" i="190"/>
  <c r="YD12" i="190"/>
  <c r="YC12" i="190"/>
  <c r="YB12" i="190"/>
  <c r="YA12" i="190"/>
  <c r="XZ12" i="190"/>
  <c r="XY12" i="190"/>
  <c r="XX12" i="190"/>
  <c r="XW12" i="190"/>
  <c r="XV12" i="190"/>
  <c r="XU12" i="190"/>
  <c r="XT12" i="190"/>
  <c r="XS12" i="190"/>
  <c r="XR12" i="190"/>
  <c r="XQ12" i="190"/>
  <c r="XP12" i="190"/>
  <c r="XO12" i="190"/>
  <c r="XN12" i="190"/>
  <c r="XM12" i="190"/>
  <c r="XL12" i="190"/>
  <c r="XK12" i="190"/>
  <c r="XJ12" i="190"/>
  <c r="XI12" i="190"/>
  <c r="XH12" i="190"/>
  <c r="XG12" i="190"/>
  <c r="XF12" i="190"/>
  <c r="XE12" i="190"/>
  <c r="XD12" i="190"/>
  <c r="XC12" i="190"/>
  <c r="XB12" i="190"/>
  <c r="XA12" i="190"/>
  <c r="WZ12" i="190"/>
  <c r="WY12" i="190"/>
  <c r="WX12" i="190"/>
  <c r="WW12" i="190"/>
  <c r="WV12" i="190"/>
  <c r="WU12" i="190"/>
  <c r="WT12" i="190"/>
  <c r="WS12" i="190"/>
  <c r="WR12" i="190"/>
  <c r="WQ12" i="190"/>
  <c r="WP12" i="190"/>
  <c r="WO12" i="190"/>
  <c r="WN12" i="190"/>
  <c r="WM12" i="190"/>
  <c r="WL12" i="190"/>
  <c r="WK12" i="190"/>
  <c r="WJ12" i="190"/>
  <c r="WI12" i="190"/>
  <c r="WH12" i="190"/>
  <c r="WG12" i="190"/>
  <c r="WF12" i="190"/>
  <c r="WE12" i="190"/>
  <c r="WD12" i="190"/>
  <c r="WC12" i="190"/>
  <c r="WB12" i="190"/>
  <c r="WA12" i="190"/>
  <c r="VZ12" i="190"/>
  <c r="VY12" i="190"/>
  <c r="VX12" i="190"/>
  <c r="VW12" i="190"/>
  <c r="VV12" i="190"/>
  <c r="VU12" i="190"/>
  <c r="VT12" i="190"/>
  <c r="VS12" i="190"/>
  <c r="VR12" i="190"/>
  <c r="VQ12" i="190"/>
  <c r="VP12" i="190"/>
  <c r="VO12" i="190"/>
  <c r="VN12" i="190"/>
  <c r="VM12" i="190"/>
  <c r="VL12" i="190"/>
  <c r="VK12" i="190"/>
  <c r="VJ12" i="190"/>
  <c r="VI12" i="190"/>
  <c r="VH12" i="190"/>
  <c r="VG12" i="190"/>
  <c r="VF12" i="190"/>
  <c r="VE12" i="190"/>
  <c r="VD12" i="190"/>
  <c r="VC12" i="190"/>
  <c r="VB12" i="190"/>
  <c r="VA12" i="190"/>
  <c r="UZ12" i="190"/>
  <c r="UY12" i="190"/>
  <c r="UX12" i="190"/>
  <c r="UW12" i="190"/>
  <c r="UV12" i="190"/>
  <c r="UU12" i="190"/>
  <c r="UT12" i="190"/>
  <c r="US12" i="190"/>
  <c r="UR12" i="190"/>
  <c r="UQ12" i="190"/>
  <c r="UP12" i="190"/>
  <c r="UO12" i="190"/>
  <c r="UN12" i="190"/>
  <c r="UM12" i="190"/>
  <c r="UL12" i="190"/>
  <c r="UK12" i="190"/>
  <c r="UJ12" i="190"/>
  <c r="UI12" i="190"/>
  <c r="UH12" i="190"/>
  <c r="UG12" i="190"/>
  <c r="UF12" i="190"/>
  <c r="UE12" i="190"/>
  <c r="UD12" i="190"/>
  <c r="UC12" i="190"/>
  <c r="UB12" i="190"/>
  <c r="UA12" i="190"/>
  <c r="TZ12" i="190"/>
  <c r="BMZ7" i="190"/>
  <c r="BMV7" i="190"/>
  <c r="BMR7" i="190"/>
  <c r="BMN7" i="190"/>
  <c r="BMJ7" i="190"/>
  <c r="BMF7" i="190"/>
  <c r="BMB7" i="190"/>
  <c r="BLX7" i="190"/>
  <c r="BLT7" i="190"/>
  <c r="BLP7" i="190"/>
  <c r="BLL7" i="190"/>
  <c r="BLH7" i="190"/>
  <c r="BLD7" i="190"/>
  <c r="BKZ7" i="190"/>
  <c r="BUJ6" i="190"/>
  <c r="BUI6" i="190"/>
  <c r="BUH6" i="190"/>
  <c r="BUG6" i="190"/>
  <c r="BUF6" i="190"/>
  <c r="BUE6" i="190"/>
  <c r="BUD6" i="190"/>
  <c r="BUC6" i="190"/>
  <c r="BUB6" i="190"/>
  <c r="BUA6" i="190"/>
  <c r="BTZ6" i="190"/>
  <c r="BTY6" i="190"/>
  <c r="BTX6" i="190"/>
  <c r="BTW6" i="190"/>
  <c r="BTV6" i="190"/>
  <c r="BTU6" i="190"/>
  <c r="BTT6" i="190"/>
  <c r="BTS6" i="190"/>
  <c r="BTR6" i="190"/>
  <c r="BTQ6" i="190"/>
  <c r="BTP6" i="190"/>
  <c r="BTO6" i="190"/>
  <c r="BTN6" i="190"/>
  <c r="BTM6" i="190"/>
  <c r="BTL6" i="190"/>
  <c r="BTK6" i="190"/>
  <c r="BTJ6" i="190"/>
  <c r="BTI6" i="190"/>
  <c r="BTH6" i="190"/>
  <c r="BTG6" i="190"/>
  <c r="BTF6" i="190"/>
  <c r="BTE6" i="190"/>
  <c r="BTD6" i="190"/>
  <c r="BTC6" i="190"/>
  <c r="BTB6" i="190"/>
  <c r="BTA6" i="190"/>
  <c r="BSZ6" i="190"/>
  <c r="BSY6" i="190"/>
  <c r="BSX6" i="190"/>
  <c r="BSW6" i="190"/>
  <c r="BSV6" i="190"/>
  <c r="BSU6" i="190"/>
  <c r="BST6" i="190"/>
  <c r="BSS6" i="190"/>
  <c r="BSR6" i="190"/>
  <c r="BSQ6" i="190"/>
  <c r="BSP6" i="190"/>
  <c r="BSO6" i="190"/>
  <c r="BSN6" i="190"/>
  <c r="BSM6" i="190"/>
  <c r="BSL6" i="190"/>
  <c r="BSK6" i="190"/>
  <c r="BSJ6" i="190"/>
  <c r="BSI6" i="190"/>
  <c r="BSH6" i="190"/>
  <c r="BSG6" i="190"/>
  <c r="BSF6" i="190"/>
  <c r="BSE6" i="190"/>
  <c r="BSD6" i="190"/>
  <c r="BSC6" i="190"/>
  <c r="BSB6" i="190"/>
  <c r="BSA6" i="190"/>
  <c r="BRZ6" i="190"/>
  <c r="BRY6" i="190"/>
  <c r="BRX6" i="190"/>
  <c r="BRW6" i="190"/>
  <c r="BRV6" i="190"/>
  <c r="BRU6" i="190"/>
  <c r="BRT6" i="190"/>
  <c r="BRS6" i="190"/>
  <c r="BRR6" i="190"/>
  <c r="BRQ6" i="190"/>
  <c r="BRP6" i="190"/>
  <c r="BRO6" i="190"/>
  <c r="BRN6" i="190"/>
  <c r="BRM6" i="190"/>
  <c r="BRL6" i="190"/>
  <c r="BRK6" i="190"/>
  <c r="BRJ6" i="190"/>
  <c r="BRI6" i="190"/>
  <c r="BRH6" i="190"/>
  <c r="BRG6" i="190"/>
  <c r="BRF6" i="190"/>
  <c r="BRE6" i="190"/>
  <c r="BRD6" i="190"/>
  <c r="BRC6" i="190"/>
  <c r="BRB6" i="190"/>
  <c r="BRA6" i="190"/>
  <c r="BQZ6" i="190"/>
  <c r="BQY6" i="190"/>
  <c r="BQX6" i="190"/>
  <c r="BQW6" i="190"/>
  <c r="BQV6" i="190"/>
  <c r="BQU6" i="190"/>
  <c r="BQT6" i="190"/>
  <c r="BQS6" i="190"/>
  <c r="BQR6" i="190"/>
  <c r="BQQ6" i="190"/>
  <c r="BQP6" i="190"/>
  <c r="BQO6" i="190"/>
  <c r="BQN6" i="190"/>
  <c r="BQM6" i="190"/>
  <c r="BQL6" i="190"/>
  <c r="BQK6" i="190"/>
  <c r="BQJ6" i="190"/>
  <c r="BQI6" i="190"/>
  <c r="BQH6" i="190"/>
  <c r="BQG6" i="190"/>
  <c r="BQF6" i="190"/>
  <c r="BQE6" i="190"/>
  <c r="BQD6" i="190"/>
  <c r="BQC6" i="190"/>
  <c r="BQB6" i="190"/>
  <c r="BQA6" i="190"/>
  <c r="BPZ6" i="190"/>
  <c r="BPY6" i="190"/>
  <c r="BPX6" i="190"/>
  <c r="BPW6" i="190"/>
  <c r="BPV6" i="190"/>
  <c r="BPU6" i="190"/>
  <c r="BPT6" i="190"/>
  <c r="BPS6" i="190"/>
  <c r="BPR6" i="190"/>
  <c r="BPQ6" i="190"/>
  <c r="BPP6" i="190"/>
  <c r="BPO6" i="190"/>
  <c r="BPN6" i="190"/>
  <c r="BPM6" i="190"/>
  <c r="BPL6" i="190"/>
  <c r="BPK6" i="190"/>
  <c r="BPJ6" i="190"/>
  <c r="BPI6" i="190"/>
  <c r="BPH6" i="190"/>
  <c r="BPG6" i="190"/>
  <c r="BPF6" i="190"/>
  <c r="BPE6" i="190"/>
  <c r="BPD6" i="190"/>
  <c r="BPC6" i="190"/>
  <c r="BPB6" i="190"/>
  <c r="BPA6" i="190"/>
  <c r="BOZ6" i="190"/>
  <c r="BOY6" i="190"/>
  <c r="BOX6" i="190"/>
  <c r="BOW6" i="190"/>
  <c r="BOV6" i="190"/>
  <c r="BOU6" i="190"/>
  <c r="BOT6" i="190"/>
  <c r="BOS6" i="190"/>
  <c r="BOR6" i="190"/>
  <c r="BOQ6" i="190"/>
  <c r="BOP6" i="190"/>
  <c r="BOO6" i="190"/>
  <c r="BON6" i="190"/>
  <c r="BOM6" i="190"/>
  <c r="BOL6" i="190"/>
  <c r="BOK6" i="190"/>
  <c r="BOJ6" i="190"/>
  <c r="BOI6" i="190"/>
  <c r="BOH6" i="190"/>
  <c r="BOG6" i="190"/>
  <c r="BOF6" i="190"/>
  <c r="BOE6" i="190"/>
  <c r="BOD6" i="190"/>
  <c r="BOC6" i="190"/>
  <c r="BOB6" i="190"/>
  <c r="BOA6" i="190"/>
  <c r="BNZ6" i="190"/>
  <c r="BNY6" i="190"/>
  <c r="BNX6" i="190"/>
  <c r="BNW6" i="190"/>
  <c r="BNV6" i="190"/>
  <c r="BNU6" i="190"/>
  <c r="BNT6" i="190"/>
  <c r="BNS6" i="190"/>
  <c r="BNR6" i="190"/>
  <c r="BNQ6" i="190"/>
  <c r="BNP6" i="190"/>
  <c r="BNO6" i="190"/>
  <c r="BNN6" i="190"/>
  <c r="BNM6" i="190"/>
  <c r="BNL6" i="190"/>
  <c r="BNK6" i="190"/>
  <c r="BNJ6" i="190"/>
  <c r="BNI6" i="190"/>
  <c r="BNH6" i="190"/>
  <c r="BNG6" i="190"/>
  <c r="BNF6" i="190"/>
  <c r="BNE6" i="190"/>
  <c r="BND6" i="190"/>
  <c r="BNC6" i="190"/>
  <c r="BNB6" i="190"/>
  <c r="BNA6" i="190"/>
  <c r="BMZ6" i="190"/>
  <c r="BMY6" i="190"/>
  <c r="BMX6" i="190"/>
  <c r="BMW6" i="190"/>
  <c r="BMV6" i="190"/>
  <c r="BMU6" i="190"/>
  <c r="BMT6" i="190"/>
  <c r="BMS6" i="190"/>
  <c r="BMR6" i="190"/>
  <c r="BMQ6" i="190"/>
  <c r="BMP6" i="190"/>
  <c r="BMO6" i="190"/>
  <c r="BMN6" i="190"/>
  <c r="BMM6" i="190"/>
  <c r="BML6" i="190"/>
  <c r="BMK6" i="190"/>
  <c r="BMJ6" i="190"/>
  <c r="BMI6" i="190"/>
  <c r="BMH6" i="190"/>
  <c r="BMG6" i="190"/>
  <c r="BMF6" i="190"/>
  <c r="BME6" i="190"/>
  <c r="BMD6" i="190"/>
  <c r="BMC6" i="190"/>
  <c r="BMB6" i="190"/>
  <c r="BMA6" i="190"/>
  <c r="BLZ6" i="190"/>
  <c r="BLY6" i="190"/>
  <c r="BLX6" i="190"/>
  <c r="BLW6" i="190"/>
  <c r="BLV6" i="190"/>
  <c r="BLU6" i="190"/>
  <c r="BLT6" i="190"/>
  <c r="BLS6" i="190"/>
  <c r="BLR6" i="190"/>
  <c r="BLQ6" i="190"/>
  <c r="BLP6" i="190"/>
  <c r="BLO6" i="190"/>
  <c r="BLN6" i="190"/>
  <c r="BLM6" i="190"/>
  <c r="BLL6" i="190"/>
  <c r="BLK6" i="190"/>
  <c r="BLJ6" i="190"/>
  <c r="BLI6" i="190"/>
  <c r="BLH6" i="190"/>
  <c r="BLG6" i="190"/>
  <c r="BLF6" i="190"/>
  <c r="BLE6" i="190"/>
  <c r="BLD6" i="190"/>
  <c r="BLC6" i="190"/>
  <c r="BLB6" i="190"/>
  <c r="BLA6" i="190"/>
  <c r="BKZ6" i="190"/>
  <c r="BKY6" i="190"/>
  <c r="BKX6" i="190"/>
  <c r="BKW6" i="190"/>
  <c r="BKV6" i="190"/>
  <c r="BKU6" i="190"/>
  <c r="BKT6" i="190"/>
  <c r="BKS6" i="190"/>
  <c r="BKR6" i="190"/>
  <c r="BKQ6" i="190"/>
  <c r="BKP6" i="190"/>
  <c r="BKO6" i="190"/>
  <c r="BKN6" i="190"/>
  <c r="BKM6" i="190"/>
  <c r="BKL6" i="190"/>
  <c r="BKK6" i="190"/>
  <c r="BKJ6" i="190"/>
  <c r="BKI6" i="190"/>
  <c r="BKH6" i="190"/>
  <c r="BKG6" i="190"/>
  <c r="BKF6" i="190"/>
  <c r="BKE6" i="190"/>
  <c r="BKD6" i="190"/>
  <c r="BKC6" i="190"/>
  <c r="BKB6" i="190"/>
  <c r="BKA6" i="190"/>
  <c r="BJZ6" i="190"/>
  <c r="BJY6" i="190"/>
  <c r="BJX6" i="190"/>
  <c r="BJW6" i="190"/>
  <c r="BJV6" i="190"/>
  <c r="BJU6" i="190"/>
  <c r="BJT6" i="190"/>
  <c r="BJS6" i="190"/>
  <c r="BJR6" i="190"/>
  <c r="BJQ6" i="190"/>
  <c r="BJP6" i="190"/>
  <c r="BJO6" i="190"/>
  <c r="BJN6" i="190"/>
  <c r="BJM6" i="190"/>
  <c r="BJL6" i="190"/>
  <c r="BJK6" i="190"/>
  <c r="BJJ6" i="190"/>
  <c r="BJI6" i="190"/>
  <c r="BJH6" i="190"/>
  <c r="BJG6" i="190"/>
  <c r="BJF6" i="190"/>
  <c r="BJE6" i="190"/>
  <c r="BJD6" i="190"/>
  <c r="BJC6" i="190"/>
  <c r="BJB6" i="190"/>
  <c r="BJA6" i="190"/>
  <c r="BIZ6" i="190"/>
  <c r="BIY6" i="190"/>
  <c r="BIX6" i="190"/>
  <c r="BIW6" i="190"/>
  <c r="BIV6" i="190"/>
  <c r="BIU6" i="190"/>
  <c r="BIT6" i="190"/>
  <c r="BIS6" i="190"/>
  <c r="BIR6" i="190"/>
  <c r="BIQ6" i="190"/>
  <c r="BIP6" i="190"/>
  <c r="BIO6" i="190"/>
  <c r="BIN6" i="190"/>
  <c r="BIM6" i="190"/>
  <c r="BIL6" i="190"/>
  <c r="BIK6" i="190"/>
  <c r="BIJ6" i="190"/>
  <c r="BII6" i="190"/>
  <c r="BIH6" i="190"/>
  <c r="BIG6" i="190"/>
  <c r="BIF6" i="190"/>
  <c r="BIE6" i="190"/>
  <c r="BID6" i="190"/>
  <c r="BIC6" i="190"/>
  <c r="BIB6" i="190"/>
  <c r="BIA6" i="190"/>
  <c r="BHZ6" i="190"/>
  <c r="BHY6" i="190"/>
  <c r="BHX6" i="190"/>
  <c r="BHW6" i="190"/>
  <c r="BHV6" i="190"/>
  <c r="BHU6" i="190"/>
  <c r="BHT6" i="190"/>
  <c r="BHS6" i="190"/>
  <c r="BHR6" i="190"/>
  <c r="BHQ6" i="190"/>
  <c r="BHP6" i="190"/>
  <c r="BHO6" i="190"/>
  <c r="BHN6" i="190"/>
  <c r="BHM6" i="190"/>
  <c r="BHL6" i="190"/>
  <c r="BHK6" i="190"/>
  <c r="BHJ6" i="190"/>
  <c r="BHI6" i="190"/>
  <c r="BHH6" i="190"/>
  <c r="BHG6" i="190"/>
  <c r="BHF6" i="190"/>
  <c r="BHE6" i="190"/>
  <c r="BHD6" i="190"/>
  <c r="BHC6" i="190"/>
  <c r="BHB6" i="190"/>
  <c r="BHA6" i="190"/>
  <c r="BGZ6" i="190"/>
  <c r="BGY6" i="190"/>
  <c r="BGX6" i="190"/>
  <c r="BGW6" i="190"/>
  <c r="BGV6" i="190"/>
  <c r="BGU6" i="190"/>
  <c r="BGT6" i="190"/>
  <c r="BGS6" i="190"/>
  <c r="BGR6" i="190"/>
  <c r="BGQ6" i="190"/>
  <c r="BGP6" i="190"/>
  <c r="BGO6" i="190"/>
  <c r="BGN6" i="190"/>
  <c r="BGM6" i="190"/>
  <c r="BGL6" i="190"/>
  <c r="BGK6" i="190"/>
  <c r="BGJ6" i="190"/>
  <c r="BGI6" i="190"/>
  <c r="BGH6" i="190"/>
  <c r="BGG6" i="190"/>
  <c r="BGF6" i="190"/>
  <c r="BGE6" i="190"/>
  <c r="BGD6" i="190"/>
  <c r="BGC6" i="190"/>
  <c r="BGB6" i="190"/>
  <c r="BGA6" i="190"/>
  <c r="BFZ6" i="190"/>
  <c r="BFY6" i="190"/>
  <c r="BFX6" i="190"/>
  <c r="BFW6" i="190"/>
  <c r="BFV6" i="190"/>
  <c r="BFU6" i="190"/>
  <c r="BFT6" i="190"/>
  <c r="BFS6" i="190"/>
  <c r="BFR6" i="190"/>
  <c r="BFQ6" i="190"/>
  <c r="BFP6" i="190"/>
  <c r="BFO6" i="190"/>
  <c r="BFN6" i="190"/>
  <c r="BFM6" i="190"/>
  <c r="BFL6" i="190"/>
  <c r="BFK6" i="190"/>
  <c r="BFJ6" i="190"/>
  <c r="BFI6" i="190"/>
  <c r="BFH6" i="190"/>
  <c r="BFG6" i="190"/>
  <c r="BFF6" i="190"/>
  <c r="BFE6" i="190"/>
  <c r="BFD6" i="190"/>
  <c r="BFC6" i="190"/>
  <c r="BFB6" i="190"/>
  <c r="BFA6" i="190"/>
  <c r="BEZ6" i="190"/>
  <c r="BEY6" i="190"/>
  <c r="BEX6" i="190"/>
  <c r="BEW6" i="190"/>
  <c r="BEV6" i="190"/>
  <c r="BEU6" i="190"/>
  <c r="BET6" i="190"/>
  <c r="BES6" i="190"/>
  <c r="BER6" i="190"/>
  <c r="BEQ6" i="190"/>
  <c r="BEP6" i="190"/>
  <c r="BEO6" i="190"/>
  <c r="BEN6" i="190"/>
  <c r="BEM6" i="190"/>
  <c r="BEL6" i="190"/>
  <c r="BEK6" i="190"/>
  <c r="BEJ6" i="190"/>
  <c r="BEI6" i="190"/>
  <c r="BEH6" i="190"/>
  <c r="BEG6" i="190"/>
  <c r="BEF6" i="190"/>
  <c r="BEE6" i="190"/>
  <c r="BED6" i="190"/>
  <c r="BEC6" i="190"/>
  <c r="BEB6" i="190"/>
  <c r="BEA6" i="190"/>
  <c r="BDZ6" i="190"/>
  <c r="BDY6" i="190"/>
  <c r="BDX6" i="190"/>
  <c r="BDW6" i="190"/>
  <c r="BDV6" i="190"/>
  <c r="BDU6" i="190"/>
  <c r="BDT6" i="190"/>
  <c r="BDS6" i="190"/>
  <c r="BDR6" i="190"/>
  <c r="BDQ6" i="190"/>
  <c r="BDP6" i="190"/>
  <c r="BDO6" i="190"/>
  <c r="BDN6" i="190"/>
  <c r="BDM6" i="190"/>
  <c r="BDL6" i="190"/>
  <c r="BDK6" i="190"/>
  <c r="BDJ6" i="190"/>
  <c r="BDI6" i="190"/>
  <c r="BDH6" i="190"/>
  <c r="BDG6" i="190"/>
  <c r="BDF6" i="190"/>
  <c r="BDE6" i="190"/>
  <c r="BDD6" i="190"/>
  <c r="BDC6" i="190"/>
  <c r="BDB6" i="190"/>
  <c r="BDA6" i="190"/>
  <c r="BCZ6" i="190"/>
  <c r="BCY6" i="190"/>
  <c r="BCX6" i="190"/>
  <c r="BCW6" i="190"/>
  <c r="BCV6" i="190"/>
  <c r="BCU6" i="190"/>
  <c r="BCT6" i="190"/>
  <c r="BCS6" i="190"/>
  <c r="BCR6" i="190"/>
  <c r="BCQ6" i="190"/>
  <c r="BCP6" i="190"/>
  <c r="BCO6" i="190"/>
  <c r="BCN6" i="190"/>
  <c r="BCM6" i="190"/>
  <c r="BCL6" i="190"/>
  <c r="BCK6" i="190"/>
  <c r="BCJ6" i="190"/>
  <c r="BCI6" i="190"/>
  <c r="BCH6" i="190"/>
  <c r="BCG6" i="190"/>
  <c r="BCF6" i="190"/>
  <c r="BCE6" i="190"/>
  <c r="BCD6" i="190"/>
  <c r="BCC6" i="190"/>
  <c r="BCB6" i="190"/>
  <c r="BCA6" i="190"/>
  <c r="BBZ6" i="190"/>
  <c r="BBY6" i="190"/>
  <c r="BBX6" i="190"/>
  <c r="BBW6" i="190"/>
  <c r="BBV6" i="190"/>
  <c r="BBU6" i="190"/>
  <c r="BBT6" i="190"/>
  <c r="BBS6" i="190"/>
  <c r="BBR6" i="190"/>
  <c r="BBQ6" i="190"/>
  <c r="BBP6" i="190"/>
  <c r="BBO6" i="190"/>
  <c r="BBN6" i="190"/>
  <c r="BBM6" i="190"/>
  <c r="BBL6" i="190"/>
  <c r="BBK6" i="190"/>
  <c r="BBJ6" i="190"/>
  <c r="BBI6" i="190"/>
  <c r="BBH6" i="190"/>
  <c r="BBG6" i="190"/>
  <c r="BBF6" i="190"/>
  <c r="BBE6" i="190"/>
  <c r="BBD6" i="190"/>
  <c r="BBC6" i="190"/>
  <c r="BBB6" i="190"/>
  <c r="BBA6" i="190"/>
  <c r="BAZ6" i="190"/>
  <c r="BAY6" i="190"/>
  <c r="BAX6" i="190"/>
  <c r="BAW6" i="190"/>
  <c r="BAV6" i="190"/>
  <c r="BAU6" i="190"/>
  <c r="BAT6" i="190"/>
  <c r="BAS6" i="190"/>
  <c r="BAR6" i="190"/>
  <c r="BAQ6" i="190"/>
  <c r="BAP6" i="190"/>
  <c r="BAO6" i="190"/>
  <c r="BAN6" i="190"/>
  <c r="BAM6" i="190"/>
  <c r="BAL6" i="190"/>
  <c r="BAK6" i="190"/>
  <c r="BAJ6" i="190"/>
  <c r="BAI6" i="190"/>
  <c r="BAH6" i="190"/>
  <c r="BAG6" i="190"/>
  <c r="BAF6" i="190"/>
  <c r="BAE6" i="190"/>
  <c r="BAD6" i="190"/>
  <c r="BAC6" i="190"/>
  <c r="BAB6" i="190"/>
  <c r="BAA6" i="190"/>
  <c r="AZZ6" i="190"/>
  <c r="AZY6" i="190"/>
  <c r="AZX6" i="190"/>
  <c r="AZW6" i="190"/>
  <c r="AZV6" i="190"/>
  <c r="AZU6" i="190"/>
  <c r="AZT6" i="190"/>
  <c r="AZS6" i="190"/>
  <c r="AZR6" i="190"/>
  <c r="AZQ6" i="190"/>
  <c r="AZP6" i="190"/>
  <c r="AZO6" i="190"/>
  <c r="AZN6" i="190"/>
  <c r="AZM6" i="190"/>
  <c r="AZL6" i="190"/>
  <c r="AZK6" i="190"/>
  <c r="AZJ6" i="190"/>
  <c r="AZI6" i="190"/>
  <c r="AZH6" i="190"/>
  <c r="AZG6" i="190"/>
  <c r="AZF6" i="190"/>
  <c r="AZE6" i="190"/>
  <c r="AZD6" i="190"/>
  <c r="AZC6" i="190"/>
  <c r="AZB6" i="190"/>
  <c r="AZA6" i="190"/>
  <c r="AYZ6" i="190"/>
  <c r="AYY6" i="190"/>
  <c r="AYX6" i="190"/>
  <c r="AYW6" i="190"/>
  <c r="AYV6" i="190"/>
  <c r="AYU6" i="190"/>
  <c r="AYT6" i="190"/>
  <c r="AYS6" i="190"/>
  <c r="AYR6" i="190"/>
  <c r="AYQ6" i="190"/>
  <c r="AYP6" i="190"/>
  <c r="AYO6" i="190"/>
  <c r="AYN6" i="190"/>
  <c r="AYM6" i="190"/>
  <c r="AYL6" i="190"/>
  <c r="AYK6" i="190"/>
  <c r="AYJ6" i="190"/>
  <c r="AYI6" i="190"/>
  <c r="AYH6" i="190"/>
  <c r="AYG6" i="190"/>
  <c r="AYF6" i="190"/>
  <c r="AYE6" i="190"/>
  <c r="AYD6" i="190"/>
  <c r="AYC6" i="190"/>
  <c r="AYB6" i="190"/>
  <c r="AYA6" i="190"/>
  <c r="AXZ6" i="190"/>
  <c r="AXY6" i="190"/>
  <c r="AXX6" i="190"/>
  <c r="AXW6" i="190"/>
  <c r="AXV6" i="190"/>
  <c r="AXU6" i="190"/>
  <c r="AXT6" i="190"/>
  <c r="AXS6" i="190"/>
  <c r="AXR6" i="190"/>
  <c r="AXQ6" i="190"/>
  <c r="AXP6" i="190"/>
  <c r="AXO6" i="190"/>
  <c r="AXN6" i="190"/>
  <c r="AXM6" i="190"/>
  <c r="AXL6" i="190"/>
  <c r="AXK6" i="190"/>
  <c r="AXJ6" i="190"/>
  <c r="AXI6" i="190"/>
  <c r="AXH6" i="190"/>
  <c r="AXG6" i="190"/>
  <c r="AXF6" i="190"/>
  <c r="AXE6" i="190"/>
  <c r="AXD6" i="190"/>
  <c r="AXC6" i="190"/>
  <c r="AXB6" i="190"/>
  <c r="AXA6" i="190"/>
  <c r="AWZ6" i="190"/>
  <c r="AWY6" i="190"/>
  <c r="AWX6" i="190"/>
  <c r="AWW6" i="190"/>
  <c r="AWV6" i="190"/>
  <c r="AWU6" i="190"/>
  <c r="AWT6" i="190"/>
  <c r="AWS6" i="190"/>
  <c r="AWR6" i="190"/>
  <c r="AWQ6" i="190"/>
  <c r="AWP6" i="190"/>
  <c r="AWO6" i="190"/>
  <c r="AWN6" i="190"/>
  <c r="AWM6" i="190"/>
  <c r="AWL6" i="190"/>
  <c r="AWK6" i="190"/>
  <c r="AWJ6" i="190"/>
  <c r="AWI6" i="190"/>
  <c r="AWH6" i="190"/>
  <c r="AWG6" i="190"/>
  <c r="AWF6" i="190"/>
  <c r="AWE6" i="190"/>
  <c r="AWD6" i="190"/>
  <c r="AWC6" i="190"/>
  <c r="AWB6" i="190"/>
  <c r="AWA6" i="190"/>
  <c r="AVZ6" i="190"/>
  <c r="AVY6" i="190"/>
  <c r="AVX6" i="190"/>
  <c r="AVW6" i="190"/>
  <c r="AVV6" i="190"/>
  <c r="AVU6" i="190"/>
  <c r="AVT6" i="190"/>
  <c r="AVS6" i="190"/>
  <c r="AVR6" i="190"/>
  <c r="AVQ6" i="190"/>
  <c r="AVP6" i="190"/>
  <c r="AVO6" i="190"/>
  <c r="AVN6" i="190"/>
  <c r="AVM6" i="190"/>
  <c r="AVL6" i="190"/>
  <c r="AVK6" i="190"/>
  <c r="AVJ6" i="190"/>
  <c r="AVI6" i="190"/>
  <c r="AVH6" i="190"/>
  <c r="AVG6" i="190"/>
  <c r="AVF6" i="190"/>
  <c r="AVE6" i="190"/>
  <c r="AVD6" i="190"/>
  <c r="AVC6" i="190"/>
  <c r="AVB6" i="190"/>
  <c r="AVA6" i="190"/>
  <c r="AUZ6" i="190"/>
  <c r="AUY6" i="190"/>
  <c r="AUX6" i="190"/>
  <c r="AUW6" i="190"/>
  <c r="AUV6" i="190"/>
  <c r="AUU6" i="190"/>
  <c r="AUT6" i="190"/>
  <c r="AUS6" i="190"/>
  <c r="AUR6" i="190"/>
  <c r="AUQ6" i="190"/>
  <c r="AUP6" i="190"/>
  <c r="AUO6" i="190"/>
  <c r="AUN6" i="190"/>
  <c r="AUM6" i="190"/>
  <c r="AUL6" i="190"/>
  <c r="AUK6" i="190"/>
  <c r="AUJ6" i="190"/>
  <c r="AUI6" i="190"/>
  <c r="AUH6" i="190"/>
  <c r="AUG6" i="190"/>
  <c r="AUF6" i="190"/>
  <c r="AUE6" i="190"/>
  <c r="AUD6" i="190"/>
  <c r="AUC6" i="190"/>
  <c r="AUB6" i="190"/>
  <c r="AUA6" i="190"/>
  <c r="ATZ6" i="190"/>
  <c r="ATY6" i="190"/>
  <c r="ATX6" i="190"/>
  <c r="ATW6" i="190"/>
  <c r="ATV6" i="190"/>
  <c r="ATU6" i="190"/>
  <c r="ATT6" i="190"/>
  <c r="ATS6" i="190"/>
  <c r="ATR6" i="190"/>
  <c r="ATQ6" i="190"/>
  <c r="ATP6" i="190"/>
  <c r="ATO6" i="190"/>
  <c r="ATN6" i="190"/>
  <c r="ATM6" i="190"/>
  <c r="ATL6" i="190"/>
  <c r="ATK6" i="190"/>
  <c r="ATJ6" i="190"/>
  <c r="ATI6" i="190"/>
  <c r="ATH6" i="190"/>
  <c r="ATG6" i="190"/>
  <c r="ATF6" i="190"/>
  <c r="ATE6" i="190"/>
  <c r="ATD6" i="190"/>
  <c r="ATC6" i="190"/>
  <c r="ATB6" i="190"/>
  <c r="ATA6" i="190"/>
  <c r="ASZ6" i="190"/>
  <c r="ASY6" i="190"/>
  <c r="ASX6" i="190"/>
  <c r="ASW6" i="190"/>
  <c r="ASV6" i="190"/>
  <c r="ASU6" i="190"/>
  <c r="AST6" i="190"/>
  <c r="ASS6" i="190"/>
  <c r="ASR6" i="190"/>
  <c r="ASQ6" i="190"/>
  <c r="ASP6" i="190"/>
  <c r="ASO6" i="190"/>
  <c r="ASN6" i="190"/>
  <c r="ASM6" i="190"/>
  <c r="ASL6" i="190"/>
  <c r="ASK6" i="190"/>
  <c r="ASJ6" i="190"/>
  <c r="ASI6" i="190"/>
  <c r="ASH6" i="190"/>
  <c r="ASG6" i="190"/>
  <c r="ASF6" i="190"/>
  <c r="ASE6" i="190"/>
  <c r="ASD6" i="190"/>
  <c r="ASC6" i="190"/>
  <c r="ASB6" i="190"/>
  <c r="ASA6" i="190"/>
  <c r="ARZ6" i="190"/>
  <c r="ARY6" i="190"/>
  <c r="ARX6" i="190"/>
  <c r="ARW6" i="190"/>
  <c r="ARV6" i="190"/>
  <c r="ARU6" i="190"/>
  <c r="ART6" i="190"/>
  <c r="ARS6" i="190"/>
  <c r="ARR6" i="190"/>
  <c r="ARQ6" i="190"/>
  <c r="ARP6" i="190"/>
  <c r="ARO6" i="190"/>
  <c r="ARN6" i="190"/>
  <c r="ARM6" i="190"/>
  <c r="ARL6" i="190"/>
  <c r="ARK6" i="190"/>
  <c r="ARJ6" i="190"/>
  <c r="ARI6" i="190"/>
  <c r="ARH6" i="190"/>
  <c r="ARG6" i="190"/>
  <c r="ARF6" i="190"/>
  <c r="ARE6" i="190"/>
  <c r="ARD6" i="190"/>
  <c r="ARC6" i="190"/>
  <c r="ARB6" i="190"/>
  <c r="ARA6" i="190"/>
  <c r="AQZ6" i="190"/>
  <c r="AQY6" i="190"/>
  <c r="AQX6" i="190"/>
  <c r="AQW6" i="190"/>
  <c r="AQV6" i="190"/>
  <c r="AQU6" i="190"/>
  <c r="AQT6" i="190"/>
  <c r="AQS6" i="190"/>
  <c r="AQR6" i="190"/>
  <c r="AQQ6" i="190"/>
  <c r="AQP6" i="190"/>
  <c r="AQO6" i="190"/>
  <c r="AQN6" i="190"/>
  <c r="AQM6" i="190"/>
  <c r="AQL6" i="190"/>
  <c r="AQK6" i="190"/>
  <c r="AQJ6" i="190"/>
  <c r="AQI6" i="190"/>
  <c r="AQH6" i="190"/>
  <c r="AQG6" i="190"/>
  <c r="AQF6" i="190"/>
  <c r="AQE6" i="190"/>
  <c r="AQD6" i="190"/>
  <c r="AQC6" i="190"/>
  <c r="AQB6" i="190"/>
  <c r="AQA6" i="190"/>
  <c r="APZ6" i="190"/>
  <c r="APY6" i="190"/>
  <c r="APX6" i="190"/>
  <c r="APW6" i="190"/>
  <c r="APV6" i="190"/>
  <c r="APU6" i="190"/>
  <c r="APT6" i="190"/>
  <c r="APS6" i="190"/>
  <c r="APR6" i="190"/>
  <c r="APQ6" i="190"/>
  <c r="APP6" i="190"/>
  <c r="APO6" i="190"/>
  <c r="APN6" i="190"/>
  <c r="APM6" i="190"/>
  <c r="APL6" i="190"/>
  <c r="APK6" i="190"/>
  <c r="APJ6" i="190"/>
  <c r="API6" i="190"/>
  <c r="APH6" i="190"/>
  <c r="APG6" i="190"/>
  <c r="APF6" i="190"/>
  <c r="APE6" i="190"/>
  <c r="APD6" i="190"/>
  <c r="APC6" i="190"/>
  <c r="APB6" i="190"/>
  <c r="APA6" i="190"/>
  <c r="AOZ6" i="190"/>
  <c r="AOY6" i="190"/>
  <c r="AOX6" i="190"/>
  <c r="AOW6" i="190"/>
  <c r="AOV6" i="190"/>
  <c r="AOU6" i="190"/>
  <c r="AOT6" i="190"/>
  <c r="AOS6" i="190"/>
  <c r="AOR6" i="190"/>
  <c r="AOQ6" i="190"/>
  <c r="AOP6" i="190"/>
  <c r="AOO6" i="190"/>
  <c r="AON6" i="190"/>
  <c r="AOM6" i="190"/>
  <c r="AOL6" i="190"/>
  <c r="AOK6" i="190"/>
  <c r="AOJ6" i="190"/>
  <c r="AOI6" i="190"/>
  <c r="AOH6" i="190"/>
  <c r="AOG6" i="190"/>
  <c r="AOF6" i="190"/>
  <c r="AOE6" i="190"/>
  <c r="AOD6" i="190"/>
  <c r="AOC6" i="190"/>
  <c r="AOB6" i="190"/>
  <c r="AOA6" i="190"/>
  <c r="ANZ6" i="190"/>
  <c r="ANY6" i="190"/>
  <c r="ANX6" i="190"/>
  <c r="ANW6" i="190"/>
  <c r="ANV6" i="190"/>
  <c r="ANU6" i="190"/>
  <c r="ANT6" i="190"/>
  <c r="ANS6" i="190"/>
  <c r="ANR6" i="190"/>
  <c r="ANQ6" i="190"/>
  <c r="ANP6" i="190"/>
  <c r="ANO6" i="190"/>
  <c r="ANN6" i="190"/>
  <c r="ANM6" i="190"/>
  <c r="ANL6" i="190"/>
  <c r="ANK6" i="190"/>
  <c r="ANJ6" i="190"/>
  <c r="ANI6" i="190"/>
  <c r="ANH6" i="190"/>
  <c r="ANG6" i="190"/>
  <c r="ANF6" i="190"/>
  <c r="ANE6" i="190"/>
  <c r="AND6" i="190"/>
  <c r="ANC6" i="190"/>
  <c r="ANB6" i="190"/>
  <c r="ANA6" i="190"/>
  <c r="AMZ6" i="190"/>
  <c r="AMY6" i="190"/>
  <c r="AMX6" i="190"/>
  <c r="AMW6" i="190"/>
  <c r="AMV6" i="190"/>
  <c r="AMU6" i="190"/>
  <c r="AMT6" i="190"/>
  <c r="AMS6" i="190"/>
  <c r="AMR6" i="190"/>
  <c r="AMQ6" i="190"/>
  <c r="AMP6" i="190"/>
  <c r="AMO6" i="190"/>
  <c r="AMN6" i="190"/>
  <c r="AMM6" i="190"/>
  <c r="AML6" i="190"/>
  <c r="AMK6" i="190"/>
  <c r="AMJ6" i="190"/>
  <c r="AMI6" i="190"/>
  <c r="AMH6" i="190"/>
  <c r="AMG6" i="190"/>
  <c r="AMF6" i="190"/>
  <c r="AME6" i="190"/>
  <c r="AMD6" i="190"/>
  <c r="AMC6" i="190"/>
  <c r="AMB6" i="190"/>
  <c r="AMA6" i="190"/>
  <c r="ALZ6" i="190"/>
  <c r="ALY6" i="190"/>
  <c r="ALX6" i="190"/>
  <c r="ALW6" i="190"/>
  <c r="ALV6" i="190"/>
  <c r="ALU6" i="190"/>
  <c r="ALT6" i="190"/>
  <c r="ALS6" i="190"/>
  <c r="ALR6" i="190"/>
  <c r="ALQ6" i="190"/>
  <c r="ALP6" i="190"/>
  <c r="ALO6" i="190"/>
  <c r="ALN6" i="190"/>
  <c r="ALM6" i="190"/>
  <c r="ALL6" i="190"/>
  <c r="ALK6" i="190"/>
  <c r="ALJ6" i="190"/>
  <c r="ALI6" i="190"/>
  <c r="ALH6" i="190"/>
  <c r="ALG6" i="190"/>
  <c r="ALF6" i="190"/>
  <c r="ALE6" i="190"/>
  <c r="ALD6" i="190"/>
  <c r="ALC6" i="190"/>
  <c r="ALB6" i="190"/>
  <c r="ALA6" i="190"/>
  <c r="AKZ6" i="190"/>
  <c r="AKY6" i="190"/>
  <c r="AKX6" i="190"/>
  <c r="AKW6" i="190"/>
  <c r="AKV6" i="190"/>
  <c r="AKU6" i="190"/>
  <c r="AKT6" i="190"/>
  <c r="AKS6" i="190"/>
  <c r="AKR6" i="190"/>
  <c r="AKQ6" i="190"/>
  <c r="AKP6" i="190"/>
  <c r="AKO6" i="190"/>
  <c r="AKN6" i="190"/>
  <c r="AKM6" i="190"/>
  <c r="AKL6" i="190"/>
  <c r="AKK6" i="190"/>
  <c r="AKJ6" i="190"/>
  <c r="AKI6" i="190"/>
  <c r="AKH6" i="190"/>
  <c r="AKG6" i="190"/>
  <c r="AKF6" i="190"/>
  <c r="AKE6" i="190"/>
  <c r="AKD6" i="190"/>
  <c r="AKC6" i="190"/>
  <c r="AKB6" i="190"/>
  <c r="AKA6" i="190"/>
  <c r="AJZ6" i="190"/>
  <c r="AJY6" i="190"/>
  <c r="AJX6" i="190"/>
  <c r="AJW6" i="190"/>
  <c r="AJV6" i="190"/>
  <c r="AJU6" i="190"/>
  <c r="AJT6" i="190"/>
  <c r="AJS6" i="190"/>
  <c r="AJR6" i="190"/>
  <c r="AJQ6" i="190"/>
  <c r="AJP6" i="190"/>
  <c r="AJO6" i="190"/>
  <c r="AJN6" i="190"/>
  <c r="AJM6" i="190"/>
  <c r="AJL6" i="190"/>
  <c r="AJK6" i="190"/>
  <c r="AJJ6" i="190"/>
  <c r="AJI6" i="190"/>
  <c r="AJH6" i="190"/>
  <c r="AJG6" i="190"/>
  <c r="AJF6" i="190"/>
  <c r="AJE6" i="190"/>
  <c r="AJD6" i="190"/>
  <c r="AJC6" i="190"/>
  <c r="AJB6" i="190"/>
  <c r="AJA6" i="190"/>
  <c r="AIZ6" i="190"/>
  <c r="AIY6" i="190"/>
  <c r="AIX6" i="190"/>
  <c r="AIW6" i="190"/>
  <c r="AIV6" i="190"/>
  <c r="AIU6" i="190"/>
  <c r="AIT6" i="190"/>
  <c r="AIS6" i="190"/>
  <c r="AIR6" i="190"/>
  <c r="AIQ6" i="190"/>
  <c r="AIP6" i="190"/>
  <c r="AIO6" i="190"/>
  <c r="AIN6" i="190"/>
  <c r="AIM6" i="190"/>
  <c r="AIL6" i="190"/>
  <c r="AIK6" i="190"/>
  <c r="AIJ6" i="190"/>
  <c r="AII6" i="190"/>
  <c r="AIH6" i="190"/>
  <c r="AIG6" i="190"/>
  <c r="AIF6" i="190"/>
  <c r="AIE6" i="190"/>
  <c r="AID6" i="190"/>
  <c r="AIC6" i="190"/>
  <c r="AIB6" i="190"/>
  <c r="AIA6" i="190"/>
  <c r="AHZ6" i="190"/>
  <c r="AHY6" i="190"/>
  <c r="AHX6" i="190"/>
  <c r="AHW6" i="190"/>
  <c r="AHV6" i="190"/>
  <c r="AHU6" i="190"/>
  <c r="AHT6" i="190"/>
  <c r="AHS6" i="190"/>
  <c r="AHR6" i="190"/>
  <c r="AHQ6" i="190"/>
  <c r="AHP6" i="190"/>
  <c r="AHO6" i="190"/>
  <c r="AHN6" i="190"/>
  <c r="AHM6" i="190"/>
  <c r="AHL6" i="190"/>
  <c r="AHK6" i="190"/>
  <c r="AHJ6" i="190"/>
  <c r="AHI6" i="190"/>
  <c r="AHH6" i="190"/>
  <c r="AHG6" i="190"/>
  <c r="AHF6" i="190"/>
  <c r="AHE6" i="190"/>
  <c r="AHD6" i="190"/>
  <c r="AHC6" i="190"/>
  <c r="AHB6" i="190"/>
  <c r="AHA6" i="190"/>
  <c r="AGZ6" i="190"/>
  <c r="AGY6" i="190"/>
  <c r="AGX6" i="190"/>
  <c r="AGW6" i="190"/>
  <c r="AGV6" i="190"/>
  <c r="AGU6" i="190"/>
  <c r="AGT6" i="190"/>
  <c r="AGS6" i="190"/>
  <c r="AGR6" i="190"/>
  <c r="AGQ6" i="190"/>
  <c r="AGP6" i="190"/>
  <c r="AGO6" i="190"/>
  <c r="AGN6" i="190"/>
  <c r="AGM6" i="190"/>
  <c r="AGL6" i="190"/>
  <c r="AGK6" i="190"/>
  <c r="AGJ6" i="190"/>
  <c r="AGI6" i="190"/>
  <c r="AGH6" i="190"/>
  <c r="AGG6" i="190"/>
  <c r="AGF6" i="190"/>
  <c r="AGE6" i="190"/>
  <c r="AGD6" i="190"/>
  <c r="AGC6" i="190"/>
  <c r="AGB6" i="190"/>
  <c r="AGA6" i="190"/>
  <c r="AFZ6" i="190"/>
  <c r="AFY6" i="190"/>
  <c r="AFX6" i="190"/>
  <c r="AFW6" i="190"/>
  <c r="AFV6" i="190"/>
  <c r="AFU6" i="190"/>
  <c r="AFT6" i="190"/>
  <c r="AFS6" i="190"/>
  <c r="AFR6" i="190"/>
  <c r="AFQ6" i="190"/>
  <c r="AFP6" i="190"/>
  <c r="AFO6" i="190"/>
  <c r="AFN6" i="190"/>
  <c r="AFM6" i="190"/>
  <c r="AFL6" i="190"/>
  <c r="AFK6" i="190"/>
  <c r="AFJ6" i="190"/>
  <c r="AFI6" i="190"/>
  <c r="AFH6" i="190"/>
  <c r="AFG6" i="190"/>
  <c r="AFF6" i="190"/>
  <c r="AFE6" i="190"/>
  <c r="AFD6" i="190"/>
  <c r="AFC6" i="190"/>
  <c r="AFB6" i="190"/>
  <c r="AFA6" i="190"/>
  <c r="AEZ6" i="190"/>
  <c r="AEY6" i="190"/>
  <c r="AEX6" i="190"/>
  <c r="AEW6" i="190"/>
  <c r="AEV6" i="190"/>
  <c r="AEU6" i="190"/>
  <c r="AET6" i="190"/>
  <c r="AES6" i="190"/>
  <c r="AER6" i="190"/>
  <c r="AEQ6" i="190"/>
  <c r="AEP6" i="190"/>
  <c r="AEO6" i="190"/>
  <c r="AEN6" i="190"/>
  <c r="AEM6" i="190"/>
  <c r="AEL6" i="190"/>
  <c r="AEK6" i="190"/>
  <c r="AEJ6" i="190"/>
  <c r="AEI6" i="190"/>
  <c r="AEH6" i="190"/>
  <c r="AEG6" i="190"/>
  <c r="AEF6" i="190"/>
  <c r="AEE6" i="190"/>
  <c r="AED6" i="190"/>
  <c r="AEC6" i="190"/>
  <c r="AEB6" i="190"/>
  <c r="AEA6" i="190"/>
  <c r="ADZ6" i="190"/>
  <c r="ADY6" i="190"/>
  <c r="ADX6" i="190"/>
  <c r="ADW6" i="190"/>
  <c r="ADV6" i="190"/>
  <c r="ADU6" i="190"/>
  <c r="ADT6" i="190"/>
  <c r="ADS6" i="190"/>
  <c r="ADR6" i="190"/>
  <c r="ADQ6" i="190"/>
  <c r="ADP6" i="190"/>
  <c r="ADO6" i="190"/>
  <c r="ADN6" i="190"/>
  <c r="ADM6" i="190"/>
  <c r="ADL6" i="190"/>
  <c r="ADK6" i="190"/>
  <c r="ADJ6" i="190"/>
  <c r="ADI6" i="190"/>
  <c r="ADH6" i="190"/>
  <c r="ADG6" i="190"/>
  <c r="ADF6" i="190"/>
  <c r="ADE6" i="190"/>
  <c r="ADD6" i="190"/>
  <c r="ADC6" i="190"/>
  <c r="ADB6" i="190"/>
  <c r="ADA6" i="190"/>
  <c r="ACZ6" i="190"/>
  <c r="ACY6" i="190"/>
  <c r="ACX6" i="190"/>
  <c r="ACW6" i="190"/>
  <c r="ACV6" i="190"/>
  <c r="ACU6" i="190"/>
  <c r="ACT6" i="190"/>
  <c r="ACS6" i="190"/>
  <c r="ACR6" i="190"/>
  <c r="ACQ6" i="190"/>
  <c r="ACP6" i="190"/>
  <c r="ACO6" i="190"/>
  <c r="ACN6" i="190"/>
  <c r="ACM6" i="190"/>
  <c r="ACL6" i="190"/>
  <c r="ACK6" i="190"/>
  <c r="ACJ6" i="190"/>
  <c r="ACI6" i="190"/>
  <c r="ACH6" i="190"/>
  <c r="ACG6" i="190"/>
  <c r="ACF6" i="190"/>
  <c r="ACE6" i="190"/>
  <c r="ACD6" i="190"/>
  <c r="ACC6" i="190"/>
  <c r="ACB6" i="190"/>
  <c r="ACA6" i="190"/>
  <c r="ABZ6" i="190"/>
  <c r="ABY6" i="190"/>
  <c r="ABX6" i="190"/>
  <c r="ABW6" i="190"/>
  <c r="ABV6" i="190"/>
  <c r="ABU6" i="190"/>
  <c r="ABT6" i="190"/>
  <c r="ABS6" i="190"/>
  <c r="ABR6" i="190"/>
  <c r="ABQ6" i="190"/>
  <c r="ABP6" i="190"/>
  <c r="ABO6" i="190"/>
  <c r="ABN6" i="190"/>
  <c r="ABM6" i="190"/>
  <c r="ABL6" i="190"/>
  <c r="ABK6" i="190"/>
  <c r="ABJ6" i="190"/>
  <c r="ABI6" i="190"/>
  <c r="ABH6" i="190"/>
  <c r="ABG6" i="190"/>
  <c r="ABF6" i="190"/>
  <c r="ABE6" i="190"/>
  <c r="ABD6" i="190"/>
  <c r="ABC6" i="190"/>
  <c r="ABB6" i="190"/>
  <c r="ABA6" i="190"/>
  <c r="AAZ6" i="190"/>
  <c r="AAY6" i="190"/>
  <c r="AAX6" i="190"/>
  <c r="AAW6" i="190"/>
  <c r="AAV6" i="190"/>
  <c r="AAU6" i="190"/>
  <c r="AAT6" i="190"/>
  <c r="AAS6" i="190"/>
  <c r="AAR6" i="190"/>
  <c r="AAQ6" i="190"/>
  <c r="AAP6" i="190"/>
  <c r="AAO6" i="190"/>
  <c r="AAN6" i="190"/>
  <c r="AAM6" i="190"/>
  <c r="AAL6" i="190"/>
  <c r="AAK6" i="190"/>
  <c r="AAJ6" i="190"/>
  <c r="AAI6" i="190"/>
  <c r="AAH6" i="190"/>
  <c r="AAG6" i="190"/>
  <c r="AAF6" i="190"/>
  <c r="AAE6" i="190"/>
  <c r="AAD6" i="190"/>
  <c r="AAC6" i="190"/>
  <c r="AAB6" i="190"/>
  <c r="AAA6" i="190"/>
  <c r="ZZ6" i="190"/>
  <c r="ZY6" i="190"/>
  <c r="ZX6" i="190"/>
  <c r="ZW6" i="190"/>
  <c r="ZV6" i="190"/>
  <c r="ZU6" i="190"/>
  <c r="ZT6" i="190"/>
  <c r="ZS6" i="190"/>
  <c r="ZR6" i="190"/>
  <c r="ZQ6" i="190"/>
  <c r="ZP6" i="190"/>
  <c r="ZO6" i="190"/>
  <c r="ZN6" i="190"/>
  <c r="ZM6" i="190"/>
  <c r="ZL6" i="190"/>
  <c r="ZK6" i="190"/>
  <c r="ZJ6" i="190"/>
  <c r="ZI6" i="190"/>
  <c r="ZH6" i="190"/>
  <c r="ZG6" i="190"/>
  <c r="ZF6" i="190"/>
  <c r="ZE6" i="190"/>
  <c r="ZD6" i="190"/>
  <c r="ZC6" i="190"/>
  <c r="ZB6" i="190"/>
  <c r="ZA6" i="190"/>
  <c r="YZ6" i="190"/>
  <c r="YY6" i="190"/>
  <c r="YX6" i="190"/>
  <c r="YW6" i="190"/>
  <c r="YV6" i="190"/>
  <c r="YU6" i="190"/>
  <c r="YT6" i="190"/>
  <c r="YS6" i="190"/>
  <c r="YR6" i="190"/>
  <c r="YQ6" i="190"/>
  <c r="YP6" i="190"/>
  <c r="YO6" i="190"/>
  <c r="YN6" i="190"/>
  <c r="YM6" i="190"/>
  <c r="YL6" i="190"/>
  <c r="YK6" i="190"/>
  <c r="YJ6" i="190"/>
  <c r="YI6" i="190"/>
  <c r="YH6" i="190"/>
  <c r="YG6" i="190"/>
  <c r="YF6" i="190"/>
  <c r="YE6" i="190"/>
  <c r="YD6" i="190"/>
  <c r="YC6" i="190"/>
  <c r="YB6" i="190"/>
  <c r="YA6" i="190"/>
  <c r="XZ6" i="190"/>
  <c r="XY6" i="190"/>
  <c r="XX6" i="190"/>
  <c r="XW6" i="190"/>
  <c r="XV6" i="190"/>
  <c r="XU6" i="190"/>
  <c r="XT6" i="190"/>
  <c r="XS6" i="190"/>
  <c r="XR6" i="190"/>
  <c r="XQ6" i="190"/>
  <c r="XP6" i="190"/>
  <c r="XO6" i="190"/>
  <c r="XN6" i="190"/>
  <c r="XM6" i="190"/>
  <c r="XL6" i="190"/>
  <c r="XK6" i="190"/>
  <c r="XJ6" i="190"/>
  <c r="XI6" i="190"/>
  <c r="XH6" i="190"/>
  <c r="XG6" i="190"/>
  <c r="XF6" i="190"/>
  <c r="XE6" i="190"/>
  <c r="XD6" i="190"/>
  <c r="XC6" i="190"/>
  <c r="XB6" i="190"/>
  <c r="XA6" i="190"/>
  <c r="WZ6" i="190"/>
  <c r="WY6" i="190"/>
  <c r="WX6" i="190"/>
  <c r="WW6" i="190"/>
  <c r="WV6" i="190"/>
  <c r="WU6" i="190"/>
  <c r="WT6" i="190"/>
  <c r="WS6" i="190"/>
  <c r="WR6" i="190"/>
  <c r="WQ6" i="190"/>
  <c r="WP6" i="190"/>
  <c r="WO6" i="190"/>
  <c r="WN6" i="190"/>
  <c r="WM6" i="190"/>
  <c r="WL6" i="190"/>
  <c r="WK6" i="190"/>
  <c r="WJ6" i="190"/>
  <c r="WI6" i="190"/>
  <c r="WH6" i="190"/>
  <c r="WG6" i="190"/>
  <c r="WF6" i="190"/>
  <c r="WE6" i="190"/>
  <c r="WD6" i="190"/>
  <c r="WC6" i="190"/>
  <c r="WB6" i="190"/>
  <c r="WA6" i="190"/>
  <c r="VZ6" i="190"/>
  <c r="VY6" i="190"/>
  <c r="VX6" i="190"/>
  <c r="VW6" i="190"/>
  <c r="VV6" i="190"/>
  <c r="VU6" i="190"/>
  <c r="VT6" i="190"/>
  <c r="VS6" i="190"/>
  <c r="VR6" i="190"/>
  <c r="VQ6" i="190"/>
  <c r="VP6" i="190"/>
  <c r="VO6" i="190"/>
  <c r="VN6" i="190"/>
  <c r="VM6" i="190"/>
  <c r="VL6" i="190"/>
  <c r="VK6" i="190"/>
  <c r="VJ6" i="190"/>
  <c r="VI6" i="190"/>
  <c r="VH6" i="190"/>
  <c r="VG6" i="190"/>
  <c r="VF6" i="190"/>
  <c r="VE6" i="190"/>
  <c r="VD6" i="190"/>
  <c r="VC6" i="190"/>
  <c r="VB6" i="190"/>
  <c r="VA6" i="190"/>
  <c r="UZ6" i="190"/>
  <c r="UY6" i="190"/>
  <c r="UX6" i="190"/>
  <c r="UW6" i="190"/>
  <c r="UV6" i="190"/>
  <c r="UU6" i="190"/>
  <c r="UT6" i="190"/>
  <c r="US6" i="190"/>
  <c r="UR6" i="190"/>
  <c r="UQ6" i="190"/>
  <c r="UP6" i="190"/>
  <c r="UO6" i="190"/>
  <c r="UN6" i="190"/>
  <c r="UM6" i="190"/>
  <c r="UL6" i="190"/>
  <c r="UK6" i="190"/>
  <c r="UJ6" i="190"/>
  <c r="UI6" i="190"/>
  <c r="UH6" i="190"/>
  <c r="UG6" i="190"/>
  <c r="UF6" i="190"/>
  <c r="UE6" i="190"/>
  <c r="UD6" i="190"/>
  <c r="UC6" i="190"/>
  <c r="UB6" i="190"/>
  <c r="UA6" i="190"/>
  <c r="TZ6" i="190"/>
  <c r="TY6" i="190"/>
  <c r="TX6" i="190"/>
  <c r="TW6" i="190"/>
  <c r="TV6" i="190"/>
  <c r="TU6" i="190"/>
  <c r="TT6" i="190"/>
  <c r="TS6" i="190"/>
  <c r="TR6" i="190"/>
  <c r="TQ6" i="190"/>
  <c r="TP6" i="190"/>
  <c r="TO6" i="190"/>
  <c r="TN6" i="190"/>
  <c r="TM6" i="190"/>
  <c r="TL6" i="190"/>
  <c r="TK6" i="190"/>
  <c r="TJ6" i="190"/>
  <c r="TI6" i="190"/>
  <c r="TH6" i="190"/>
  <c r="TG6" i="190"/>
  <c r="TF6" i="190"/>
  <c r="TE6" i="190"/>
  <c r="TD6" i="190"/>
  <c r="TC6" i="190"/>
  <c r="TB6" i="190"/>
  <c r="TA6" i="190"/>
  <c r="SZ6" i="190"/>
  <c r="SY6" i="190"/>
  <c r="SX6" i="190"/>
  <c r="SW6" i="190"/>
  <c r="SV6" i="190"/>
  <c r="SU6" i="190"/>
  <c r="ST6" i="190"/>
  <c r="SS6" i="190"/>
  <c r="SR6" i="190"/>
  <c r="SQ6" i="190"/>
  <c r="SP6" i="190"/>
  <c r="SO6" i="190"/>
  <c r="SN6" i="190"/>
  <c r="SM6" i="190"/>
  <c r="SL6" i="190"/>
  <c r="SK6" i="190"/>
  <c r="SJ6" i="190"/>
  <c r="SI6" i="190"/>
  <c r="SH6" i="190"/>
  <c r="SG6" i="190"/>
  <c r="SF6" i="190"/>
  <c r="SE6" i="190"/>
  <c r="SD6" i="190"/>
  <c r="SC6" i="190"/>
  <c r="SB6" i="190"/>
  <c r="SA6" i="190"/>
  <c r="RZ6" i="190"/>
  <c r="RY6" i="190"/>
  <c r="RX6" i="190"/>
  <c r="RW6" i="190"/>
  <c r="RV6" i="190"/>
  <c r="RU6" i="190"/>
  <c r="RT6" i="190"/>
  <c r="RS6" i="190"/>
  <c r="RR6" i="190"/>
  <c r="RQ6" i="190"/>
  <c r="RP6" i="190"/>
  <c r="RO6" i="190"/>
  <c r="RN6" i="190"/>
  <c r="RM6" i="190"/>
  <c r="RL6" i="190"/>
  <c r="RK6" i="190"/>
  <c r="RJ6" i="190"/>
  <c r="RI6" i="190"/>
  <c r="RH6" i="190"/>
  <c r="RG6" i="190"/>
  <c r="RF6" i="190"/>
  <c r="RE6" i="190"/>
  <c r="RD6" i="190"/>
  <c r="RC6" i="190"/>
  <c r="RB6" i="190"/>
  <c r="RA6" i="190"/>
  <c r="QZ6" i="190"/>
  <c r="QY6" i="190"/>
  <c r="QX6" i="190"/>
  <c r="QW6" i="190"/>
  <c r="QV6" i="190"/>
  <c r="QU6" i="190"/>
  <c r="QT6" i="190"/>
  <c r="QS6" i="190"/>
  <c r="QR6" i="190"/>
  <c r="QQ6" i="190"/>
  <c r="QP6" i="190"/>
  <c r="QO6" i="190"/>
  <c r="QN6" i="190"/>
  <c r="QM6" i="190"/>
  <c r="QL6" i="190"/>
  <c r="QK6" i="190"/>
  <c r="QJ6" i="190"/>
  <c r="QI6" i="190"/>
  <c r="QH6" i="190"/>
  <c r="QG6" i="190"/>
  <c r="QF6" i="190"/>
  <c r="QE6" i="190"/>
  <c r="QD6" i="190"/>
  <c r="QC6" i="190"/>
  <c r="QB6" i="190"/>
  <c r="QA6" i="190"/>
  <c r="PZ6" i="190"/>
  <c r="PY6" i="190"/>
  <c r="PX6" i="190"/>
  <c r="PW6" i="190"/>
  <c r="PV6" i="190"/>
  <c r="PU6" i="190"/>
  <c r="PT6" i="190"/>
  <c r="PS6" i="190"/>
  <c r="PR6" i="190"/>
  <c r="PQ6" i="190"/>
  <c r="PP6" i="190"/>
  <c r="PO6" i="190"/>
  <c r="PN6" i="190"/>
  <c r="PM6" i="190"/>
  <c r="PL6" i="190"/>
  <c r="PK6" i="190"/>
  <c r="PJ6" i="190"/>
  <c r="PI6" i="190"/>
  <c r="PH6" i="190"/>
  <c r="PG6" i="190"/>
  <c r="PF6" i="190"/>
  <c r="PE6" i="190"/>
  <c r="PD6" i="190"/>
  <c r="PC6" i="190"/>
  <c r="PB6" i="190"/>
  <c r="PA6" i="190"/>
  <c r="OZ6" i="190"/>
  <c r="OY6" i="190"/>
  <c r="OX6" i="190"/>
  <c r="OW6" i="190"/>
  <c r="OV6" i="190"/>
  <c r="OU6" i="190"/>
  <c r="OT6" i="190"/>
  <c r="OS6" i="190"/>
  <c r="OR6" i="190"/>
  <c r="OQ6" i="190"/>
  <c r="OP6" i="190"/>
  <c r="OO6" i="190"/>
  <c r="ON6" i="190"/>
  <c r="OM6" i="190"/>
  <c r="OL6" i="190"/>
  <c r="OK6" i="190"/>
  <c r="OJ6" i="190"/>
  <c r="OI6" i="190"/>
  <c r="OH6" i="190"/>
  <c r="OG6" i="190"/>
  <c r="OF6" i="190"/>
  <c r="OE6" i="190"/>
  <c r="OD6" i="190"/>
  <c r="OC6" i="190"/>
  <c r="OB6" i="190"/>
  <c r="OA6" i="190"/>
  <c r="NZ6" i="190"/>
  <c r="NY6" i="190"/>
  <c r="NX6" i="190"/>
  <c r="NW6" i="190"/>
  <c r="NV6" i="190"/>
  <c r="NU6" i="190"/>
  <c r="NT6" i="190"/>
  <c r="NS6" i="190"/>
  <c r="NR6" i="190"/>
  <c r="NQ6" i="190"/>
  <c r="NP6" i="190"/>
  <c r="NO6" i="190"/>
  <c r="NN6" i="190"/>
  <c r="NM6" i="190"/>
  <c r="NL6" i="190"/>
  <c r="NK6" i="190"/>
  <c r="NJ6" i="190"/>
  <c r="NI6" i="190"/>
  <c r="NH6" i="190"/>
  <c r="NG6" i="190"/>
  <c r="NF6" i="190"/>
  <c r="NE6" i="190"/>
  <c r="ND6" i="190"/>
  <c r="NC6" i="190"/>
  <c r="NB6" i="190"/>
  <c r="NA6" i="190"/>
  <c r="MZ6" i="190"/>
  <c r="MY6" i="190"/>
  <c r="MX6" i="190"/>
  <c r="MW6" i="190"/>
  <c r="MV6" i="190"/>
  <c r="MU6" i="190"/>
  <c r="MT6" i="190"/>
  <c r="MS6" i="190"/>
  <c r="MR6" i="190"/>
  <c r="MQ6" i="190"/>
  <c r="MP6" i="190"/>
  <c r="MO6" i="190"/>
  <c r="MN6" i="190"/>
  <c r="MM6" i="190"/>
  <c r="ML6" i="190"/>
  <c r="MK6" i="190"/>
  <c r="MJ6" i="190"/>
  <c r="MI6" i="190"/>
  <c r="MH6" i="190"/>
  <c r="MG6" i="190"/>
  <c r="MF6" i="190"/>
  <c r="ME6" i="190"/>
  <c r="MD6" i="190"/>
  <c r="MC6" i="190"/>
  <c r="MB6" i="190"/>
  <c r="MA6" i="190"/>
  <c r="LZ6" i="190"/>
  <c r="LY6" i="190"/>
  <c r="LX6" i="190"/>
  <c r="LW6" i="190"/>
  <c r="LV6" i="190"/>
  <c r="LU6" i="190"/>
  <c r="LT6" i="190"/>
  <c r="LS6" i="190"/>
  <c r="LR6" i="190"/>
  <c r="LQ6" i="190"/>
  <c r="LP6" i="190"/>
  <c r="LO6" i="190"/>
  <c r="LN6" i="190"/>
  <c r="LM6" i="190"/>
  <c r="LL6" i="190"/>
  <c r="LK6" i="190"/>
  <c r="LJ6" i="190"/>
  <c r="LI6" i="190"/>
  <c r="LH6" i="190"/>
  <c r="LG6" i="190"/>
  <c r="LF6" i="190"/>
  <c r="LE6" i="190"/>
  <c r="LD6" i="190"/>
  <c r="LC6" i="190"/>
  <c r="LB6" i="190"/>
  <c r="LA6" i="190"/>
  <c r="KZ6" i="190"/>
  <c r="KY6" i="190"/>
  <c r="KX6" i="190"/>
  <c r="KW6" i="190"/>
  <c r="KV6" i="190"/>
  <c r="KU6" i="190"/>
  <c r="KT6" i="190"/>
  <c r="KS6" i="190"/>
  <c r="KR6" i="190"/>
  <c r="KQ6" i="190"/>
  <c r="KP6" i="190"/>
  <c r="KO6" i="190"/>
  <c r="KN6" i="190"/>
  <c r="KM6" i="190"/>
  <c r="KL6" i="190"/>
  <c r="KK6" i="190"/>
  <c r="KJ6" i="190"/>
  <c r="KI6" i="190"/>
  <c r="KH6" i="190"/>
  <c r="KG6" i="190"/>
  <c r="KF6" i="190"/>
  <c r="KE6" i="190"/>
  <c r="KD6" i="190"/>
  <c r="KC6" i="190"/>
  <c r="KB6" i="190"/>
  <c r="KA6" i="190"/>
  <c r="JZ6" i="190"/>
  <c r="JY6" i="190"/>
  <c r="JX6" i="190"/>
  <c r="JW6" i="190"/>
  <c r="JV6" i="190"/>
  <c r="JU6" i="190"/>
  <c r="JT6" i="190"/>
  <c r="JS6" i="190"/>
  <c r="JR6" i="190"/>
  <c r="JQ6" i="190"/>
  <c r="JP6" i="190"/>
  <c r="JO6" i="190"/>
  <c r="JN6" i="190"/>
  <c r="JM6" i="190"/>
  <c r="JL6" i="190"/>
  <c r="JK6" i="190"/>
  <c r="JJ6" i="190"/>
  <c r="JI6" i="190"/>
  <c r="JH6" i="190"/>
  <c r="JG6" i="190"/>
  <c r="JF6" i="190"/>
  <c r="JE6" i="190"/>
  <c r="JD6" i="190"/>
  <c r="JC6" i="190"/>
  <c r="JB6" i="190"/>
  <c r="JA6" i="190"/>
  <c r="IZ6" i="190"/>
  <c r="IY6" i="190"/>
  <c r="IX6" i="190"/>
  <c r="IW6" i="190"/>
  <c r="IV6" i="190"/>
  <c r="IU6" i="190"/>
  <c r="IT6" i="190"/>
  <c r="IS6" i="190"/>
  <c r="IR6" i="190"/>
  <c r="IQ6" i="190"/>
  <c r="IP6" i="190"/>
  <c r="IO6" i="190"/>
  <c r="IN6" i="190"/>
  <c r="IM6" i="190"/>
  <c r="IL6" i="190"/>
  <c r="IK6" i="190"/>
  <c r="IJ6" i="190"/>
  <c r="II6" i="190"/>
  <c r="IH6" i="190"/>
  <c r="IG6" i="190"/>
  <c r="IF6" i="190"/>
  <c r="IE6" i="190"/>
  <c r="ID6" i="190"/>
  <c r="IC6" i="190"/>
  <c r="IB6" i="190"/>
  <c r="IA6" i="190"/>
  <c r="HZ6" i="190"/>
  <c r="HY6" i="190"/>
  <c r="HX6" i="190"/>
  <c r="HW6" i="190"/>
  <c r="HV6" i="190"/>
  <c r="HU6" i="190"/>
  <c r="HT6" i="190"/>
  <c r="HS6" i="190"/>
  <c r="HR6" i="190"/>
  <c r="HQ6" i="190"/>
  <c r="HP6" i="190"/>
  <c r="HO6" i="190"/>
  <c r="HN6" i="190"/>
  <c r="HM6" i="190"/>
  <c r="HL6" i="190"/>
  <c r="HK6" i="190"/>
  <c r="HJ6" i="190"/>
  <c r="HI6" i="190"/>
  <c r="HH6" i="190"/>
  <c r="HG6" i="190"/>
  <c r="HF6" i="190"/>
  <c r="HE6" i="190"/>
  <c r="HD6" i="190"/>
  <c r="HC6" i="190"/>
  <c r="HB6" i="190"/>
  <c r="HA6" i="190"/>
  <c r="GZ6" i="190"/>
  <c r="GY6" i="190"/>
  <c r="GX6" i="190"/>
  <c r="GW6" i="190"/>
  <c r="GV6" i="190"/>
  <c r="GU6" i="190"/>
  <c r="GT6" i="190"/>
  <c r="GS6" i="190"/>
  <c r="GR6" i="190"/>
  <c r="GQ6" i="190"/>
  <c r="GP6" i="190"/>
  <c r="GO6" i="190"/>
  <c r="GN6" i="190"/>
  <c r="GM6" i="190"/>
  <c r="GL6" i="190"/>
  <c r="GK6" i="190"/>
  <c r="GJ6" i="190"/>
  <c r="GI6" i="190"/>
  <c r="GH6" i="190"/>
  <c r="GG6" i="190"/>
  <c r="GF6" i="190"/>
  <c r="GE6" i="190"/>
  <c r="GD6" i="190"/>
  <c r="GC6" i="190"/>
  <c r="GB6" i="190"/>
  <c r="GA6" i="190"/>
  <c r="FZ6" i="190"/>
  <c r="FY6" i="190"/>
  <c r="FX6" i="190"/>
  <c r="FW6" i="190"/>
  <c r="FV6" i="190"/>
  <c r="FU6" i="190"/>
  <c r="FT6" i="190"/>
  <c r="FS6" i="190"/>
  <c r="FR6" i="190"/>
  <c r="FQ6" i="190"/>
  <c r="FP6" i="190"/>
  <c r="FO6" i="190"/>
  <c r="FN6" i="190"/>
  <c r="FM6" i="190"/>
  <c r="FL6" i="190"/>
  <c r="FK6" i="190"/>
  <c r="FJ6" i="190"/>
  <c r="FI6" i="190"/>
  <c r="FH6" i="190"/>
  <c r="FG6" i="190"/>
  <c r="FF6" i="190"/>
  <c r="FE6" i="190"/>
  <c r="FD6" i="190"/>
  <c r="FC6" i="190"/>
  <c r="FB6" i="190"/>
  <c r="FA6" i="190"/>
  <c r="EZ6" i="190"/>
  <c r="EY6" i="190"/>
  <c r="EX6" i="190"/>
  <c r="EW6" i="190"/>
  <c r="EV6" i="190"/>
  <c r="EU6" i="190"/>
  <c r="ET6" i="190"/>
  <c r="ES6" i="190"/>
  <c r="ER6" i="190"/>
  <c r="EQ6" i="190"/>
  <c r="EP6" i="190"/>
  <c r="EO6" i="190"/>
  <c r="EN6" i="190"/>
  <c r="EM6" i="190"/>
  <c r="EL6" i="190"/>
  <c r="EK6" i="190"/>
  <c r="EJ6" i="190"/>
  <c r="EI6" i="190"/>
  <c r="EH6" i="190"/>
  <c r="EG6" i="190"/>
  <c r="EF6" i="190"/>
  <c r="EE6" i="190"/>
  <c r="ED6" i="190"/>
  <c r="EC6" i="190"/>
  <c r="EB6" i="190"/>
  <c r="EA6" i="190"/>
  <c r="DZ6" i="190"/>
  <c r="DY6" i="190"/>
  <c r="DX6" i="190"/>
  <c r="DW6" i="190"/>
  <c r="DV6" i="190"/>
  <c r="DU6" i="190"/>
  <c r="DT6" i="190"/>
  <c r="DS6" i="190"/>
  <c r="DR6" i="190"/>
  <c r="DQ6" i="190"/>
  <c r="DP6" i="190"/>
  <c r="DO6" i="190"/>
  <c r="DN6" i="190"/>
  <c r="DM6" i="190"/>
  <c r="DL6" i="190"/>
  <c r="DK6" i="190"/>
  <c r="DJ6" i="190"/>
  <c r="DI6" i="190"/>
  <c r="DH6" i="190"/>
  <c r="DG6" i="190"/>
  <c r="DF6" i="190"/>
  <c r="DE6" i="190"/>
  <c r="DD6" i="190"/>
  <c r="DC6" i="190"/>
  <c r="DB6" i="190"/>
  <c r="DA6" i="190"/>
  <c r="CZ6" i="190"/>
  <c r="CY6" i="190"/>
  <c r="CX6" i="190"/>
  <c r="CW6" i="190"/>
  <c r="CV6" i="190"/>
  <c r="CU6" i="190"/>
  <c r="CT6" i="190"/>
  <c r="CS6" i="190"/>
  <c r="CR6" i="190"/>
  <c r="CQ6" i="190"/>
  <c r="CP6" i="190"/>
  <c r="CO6" i="190"/>
  <c r="CN6" i="190"/>
  <c r="CM6" i="190"/>
  <c r="CL6" i="190"/>
  <c r="CK6" i="190"/>
  <c r="CJ6" i="190"/>
  <c r="CI6" i="190"/>
  <c r="CH6" i="190"/>
  <c r="CG6" i="190"/>
  <c r="CF6" i="190"/>
  <c r="CE6" i="190"/>
  <c r="CD6" i="190"/>
  <c r="CC6" i="190"/>
  <c r="CB6" i="190"/>
  <c r="CA6" i="190"/>
  <c r="BZ6" i="190"/>
  <c r="BY6" i="190"/>
  <c r="BX6" i="190"/>
  <c r="BW6" i="190"/>
  <c r="BV6" i="190"/>
  <c r="BU6" i="190"/>
  <c r="BT6" i="190"/>
  <c r="BS6" i="190"/>
  <c r="BR6" i="190"/>
  <c r="BQ6" i="190"/>
  <c r="BP6" i="190"/>
  <c r="BO6" i="190"/>
  <c r="BN6" i="190"/>
  <c r="BM6" i="190"/>
  <c r="BL6" i="190"/>
  <c r="BK6" i="190"/>
  <c r="BJ6" i="190"/>
  <c r="BI6" i="190"/>
  <c r="BH6" i="190"/>
  <c r="BG6" i="190"/>
  <c r="BF6" i="190"/>
  <c r="BE6" i="190"/>
  <c r="BD6" i="190"/>
  <c r="BC6" i="190"/>
  <c r="BB6" i="190"/>
  <c r="BA6" i="190"/>
  <c r="AZ6" i="190"/>
  <c r="AY6" i="190"/>
  <c r="AX6" i="190"/>
  <c r="AW6" i="190"/>
  <c r="AV6" i="190"/>
  <c r="AU6" i="190"/>
  <c r="AT6" i="190"/>
  <c r="AS6" i="190"/>
  <c r="AR6" i="190"/>
  <c r="AQ6" i="190"/>
  <c r="AP6" i="190"/>
  <c r="AO6" i="190"/>
  <c r="AN6" i="190"/>
  <c r="AM6" i="190"/>
  <c r="AL6" i="190"/>
  <c r="AK6" i="190"/>
  <c r="AJ6" i="190"/>
  <c r="AI6" i="190"/>
  <c r="AH6" i="190"/>
  <c r="AG6" i="190"/>
  <c r="AF6" i="190"/>
  <c r="AE6" i="190"/>
  <c r="AD6" i="190"/>
  <c r="AC6" i="190"/>
  <c r="AB6" i="190"/>
  <c r="AA6" i="190"/>
  <c r="Z6" i="190"/>
  <c r="Y6" i="190"/>
  <c r="X6" i="190"/>
  <c r="W6" i="190"/>
  <c r="V6" i="190"/>
  <c r="U6" i="190"/>
  <c r="T6" i="190"/>
  <c r="S6" i="190"/>
  <c r="R6" i="190"/>
  <c r="Q6" i="190"/>
  <c r="P6" i="190"/>
  <c r="O6" i="190"/>
  <c r="N6" i="190"/>
  <c r="M6" i="190"/>
  <c r="L6" i="190"/>
  <c r="K6" i="190"/>
  <c r="J6" i="190"/>
  <c r="I6" i="190"/>
  <c r="H6" i="190"/>
  <c r="G6" i="190"/>
  <c r="F6" i="190"/>
  <c r="E6" i="190"/>
  <c r="D6" i="190"/>
  <c r="C6" i="190"/>
  <c r="D16" i="53"/>
  <c r="E16" i="53"/>
  <c r="C16" i="53"/>
  <c r="I38" i="59"/>
  <c r="I37" i="59"/>
  <c r="I33" i="59"/>
  <c r="Q28" i="91"/>
  <c r="N20" i="91"/>
  <c r="O20" i="91"/>
  <c r="P20" i="91"/>
  <c r="Q20" i="91"/>
  <c r="N21" i="91"/>
  <c r="O21" i="91"/>
  <c r="P21" i="91"/>
  <c r="Q21" i="91"/>
  <c r="N22" i="91"/>
  <c r="O22" i="91"/>
  <c r="P22" i="91"/>
  <c r="Q22" i="91"/>
  <c r="N23" i="91"/>
  <c r="O23" i="91"/>
  <c r="P23" i="91"/>
  <c r="Q23" i="91"/>
  <c r="N24" i="91"/>
  <c r="O24" i="91"/>
  <c r="P24" i="91"/>
  <c r="Q24" i="91"/>
  <c r="N25" i="91"/>
  <c r="O25" i="91"/>
  <c r="P25" i="91"/>
  <c r="Q25" i="91"/>
  <c r="N26" i="91"/>
  <c r="O26" i="91"/>
  <c r="P26" i="91"/>
  <c r="Q26" i="91"/>
  <c r="N28" i="91"/>
  <c r="O28" i="91"/>
  <c r="P28" i="91"/>
  <c r="X2" i="61"/>
  <c r="I44" i="59"/>
  <c r="I45" i="59"/>
  <c r="I46" i="59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W2" i="61"/>
  <c r="AA2" i="61" s="1"/>
  <c r="V2" i="61"/>
  <c r="Z2" i="61" s="1"/>
  <c r="I35" i="59"/>
  <c r="M20" i="91"/>
  <c r="M21" i="91"/>
  <c r="M22" i="91"/>
  <c r="M23" i="91"/>
  <c r="M24" i="91"/>
  <c r="M25" i="91"/>
  <c r="M26" i="91"/>
  <c r="M28" i="91"/>
  <c r="K20" i="91"/>
  <c r="L20" i="91"/>
  <c r="K21" i="91"/>
  <c r="L21" i="91"/>
  <c r="K22" i="91"/>
  <c r="L22" i="91"/>
  <c r="K23" i="91"/>
  <c r="L23" i="91"/>
  <c r="K24" i="91"/>
  <c r="L24" i="91"/>
  <c r="K25" i="91"/>
  <c r="L25" i="91"/>
  <c r="K26" i="91"/>
  <c r="L26" i="91"/>
  <c r="K28" i="91"/>
  <c r="L28" i="91"/>
  <c r="U2" i="61"/>
  <c r="Y2" i="61" s="1"/>
  <c r="C21" i="91"/>
  <c r="D21" i="91"/>
  <c r="E21" i="91"/>
  <c r="F21" i="91"/>
  <c r="G21" i="91"/>
  <c r="H21" i="91"/>
  <c r="I21" i="91"/>
  <c r="J21" i="91"/>
  <c r="C22" i="91"/>
  <c r="D22" i="91"/>
  <c r="E22" i="91"/>
  <c r="F22" i="91"/>
  <c r="G22" i="91"/>
  <c r="H22" i="91"/>
  <c r="I22" i="91"/>
  <c r="J22" i="91"/>
  <c r="C23" i="91"/>
  <c r="D23" i="91"/>
  <c r="E23" i="91"/>
  <c r="F23" i="91"/>
  <c r="G23" i="91"/>
  <c r="H23" i="91"/>
  <c r="I23" i="91"/>
  <c r="J23" i="91"/>
  <c r="C24" i="91"/>
  <c r="D24" i="91"/>
  <c r="E24" i="91"/>
  <c r="F24" i="91"/>
  <c r="G24" i="91"/>
  <c r="H24" i="91"/>
  <c r="I24" i="91"/>
  <c r="J24" i="91"/>
  <c r="C25" i="91"/>
  <c r="D25" i="91"/>
  <c r="E25" i="91"/>
  <c r="F25" i="91"/>
  <c r="G25" i="91"/>
  <c r="H25" i="91"/>
  <c r="I25" i="91"/>
  <c r="J25" i="91"/>
  <c r="C26" i="91"/>
  <c r="D26" i="91"/>
  <c r="E26" i="91"/>
  <c r="F26" i="91"/>
  <c r="G26" i="91"/>
  <c r="H26" i="91"/>
  <c r="I26" i="91"/>
  <c r="J26" i="91"/>
  <c r="B28" i="91"/>
  <c r="C28" i="91"/>
  <c r="D28" i="91"/>
  <c r="E28" i="91"/>
  <c r="F28" i="91"/>
  <c r="G28" i="91"/>
  <c r="H28" i="91"/>
  <c r="I28" i="91"/>
  <c r="J28" i="91"/>
  <c r="C20" i="91"/>
  <c r="D20" i="91"/>
  <c r="E20" i="91"/>
  <c r="F20" i="91"/>
  <c r="G20" i="91"/>
  <c r="H20" i="91"/>
  <c r="I20" i="91"/>
  <c r="J20" i="91"/>
  <c r="I41" i="59"/>
  <c r="I42" i="59"/>
  <c r="I43" i="59"/>
  <c r="I30" i="59"/>
  <c r="I8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/>
  <c r="B23" i="59"/>
  <c r="I14" i="59"/>
  <c r="B14" i="59"/>
  <c r="B18" i="59"/>
  <c r="B22" i="59"/>
  <c r="I13" i="59"/>
  <c r="B13" i="59"/>
  <c r="B17" i="59"/>
  <c r="B21" i="59"/>
  <c r="I11" i="59"/>
  <c r="I10" i="59"/>
  <c r="I9" i="59"/>
  <c r="A8" i="59"/>
  <c r="A12" i="59"/>
  <c r="A16" i="59"/>
</calcChain>
</file>

<file path=xl/sharedStrings.xml><?xml version="1.0" encoding="utf-8"?>
<sst xmlns="http://schemas.openxmlformats.org/spreadsheetml/2006/main" count="1218" uniqueCount="481">
  <si>
    <t>Инфляцийн төсөөлөл</t>
  </si>
  <si>
    <t>II</t>
  </si>
  <si>
    <t>III</t>
  </si>
  <si>
    <t>IV</t>
  </si>
  <si>
    <t>I</t>
  </si>
  <si>
    <t>Жилийн инфляци, 90%, 60%, 30%-ийн магадлалтай итгэх интервал</t>
  </si>
  <si>
    <t>90%a</t>
  </si>
  <si>
    <t>60%a</t>
  </si>
  <si>
    <t>30%a</t>
  </si>
  <si>
    <t>Инфляц</t>
  </si>
  <si>
    <t>Инфляцын зорилт</t>
  </si>
  <si>
    <t>Өмнөх төсөөлөл</t>
  </si>
  <si>
    <t xml:space="preserve"> 3 сарын хугацаанд</t>
  </si>
  <si>
    <t xml:space="preserve">Дээд хязгаар </t>
  </si>
  <si>
    <t>Доод хязгаар</t>
  </si>
  <si>
    <t>Инфляцын түвшин</t>
  </si>
  <si>
    <t>Дотоодын хүнс</t>
  </si>
  <si>
    <t>Жилийн инфляцын бүрэлдэхүүн</t>
  </si>
  <si>
    <t>Жилийн инфляц</t>
  </si>
  <si>
    <t>Жилийн инфляц (УБ)</t>
  </si>
  <si>
    <t>Сарын инфляц</t>
  </si>
  <si>
    <t>Зорилтын доод хязгаар</t>
  </si>
  <si>
    <t>Зорилтын дээд хязгаар</t>
  </si>
  <si>
    <t>Импортын бараа</t>
  </si>
  <si>
    <t>Импортын хүнс</t>
  </si>
  <si>
    <t>Шатахуун</t>
  </si>
  <si>
    <t>Үйлчилгээ</t>
  </si>
  <si>
    <t>Дотоодын бараа</t>
  </si>
  <si>
    <t>Зураг 2.2</t>
  </si>
  <si>
    <t>Потенциал өсөлт</t>
  </si>
  <si>
    <t>Зураг 2.3</t>
  </si>
  <si>
    <t>Үйлдвэрлэлийн зөрүү</t>
  </si>
  <si>
    <t>Калман фильтер</t>
  </si>
  <si>
    <t>HP фильтер</t>
  </si>
  <si>
    <t>Үйлдвэрлэлийн функц</t>
  </si>
  <si>
    <t>Уул уурхайн</t>
  </si>
  <si>
    <t>Уул уурхайн бус</t>
  </si>
  <si>
    <t>I/11</t>
  </si>
  <si>
    <t> </t>
  </si>
  <si>
    <t>I/12</t>
  </si>
  <si>
    <t>I/13</t>
  </si>
  <si>
    <t>I/14</t>
  </si>
  <si>
    <t>I/15</t>
  </si>
  <si>
    <t>I/16</t>
  </si>
  <si>
    <t>I/17</t>
  </si>
  <si>
    <t>I/18</t>
  </si>
  <si>
    <t>I/19</t>
  </si>
  <si>
    <t>I/20</t>
  </si>
  <si>
    <t>I/21</t>
  </si>
  <si>
    <t>I/22</t>
  </si>
  <si>
    <t>I/23</t>
  </si>
  <si>
    <t>Зураг 2.4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</si>
  <si>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</si>
  <si>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</si>
  <si>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</si>
  <si>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</si>
  <si>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</si>
  <si>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</si>
  <si>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</si>
  <si>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</si>
  <si>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</si>
  <si>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</si>
  <si>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</si>
  <si>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Зураг 2.6 (хуучин)</t>
  </si>
  <si>
    <t>Өрхийн хэрэглээ, жилийн өөрчлөлт</t>
  </si>
  <si>
    <t>Өрхийн хэрэглээ, 2019 онтой харьцуулахад</t>
  </si>
  <si>
    <t>Өрхийн орлого</t>
  </si>
  <si>
    <t>Шинээр олгосон хэрэглээний зээл</t>
  </si>
  <si>
    <t>Иргэдийн хадгаламж</t>
  </si>
  <si>
    <t>Хөдөлмөр эрхлэлтийн түвшин (БТ)</t>
  </si>
  <si>
    <t>Зураг 2.6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</si>
  <si>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</si>
  <si>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</si>
  <si>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</si>
  <si>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</si>
  <si>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</si>
  <si>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2.7</t>
  </si>
  <si>
    <t>Хөрөнгийн нийт хуримтлал, жилийн өсөлт (БТ)</t>
  </si>
  <si>
    <t>ГШХО-ын орох урсгал</t>
  </si>
  <si>
    <t>Төсвийн хөрөнгийн зардал</t>
  </si>
  <si>
    <t>Шинээр олгосон бизнесийн зээл</t>
  </si>
  <si>
    <t>Зураг 2.5</t>
  </si>
  <si>
    <t>Нүүрсний экспортын биет хэмжээ, сая тонн</t>
  </si>
  <si>
    <t>Зураг 2.8 (хуучин)</t>
  </si>
  <si>
    <t>Нийт нийлүүлэлт</t>
  </si>
  <si>
    <t>Хөдөө аж ахуй</t>
  </si>
  <si>
    <t>Уул уурхай</t>
  </si>
  <si>
    <t>Аж үйлдвэр, барилга</t>
  </si>
  <si>
    <t>Бүт. цэвэр татвар</t>
  </si>
  <si>
    <t>Зураг 2.8</t>
  </si>
  <si>
    <t>2023.I-II</t>
  </si>
  <si>
    <t>Нийт үйлдвэрлэл</t>
  </si>
  <si>
    <t>Уул уурхай, тээвэр</t>
  </si>
  <si>
    <t>Аж үйлдвэр, үйлчилгээ*</t>
  </si>
  <si>
    <t>Уул уурхайн бус өсөлт</t>
  </si>
  <si>
    <t>Зураг 2.9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</si>
  <si>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</si>
  <si>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</si>
  <si>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</si>
  <si>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</si>
  <si>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</si>
  <si>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</si>
  <si>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Зураг 2.10</t>
  </si>
  <si>
    <t>Үйлчилгээ (тээврээс бусад)</t>
  </si>
  <si>
    <t>Татвар</t>
  </si>
  <si>
    <t>2023*</t>
  </si>
  <si>
    <t>2024*</t>
  </si>
  <si>
    <t>2025*</t>
  </si>
  <si>
    <t>ДНБ-ий жилийн өсөлт, 90%, 60%, 30%-ийн магадлалтай итгэх интервал</t>
  </si>
  <si>
    <t>ДНБ-ий өсөлт</t>
  </si>
  <si>
    <t>Одоогийн төсөөлөл</t>
  </si>
  <si>
    <t>Зураг 3.1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</si>
  <si>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</si>
  <si>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</si>
  <si>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</si>
  <si>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</si>
  <si>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</si>
  <si>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</si>
  <si>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</si>
  <si>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</si>
  <si>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</si>
  <si>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</si>
  <si>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</si>
  <si>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</si>
  <si>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Бусад</t>
  </si>
  <si>
    <t>Зураг 3.3</t>
  </si>
  <si>
    <t>Ажиллах хүчний оролцооны түвшин, БГТ</t>
  </si>
  <si>
    <t>Хөдөлмөр эрхлэлтийн түвшин, БГТ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</si>
  <si>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</si>
  <si>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</si>
  <si>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</si>
  <si>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</si>
  <si>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Зураг 3.4</t>
  </si>
  <si>
    <t>Ажиллагчид</t>
  </si>
  <si>
    <t>Боловсруулах</t>
  </si>
  <si>
    <t>Барилга</t>
  </si>
  <si>
    <t>Худалдаа</t>
  </si>
  <si>
    <t>Тээвэр</t>
  </si>
  <si>
    <t>Бусад үйлчилгээ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</si>
  <si>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</si>
  <si>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</si>
  <si>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</si>
  <si>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</si>
  <si>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</si>
  <si>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</si>
  <si>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</si>
  <si>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</si>
  <si>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</si>
  <si>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</si>
  <si>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</si>
  <si>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</si>
  <si>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Ажиллагчдын өсөлт</t>
  </si>
  <si>
    <t>Бодит ДНБ-ий өсөлт</t>
  </si>
  <si>
    <t>мянган хүн</t>
  </si>
  <si>
    <t>Ажиллах хүч</t>
  </si>
  <si>
    <t>Цаг хугацаанаас хамаарсан бүрэн бус хөд.эрхлэлт</t>
  </si>
  <si>
    <t>он</t>
  </si>
  <si>
    <t>улирал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</si>
  <si>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</si>
  <si>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</si>
  <si>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</si>
  <si>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</si>
  <si>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</si>
  <si>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</si>
  <si>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</si>
  <si>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</si>
  <si>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</si>
  <si>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</si>
  <si>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</si>
  <si>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</si>
  <si>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Зээлийн жилийн өсөлт</t>
  </si>
  <si>
    <t>Хэрэглээ, хад.барь зээл</t>
  </si>
  <si>
    <t>Ипотек</t>
  </si>
  <si>
    <t>Бизнесийн зээлийн өсөлтөд үзүүлэх нөлөө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</si>
  <si>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</si>
  <si>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</si>
  <si>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</si>
  <si>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</si>
  <si>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3.14</t>
  </si>
  <si>
    <t>2022.04 сар</t>
  </si>
  <si>
    <t>2022.12 сар</t>
  </si>
  <si>
    <t>2023.04  сар</t>
  </si>
  <si>
    <t>Үл хөдлөх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</si>
  <si>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</si>
  <si>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</si>
  <si>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</si>
  <si>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</si>
  <si>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</si>
  <si>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4 сар</t>
  </si>
  <si>
    <t>Зураг 3.13</t>
  </si>
  <si>
    <t>Зээл олголт</t>
  </si>
  <si>
    <t>Зээлийн эргэн төлөлт</t>
  </si>
  <si>
    <t>сар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</si>
  <si>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</si>
  <si>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</si>
  <si>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</si>
  <si>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</si>
  <si>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</si>
  <si>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Зураг 3.14, 15</t>
  </si>
  <si>
    <t>Зөрүү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</si>
  <si>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</si>
  <si>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</si>
  <si>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</si>
  <si>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</si>
  <si>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</si>
  <si>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</si>
  <si>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Зураг 3.19</t>
  </si>
  <si>
    <t>сар/өдөр/он</t>
  </si>
  <si>
    <t>########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</si>
  <si>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</si>
  <si>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</si>
  <si>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</si>
  <si>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</si>
  <si>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</si>
  <si>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</si>
  <si>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</si>
  <si>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</si>
  <si>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</si>
  <si>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</si>
  <si>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</si>
  <si>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</si>
  <si>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</si>
  <si>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</si>
  <si>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</si>
  <si>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</si>
  <si>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</si>
  <si>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</si>
  <si>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</si>
  <si>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</si>
  <si>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</si>
  <si>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</si>
  <si>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</si>
  <si>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</si>
  <si>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</si>
  <si>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</si>
  <si>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</si>
  <si>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</si>
  <si>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</si>
  <si>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</si>
  <si>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</si>
  <si>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</si>
  <si>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</si>
  <si>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</si>
  <si>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</si>
  <si>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</si>
  <si>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</si>
  <si>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</si>
  <si>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</si>
  <si>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</si>
  <si>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</si>
  <si>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</si>
  <si>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</si>
  <si>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</si>
  <si>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</si>
  <si>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</si>
  <si>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</si>
  <si>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</si>
  <si>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</si>
  <si>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</si>
  <si>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</si>
  <si>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</si>
  <si>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</si>
  <si>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</si>
  <si>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</si>
  <si>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</si>
  <si>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</si>
  <si>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</si>
  <si>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</si>
  <si>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</si>
  <si>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Төгрөгийн ам.доллартай харьцах албан ханш /баруун/</t>
  </si>
  <si>
    <t>Ханшийн өдрийн өөрчлөлт</t>
  </si>
  <si>
    <t>Захын дундаж ханш /баруун/</t>
  </si>
  <si>
    <t>Зураг 3.20</t>
  </si>
  <si>
    <t>АНУ-ын доллар</t>
  </si>
  <si>
    <t xml:space="preserve"> Евро</t>
  </si>
  <si>
    <t xml:space="preserve"> ОХУ-ын рубль</t>
  </si>
  <si>
    <t xml:space="preserve"> БНХАУ-ын юань</t>
  </si>
  <si>
    <t>Зураг 3.21</t>
  </si>
  <si>
    <t>3</t>
  </si>
  <si>
    <t>6</t>
  </si>
  <si>
    <t>9</t>
  </si>
  <si>
    <t>12</t>
  </si>
  <si>
    <t xml:space="preserve">     </t>
  </si>
  <si>
    <t>Төгрөгийн бодит үйлчилж буй ханш (REER)</t>
  </si>
  <si>
    <t>REER жилийн өөрчлөлт /баруун/</t>
  </si>
  <si>
    <t>Төгрөгийн нэрлэсэн үйлчилж буй ханш (NEER)</t>
  </si>
  <si>
    <t>Бодит ханшийн жилийн өөрчлөлт</t>
  </si>
  <si>
    <t>Нэрлэсэн ханшийн нөлөө</t>
  </si>
  <si>
    <t>Харьцангуй үнийн нөлөө (дотоод-гадаад)</t>
  </si>
  <si>
    <t>Зураг 3.22</t>
  </si>
  <si>
    <t xml:space="preserve">Төгрөгийн харьцангуй өгөөж </t>
  </si>
  <si>
    <t>Төгрөгийн ам.доллартай харьцах ханшийн сарын өөрчлөлт</t>
  </si>
  <si>
    <t>Зураг 3.23</t>
  </si>
  <si>
    <t>Зураг 3.24</t>
  </si>
  <si>
    <t>Зураг 3.25</t>
  </si>
  <si>
    <t>Үнэ (ТЗ)/түрээсийн харьцаа</t>
  </si>
  <si>
    <t>Үнэ (ТЗ)/орлогын харьцаа</t>
  </si>
  <si>
    <t>Зураг 3.26</t>
  </si>
  <si>
    <t>Зураг 3.27</t>
  </si>
  <si>
    <t>Зураг 3.28</t>
  </si>
  <si>
    <t>тэрбум төгрөг</t>
  </si>
  <si>
    <t>Үнэ, түрээсийн өсөлтийн зөрүү (ҮСХ - ҮСХ)</t>
  </si>
  <si>
    <t xml:space="preserve">Үнэ, түрээсийн өсөлтийн зөрүү </t>
  </si>
  <si>
    <t>Түрээсийн өсөлт, жилээр (ҮСХ)</t>
  </si>
  <si>
    <t>Түрээсийн өсөлт, жилээр (Тэнхлэг зууч)</t>
  </si>
  <si>
    <t>Үнийн өсөлт, жилээр (ҮСХ)</t>
  </si>
  <si>
    <t>Үнийн өсөлт, жилээр (Тэнхлэг зууч)</t>
  </si>
  <si>
    <t>Түрээсийн өсөлт, улирлаар (Тэнхлэг зууч)</t>
  </si>
  <si>
    <t>Түрээсийн өсөлт, улирлаар(ҮСХ)</t>
  </si>
  <si>
    <t>Үнийн өсөлт, улирлаар (Тэнхлэг зууч)</t>
  </si>
  <si>
    <t>Үнэ (ҮСХ)/түрээсийн харьцаа</t>
  </si>
  <si>
    <t xml:space="preserve">Үнэ (ҮСХ)/орлогын харьцаа </t>
  </si>
  <si>
    <t>4 улирлын дундаж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</si>
  <si>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</si>
  <si>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</si>
  <si>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</si>
  <si>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</si>
  <si>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</si>
  <si>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</si>
  <si>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</si>
  <si>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Компанийн бонд, анхдагч</t>
  </si>
  <si>
    <t>Компанийн бонд, хоёрдогч</t>
  </si>
  <si>
    <t>Хувьцаа, хоёрдогч</t>
  </si>
  <si>
    <t xml:space="preserve">Хувьцаа, анхдагч </t>
  </si>
  <si>
    <t>ХОС</t>
  </si>
  <si>
    <t>ХБҮЦ</t>
  </si>
  <si>
    <t>1</t>
  </si>
  <si>
    <t>2</t>
  </si>
  <si>
    <t>4</t>
  </si>
  <si>
    <t>5</t>
  </si>
  <si>
    <t>7</t>
  </si>
  <si>
    <t>8</t>
  </si>
  <si>
    <t>10</t>
  </si>
  <si>
    <t>11</t>
  </si>
  <si>
    <t>Хүснэгт 3.2</t>
  </si>
  <si>
    <t>Их наяд төгрөг</t>
  </si>
  <si>
    <t>2023.10 сар</t>
  </si>
  <si>
    <t>Гүй.</t>
  </si>
  <si>
    <t>Тод</t>
  </si>
  <si>
    <t xml:space="preserve">Гүй. хувь 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</si>
  <si>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</si>
  <si>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</si>
  <si>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</si>
  <si>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</si>
  <si>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</si>
  <si>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</si>
  <si>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</si>
  <si>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</si>
  <si>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</si>
  <si>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</si>
  <si>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</si>
  <si>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</si>
  <si>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</si>
  <si>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</si>
  <si>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</si>
  <si>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</si>
  <si>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</si>
  <si>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</si>
  <si>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</si>
  <si>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</si>
  <si>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</si>
  <si>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Хүснэгт 3.3</t>
  </si>
  <si>
    <t>Бат.</t>
  </si>
  <si>
    <t xml:space="preserve"> Тод.</t>
  </si>
  <si>
    <t>Засгийн газрын нийт өр (ӨҮЦ)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</si>
  <si>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</si>
  <si>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</si>
  <si>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</si>
  <si>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</si>
  <si>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Дэлхий</t>
  </si>
  <si>
    <t>БНХАУ </t>
  </si>
  <si>
    <t>АНУ</t>
  </si>
  <si>
    <t>ОХУ </t>
  </si>
  <si>
    <t>Евро бүс </t>
  </si>
  <si>
    <t>Variables -&gt;</t>
  </si>
  <si>
    <t>l_atot</t>
  </si>
  <si>
    <t>l_px</t>
  </si>
  <si>
    <t>l_pm</t>
  </si>
  <si>
    <t>l_atot_prev</t>
  </si>
  <si>
    <t>Худ.нөхцлийн жилийн өөрчлөлт</t>
  </si>
  <si>
    <t>Экспортын үнийн жилийн өөрчлөлт</t>
  </si>
  <si>
    <t>Импортын үнийн жилийн өөрчлөлт (*-1)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</si>
  <si>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</si>
  <si>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</si>
  <si>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</si>
  <si>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</si>
  <si>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</si>
  <si>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</si>
  <si>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</si>
  <si>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</si>
  <si>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</si>
  <si>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</si>
  <si>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</si>
  <si>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</si>
  <si>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</si>
  <si>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</si>
  <si>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</si>
  <si>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</si>
  <si>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</si>
  <si>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</si>
  <si>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</si>
  <si>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</si>
  <si>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</si>
  <si>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</si>
  <si>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</si>
  <si>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</si>
  <si>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</si>
  <si>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</si>
  <si>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</si>
  <si>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</si>
  <si>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</si>
  <si>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</si>
  <si>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</si>
  <si>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</si>
  <si>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</si>
  <si>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</si>
  <si>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</si>
  <si>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</si>
  <si>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</si>
  <si>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</si>
  <si>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</si>
  <si>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</si>
  <si>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</si>
  <si>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</si>
  <si>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</si>
  <si>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</si>
  <si>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</si>
  <si>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</si>
  <si>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</si>
  <si>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</si>
  <si>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</si>
  <si>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</si>
  <si>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</si>
  <si>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</si>
  <si>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</si>
  <si>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</si>
  <si>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</si>
  <si>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</si>
  <si>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</si>
  <si>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</si>
  <si>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</si>
  <si>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</si>
  <si>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</si>
  <si>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</si>
  <si>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</si>
  <si>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</si>
  <si>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</si>
  <si>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</si>
  <si>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</si>
  <si>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</si>
  <si>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2022          III</t>
  </si>
  <si>
    <t>2023             III</t>
  </si>
  <si>
    <t>Жилийн өсөлт %</t>
  </si>
  <si>
    <t>Өсөлтөд эзлэх %</t>
  </si>
  <si>
    <t>Нийт экспорт</t>
  </si>
  <si>
    <t>Чулуун нүүрс</t>
  </si>
  <si>
    <t>Боловсруулаагүй нефть</t>
  </si>
  <si>
    <t>Мах, махан бүтээгдэхүүн</t>
  </si>
  <si>
    <t>Бусад самар</t>
  </si>
  <si>
    <t>Жонш, лейцит, нефелинт</t>
  </si>
  <si>
    <t>Мөнгөний хүдэр, баяжмал</t>
  </si>
  <si>
    <t>Молебдиний хүдэр баяжмал</t>
  </si>
  <si>
    <t>Мөнгөжөөгүй алт</t>
  </si>
  <si>
    <t>Ноолуур</t>
  </si>
  <si>
    <t>Цайрын хүдэр, баяжмал</t>
  </si>
  <si>
    <t>Зэсийн хүдэр, баяжмал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</si>
  <si>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</si>
  <si>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</si>
  <si>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</si>
  <si>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</si>
  <si>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</si>
  <si>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</si>
  <si>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</si>
  <si>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</si>
  <si>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</si>
  <si>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</si>
  <si>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</si>
  <si>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2023.I-III</t>
  </si>
  <si>
    <t>10 сар</t>
  </si>
  <si>
    <t xml:space="preserve">Мах </t>
  </si>
  <si>
    <t>Махнаас бусад хүнс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</si>
</sst>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-;\-* #,##0.0_-;_-* &quot;-&quot;??_-;_-@_-"/>
    <numFmt numFmtId="185" formatCode="_-* #,##0.0_₮_-;\-* #,##0.0_₮_-;_-* &quot;-&quot;??_₮_-;_-@_-"/>
    <numFmt numFmtId="186" formatCode="mm/dd/yyyy"/>
    <numFmt numFmtId="187" formatCode="&quot;£&quot;#,##0\ ;\(&quot;£&quot;#,##0\)"/>
    <numFmt numFmtId="188" formatCode="mmm\ dd\,\ yyyy"/>
    <numFmt numFmtId="189" formatCode="0.0_)"/>
    <numFmt numFmtId="190" formatCode="General_)"/>
    <numFmt numFmtId="191" formatCode="#\ ##0"/>
    <numFmt numFmtId="192" formatCode="_(* #,##0.0_);_(* \(#,##0.0\);_(* &quot;-&quot;??_);_(@_)"/>
    <numFmt numFmtId="193" formatCode="_-* #,##0.00&quot;р.&quot;_-;\-* #,##0.00&quot;р.&quot;_-;_-* &quot;-&quot;??&quot;р.&quot;_-;_-@_-"/>
    <numFmt numFmtId="194" formatCode="#,##0.00_);\-#,##0.00"/>
    <numFmt numFmtId="195" formatCode="_-* #,##0.00_р_._-;\-* #,##0.00_р_._-;_-* &quot;-&quot;??_р_._-;_-@_-"/>
    <numFmt numFmtId="196" formatCode="_-&quot;£&quot;* #,##0.00_-;\-&quot;£&quot;* #,##0.00_-;_-&quot;£&quot;* &quot;-&quot;??_-;_-@_-"/>
    <numFmt numFmtId="197" formatCode="[$-409]mmm\-yy;@"/>
    <numFmt numFmtId="198" formatCode="#,##0.000"/>
    <numFmt numFmtId="199" formatCode="_(* #,##0.0000_);_(* \(#,##0.0000\);_(* &quot;-&quot;??_);_(@_)"/>
    <numFmt numFmtId="200" formatCode="0.0_);\(0.0\)"/>
    <numFmt numFmtId="201" formatCode="mm\.dd\.yyyy"/>
    <numFmt numFmtId="202" formatCode="_(* #,##0.0_);_(* \(#,##0.0\);_(* &quot;-&quot;?_);_(@_)"/>
    <numFmt numFmtId="203" formatCode="#,##0\ &quot;kr&quot;;\-#,##0\ &quot;kr&quot;"/>
    <numFmt numFmtId="204" formatCode="_-* #,##0.00_р_-;\-* #,##0.00_р_-;_-* &quot;-&quot;??_р_-;_-@_-"/>
    <numFmt numFmtId="205" formatCode="&quot;$&quot;#,##0_);&quot;\&quot;&quot;\&quot;&quot;\&quot;\(&quot;$&quot;#,##0&quot;\&quot;&quot;\&quot;&quot;\&quot;\)"/>
    <numFmt numFmtId="206" formatCode="_-#,##0_-;\(#,##0\);_-\ \ &quot;-&quot;_-;_-@_-"/>
    <numFmt numFmtId="207" formatCode="_-#,##0.00_-;\(#,##0.00\);_-\ \ &quot;-&quot;_-;_-@_-"/>
    <numFmt numFmtId="208" formatCode="mmm/dd/yyyy;_-\ &quot;N/A&quot;_-;_-\ &quot;-&quot;_-"/>
    <numFmt numFmtId="209" formatCode="mmm/yyyy;_-\ &quot;N/A&quot;_-;_-\ &quot;-&quot;_-"/>
    <numFmt numFmtId="210" formatCode="_-#,##0%_-;\(#,##0%\);_-\ &quot;-&quot;_-"/>
    <numFmt numFmtId="211" formatCode="_-#,###,_-;\(#,###,\);_-\ \ &quot;-&quot;_-;_-@_-"/>
    <numFmt numFmtId="212" formatCode="_-#,###.00,_-;\(#,###.00,\);_-\ \ &quot;-&quot;_-;_-@_-"/>
    <numFmt numFmtId="213" formatCode="_-#0&quot;.&quot;0,_-;\(#0&quot;.&quot;0,\);_-\ \ &quot;-&quot;_-;_-@_-"/>
    <numFmt numFmtId="214" formatCode="_-#0&quot;.&quot;0000_-;\(#0&quot;.&quot;0000\);_-\ \ &quot;-&quot;_-;_-@_-"/>
    <numFmt numFmtId="215" formatCode="_-* #,##0[$₮-450]_-;\-* #,##0[$₮-450]_-;_-* &quot;-&quot;??[$₮-450]_-;_-@_-"/>
    <numFmt numFmtId="216" formatCode="_(&quot;$&quot;* #,##0_);_(&quot;$&quot;* \(#,##0\);_(&quot;$&quot;* &quot;-&quot;??_);_(@_)"/>
    <numFmt numFmtId="217" formatCode="_-* #,##0.00[$₮-450]_-;\-* #,##0.00[$₮-450]_-;_-* &quot;-&quot;??[$₮-450]_-;_-@_-"/>
    <numFmt numFmtId="218" formatCode="#,##0;\-#,##0;&quot;-&quot;"/>
    <numFmt numFmtId="219" formatCode="_(* #,##0.000_);_(* \(#,##0.000\);_(* &quot;-&quot;??_);_(@_)"/>
    <numFmt numFmtId="220" formatCode="0;[Red]0"/>
    <numFmt numFmtId="221" formatCode="0.00_);[Red]\(0.00\)"/>
    <numFmt numFmtId="222" formatCode="0.00_);\(0.00\)"/>
    <numFmt numFmtId="223" formatCode="0.00;[Red]0.00"/>
    <numFmt numFmtId="224" formatCode=";;;"/>
    <numFmt numFmtId="225" formatCode="_ * #,##0.00_ ;_ * \-#,##0.00_ ;_ * &quot;-&quot;??_ ;_ @_ "/>
    <numFmt numFmtId="226" formatCode="_-* #,##0.00_¥_-;_-* #,##0.00_¥\-;_-* &quot;-&quot;??_¥_-;_-@_-"/>
    <numFmt numFmtId="227" formatCode="#,##0;\(#,##0\)"/>
    <numFmt numFmtId="228" formatCode="#,##0.0_);\(#,##0.0\);&quot;--&quot;_)"/>
    <numFmt numFmtId="229" formatCode="#,##0.00_);\(#,##0.00\);&quot;--&quot;_)"/>
    <numFmt numFmtId="230" formatCode="&quot;\&quot;#,##0;&quot;\&quot;\-#,##0"/>
    <numFmt numFmtId="231" formatCode="\$#,##0.00;\(\$#,##0.00\)"/>
    <numFmt numFmtId="232" formatCode="0.0#"/>
    <numFmt numFmtId="233" formatCode="_([$€-2]* #,##0.00_);_([$€-2]* \(#,##0.00\);_([$€-2]* &quot;-&quot;??_)"/>
    <numFmt numFmtId="234" formatCode="[$-409]dddd\,\ mmmm\ dd\,\ yyyy"/>
    <numFmt numFmtId="235" formatCode="_(* #,##0.000000_);_(* \(#,##0.000000\);_(* &quot;-&quot;??_);_(@_)"/>
    <numFmt numFmtId="236" formatCode="#,##0_₮"/>
    <numFmt numFmtId="237" formatCode="mmmm\ d\,\ yyyy"/>
    <numFmt numFmtId="238" formatCode="#,##0&quot;£&quot;_);\(#,##0&quot;£&quot;\)"/>
    <numFmt numFmtId="239" formatCode="\$#,##0;\(\$#,##0\)"/>
    <numFmt numFmtId="240" formatCode="#,##0.000_);[Red]\(#,##0.000\)"/>
    <numFmt numFmtId="241" formatCode="#."/>
    <numFmt numFmtId="242" formatCode="0.000%"/>
    <numFmt numFmtId="243" formatCode="#,##0.0_);\(#,##0.0\)"/>
    <numFmt numFmtId="244" formatCode="_-* #,##0\ _F_-;\-* #,##0\ _F_-;_-* &quot;-&quot;\ _F_-;_-@_-"/>
    <numFmt numFmtId="245" formatCode="_-* #,##0.00\ _F_-;\-* #,##0.00\ _F_-;_-* &quot;-&quot;??\ _F_-;_-@_-"/>
    <numFmt numFmtId="246" formatCode="_-* #,##0\ &quot;F&quot;_-;\-* #,##0\ &quot;F&quot;_-;_-* &quot;-&quot;\ &quot;F&quot;_-;_-@_-"/>
    <numFmt numFmtId="247" formatCode="_-* #,##0.00\ &quot;F&quot;_-;\-* #,##0.00\ &quot;F&quot;_-;_-* &quot;-&quot;??\ &quot;F&quot;_-;_-@_-"/>
    <numFmt numFmtId="248" formatCode="0.00_)"/>
    <numFmt numFmtId="249" formatCode="_([$€-2]* #,##0_);_([$€-2]* \(#,##0\);_([$€-2]* &quot;-&quot;??_)"/>
    <numFmt numFmtId="250" formatCode="dd/mm/yy_)"/>
    <numFmt numFmtId="251" formatCode="_(* #,##0.0000000000000000_);_(* \(#,##0.0000000000000000\);_(* &quot;-&quot;??_);_(@_)"/>
    <numFmt numFmtId="252" formatCode="0%;\(0%\)"/>
    <numFmt numFmtId="253" formatCode="#,##0.0%_);\(#,##0.0%\);&quot;--&quot;\%_)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"/>
    <numFmt numFmtId="361" formatCode="0.00000%"/>
    <numFmt numFmtId="362" formatCode="0.00000"/>
    <numFmt numFmtId="363" formatCode="0.000000000000%"/>
  </numFmts>
  <fonts count="439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rgb="FF0000FF"/>
      <name val="Times New Roman"/>
      <family val="1"/>
    </font>
    <font>
      <sz val="10"/>
      <name val="Arial Mon"/>
      <family val="2"/>
    </font>
    <font>
      <b/>
      <u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b/>
      <u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charset val="1"/>
      <scheme val="minor"/>
    </font>
    <font>
      <b/>
      <sz val="11"/>
      <color rgb="FFC00000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i/>
      <sz val="12"/>
      <color rgb="FF404040"/>
      <name val="Times New Roman"/>
      <family val="1"/>
    </font>
    <font>
      <b/>
      <sz val="12"/>
      <color rgb="FF404040"/>
      <name val="Times New Roman"/>
      <family val="1"/>
    </font>
    <font>
      <sz val="12"/>
      <color rgb="FF40404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Cambria"/>
      <family val="1"/>
    </font>
    <font>
      <sz val="9"/>
      <name val="Book Antiqua"/>
      <family val="1"/>
    </font>
    <font>
      <sz val="9"/>
      <color rgb="FF000000"/>
      <name val="Book Antiqua"/>
      <family val="1"/>
    </font>
    <font>
      <sz val="9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sz val="10"/>
      <color theme="1"/>
      <name val="Calibri"/>
      <family val="2"/>
      <charset val="1"/>
      <scheme val="minor"/>
    </font>
    <font>
      <b/>
      <sz val="10"/>
      <name val="Times New Roman"/>
      <family val="1"/>
      <charset val="204"/>
    </font>
    <font>
      <b/>
      <sz val="7"/>
      <color theme="1"/>
      <name val="Times New Roman"/>
      <family val="1"/>
    </font>
    <font>
      <b/>
      <sz val="7"/>
      <name val="Times New Roman"/>
      <family val="1"/>
    </font>
    <font>
      <sz val="7"/>
      <color theme="1"/>
      <name val="Times New Roman"/>
      <family val="1"/>
    </font>
    <font>
      <b/>
      <u/>
      <sz val="11"/>
      <color theme="1"/>
      <name val="Times New Roman"/>
      <family val="1"/>
    </font>
    <font>
      <i/>
      <sz val="7"/>
      <color theme="1"/>
      <name val="Times New Roman"/>
      <family val="1"/>
    </font>
    <font>
      <sz val="10"/>
      <color theme="1"/>
      <name val="Calibri Light"/>
      <family val="1"/>
      <scheme val="major"/>
    </font>
    <font>
      <b/>
      <sz val="12"/>
      <color theme="0"/>
      <name val="Times New Roman"/>
      <family val="1"/>
    </font>
  </fonts>
  <fills count="10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BCE5E6"/>
        <bgColor indexed="64"/>
      </patternFill>
    </fill>
  </fills>
  <borders count="9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6821">
    <xf numFmtId="0" fontId="0" fillId="0" borderId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3" fillId="0" borderId="0">
      <protection locked="0"/>
    </xf>
    <xf numFmtId="9" fontId="33" fillId="0" borderId="0" applyFont="0" applyFill="0" applyBorder="0" applyAlignment="0" applyProtection="0"/>
    <xf numFmtId="0" fontId="37" fillId="0" borderId="0"/>
    <xf numFmtId="0" fontId="39" fillId="0" borderId="0"/>
    <xf numFmtId="43" fontId="33" fillId="0" borderId="0" applyFont="0" applyFill="0" applyBorder="0" applyAlignment="0" applyProtection="0"/>
    <xf numFmtId="0" fontId="30" fillId="0" borderId="0"/>
    <xf numFmtId="0" fontId="45" fillId="0" borderId="0" applyFill="0"/>
    <xf numFmtId="9" fontId="33" fillId="0" borderId="0" applyFont="0" applyFill="0" applyBorder="0" applyAlignment="0" applyProtection="0"/>
    <xf numFmtId="0" fontId="31" fillId="0" borderId="0"/>
    <xf numFmtId="0" fontId="48" fillId="0" borderId="0"/>
    <xf numFmtId="0" fontId="45" fillId="0" borderId="0"/>
    <xf numFmtId="0" fontId="45" fillId="0" borderId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45" fillId="0" borderId="0" applyFill="0" applyBorder="0"/>
    <xf numFmtId="0" fontId="30" fillId="0" borderId="0"/>
    <xf numFmtId="170" fontId="30" fillId="0" borderId="0" applyFont="0" applyFill="0" applyBorder="0" applyAlignment="0" applyProtection="0"/>
    <xf numFmtId="0" fontId="33" fillId="0" borderId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0" fillId="0" borderId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8" fontId="33" fillId="0" borderId="0"/>
    <xf numFmtId="170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6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7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3" fontId="3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33" fillId="0" borderId="0" applyFont="0" applyFill="0" applyBorder="0" applyAlignment="0" applyProtection="0"/>
    <xf numFmtId="178" fontId="57" fillId="0" borderId="11">
      <alignment horizontal="left" vertical="center"/>
    </xf>
    <xf numFmtId="177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178" fontId="58" fillId="0" borderId="0" applyNumberFormat="0" applyFill="0" applyProtection="0">
      <alignment vertical="center"/>
    </xf>
    <xf numFmtId="178" fontId="52" fillId="0" borderId="0"/>
    <xf numFmtId="178" fontId="29" fillId="0" borderId="0"/>
    <xf numFmtId="178" fontId="29" fillId="0" borderId="0"/>
    <xf numFmtId="178" fontId="52" fillId="0" borderId="0"/>
    <xf numFmtId="178" fontId="33" fillId="0" borderId="0"/>
    <xf numFmtId="178" fontId="52" fillId="0" borderId="0"/>
    <xf numFmtId="178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34" fillId="0" borderId="0"/>
    <xf numFmtId="178" fontId="29" fillId="0" borderId="0"/>
    <xf numFmtId="178" fontId="33" fillId="0" borderId="0"/>
    <xf numFmtId="178" fontId="29" fillId="0" borderId="0"/>
    <xf numFmtId="174" fontId="34" fillId="0" borderId="0"/>
    <xf numFmtId="178" fontId="33" fillId="0" borderId="0"/>
    <xf numFmtId="171" fontId="52" fillId="0" borderId="0"/>
    <xf numFmtId="171" fontId="52" fillId="0" borderId="0"/>
    <xf numFmtId="171" fontId="52" fillId="0" borderId="0"/>
    <xf numFmtId="178" fontId="29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53" fillId="0" borderId="0"/>
    <xf numFmtId="178" fontId="59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30" fillId="0" borderId="0"/>
    <xf numFmtId="178" fontId="60" fillId="0" borderId="0"/>
    <xf numFmtId="174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29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52" fillId="0" borderId="0"/>
    <xf numFmtId="178" fontId="33" fillId="0" borderId="0"/>
    <xf numFmtId="178" fontId="29" fillId="0" borderId="0"/>
    <xf numFmtId="178" fontId="29" fillId="0" borderId="0"/>
    <xf numFmtId="178" fontId="56" fillId="0" borderId="0" applyFill="0" applyBorder="0" applyProtection="0">
      <alignment vertical="center"/>
    </xf>
    <xf numFmtId="178" fontId="29" fillId="0" borderId="0"/>
    <xf numFmtId="178" fontId="29" fillId="0" borderId="0"/>
    <xf numFmtId="178" fontId="29" fillId="0" borderId="0"/>
    <xf numFmtId="178" fontId="34" fillId="0" borderId="0"/>
    <xf numFmtId="178" fontId="52" fillId="0" borderId="0"/>
    <xf numFmtId="178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56" fillId="0" borderId="0" applyFont="0" applyFill="0" applyBorder="0" applyAlignment="0" applyProtection="0"/>
    <xf numFmtId="178" fontId="29" fillId="0" borderId="0"/>
    <xf numFmtId="178" fontId="29" fillId="0" borderId="0"/>
    <xf numFmtId="178" fontId="29" fillId="0" borderId="0"/>
    <xf numFmtId="178" fontId="29" fillId="0" borderId="0"/>
    <xf numFmtId="178" fontId="29" fillId="0" borderId="0"/>
    <xf numFmtId="178" fontId="33" fillId="0" borderId="0"/>
    <xf numFmtId="178" fontId="29" fillId="0" borderId="0"/>
    <xf numFmtId="178" fontId="33" fillId="0" borderId="0"/>
    <xf numFmtId="9" fontId="3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8" fontId="30" fillId="0" borderId="0"/>
    <xf numFmtId="178" fontId="29" fillId="0" borderId="0"/>
    <xf numFmtId="43" fontId="51" fillId="0" borderId="0" applyFont="0" applyFill="0" applyBorder="0" applyAlignment="0" applyProtection="0"/>
    <xf numFmtId="43" fontId="29" fillId="0" borderId="0" applyFont="0" applyFill="0" applyBorder="0" applyAlignment="0" applyProtection="0"/>
    <xf numFmtId="178" fontId="61" fillId="0" borderId="0"/>
    <xf numFmtId="178" fontId="29" fillId="0" borderId="0"/>
    <xf numFmtId="178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9" fontId="28" fillId="0" borderId="0" applyFont="0" applyFill="0" applyBorder="0" applyAlignment="0" applyProtection="0"/>
    <xf numFmtId="0" fontId="33" fillId="0" borderId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7" fillId="0" borderId="11">
      <alignment horizontal="left" vertical="center"/>
    </xf>
    <xf numFmtId="0" fontId="58" fillId="0" borderId="0" applyNumberFormat="0" applyFill="0" applyProtection="0">
      <alignment vertical="center"/>
    </xf>
    <xf numFmtId="0" fontId="28" fillId="0" borderId="0"/>
    <xf numFmtId="0" fontId="28" fillId="0" borderId="0"/>
    <xf numFmtId="0" fontId="33" fillId="0" borderId="0"/>
    <xf numFmtId="0" fontId="34" fillId="0" borderId="0"/>
    <xf numFmtId="0" fontId="28" fillId="0" borderId="0"/>
    <xf numFmtId="0" fontId="33" fillId="0" borderId="0"/>
    <xf numFmtId="0" fontId="28" fillId="0" borderId="0"/>
    <xf numFmtId="0" fontId="33" fillId="0" borderId="0"/>
    <xf numFmtId="0" fontId="28" fillId="0" borderId="0"/>
    <xf numFmtId="0" fontId="53" fillId="0" borderId="0"/>
    <xf numFmtId="0" fontId="59" fillId="0" borderId="0"/>
    <xf numFmtId="0" fontId="60" fillId="0" borderId="0"/>
    <xf numFmtId="0" fontId="28" fillId="0" borderId="0"/>
    <xf numFmtId="0" fontId="52" fillId="0" borderId="0"/>
    <xf numFmtId="0" fontId="33" fillId="0" borderId="0"/>
    <xf numFmtId="0" fontId="28" fillId="0" borderId="0"/>
    <xf numFmtId="0" fontId="28" fillId="0" borderId="0"/>
    <xf numFmtId="0" fontId="56" fillId="0" borderId="0" applyFill="0" applyBorder="0" applyProtection="0">
      <alignment vertical="center"/>
    </xf>
    <xf numFmtId="0" fontId="28" fillId="0" borderId="0"/>
    <xf numFmtId="0" fontId="28" fillId="0" borderId="0"/>
    <xf numFmtId="0" fontId="28" fillId="0" borderId="0"/>
    <xf numFmtId="178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33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0" fontId="28" fillId="0" borderId="0"/>
    <xf numFmtId="43" fontId="28" fillId="0" borderId="0" applyFont="0" applyFill="0" applyBorder="0" applyAlignment="0" applyProtection="0"/>
    <xf numFmtId="0" fontId="62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62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64" fillId="0" borderId="0"/>
    <xf numFmtId="0" fontId="33" fillId="4" borderId="12" applyNumberFormat="0" applyFont="0" applyAlignment="0" applyProtection="0"/>
    <xf numFmtId="0" fontId="33" fillId="0" borderId="0"/>
    <xf numFmtId="0" fontId="65" fillId="0" borderId="0" applyNumberFormat="0" applyFill="0" applyBorder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8" fillId="0" borderId="15" applyNumberFormat="0" applyFill="0" applyAlignment="0" applyProtection="0"/>
    <xf numFmtId="0" fontId="68" fillId="0" borderId="0" applyNumberFormat="0" applyFill="0" applyBorder="0" applyAlignment="0" applyProtection="0"/>
    <xf numFmtId="0" fontId="69" fillId="5" borderId="0" applyNumberFormat="0" applyBorder="0" applyAlignment="0" applyProtection="0"/>
    <xf numFmtId="0" fontId="70" fillId="6" borderId="0" applyNumberFormat="0" applyBorder="0" applyAlignment="0" applyProtection="0"/>
    <xf numFmtId="0" fontId="71" fillId="7" borderId="0" applyNumberFormat="0" applyBorder="0" applyAlignment="0" applyProtection="0"/>
    <xf numFmtId="0" fontId="72" fillId="8" borderId="16" applyNumberFormat="0" applyAlignment="0" applyProtection="0"/>
    <xf numFmtId="0" fontId="73" fillId="9" borderId="17" applyNumberFormat="0" applyAlignment="0" applyProtection="0"/>
    <xf numFmtId="0" fontId="74" fillId="9" borderId="16" applyNumberFormat="0" applyAlignment="0" applyProtection="0"/>
    <xf numFmtId="0" fontId="75" fillId="0" borderId="18" applyNumberFormat="0" applyFill="0" applyAlignment="0" applyProtection="0"/>
    <xf numFmtId="0" fontId="76" fillId="10" borderId="19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79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79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79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7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7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79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0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5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170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170" fontId="51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/>
    <xf numFmtId="178" fontId="52" fillId="0" borderId="0"/>
    <xf numFmtId="0" fontId="25" fillId="0" borderId="0"/>
    <xf numFmtId="171" fontId="52" fillId="0" borderId="0"/>
    <xf numFmtId="0" fontId="33" fillId="0" borderId="0"/>
    <xf numFmtId="174" fontId="34" fillId="0" borderId="0"/>
    <xf numFmtId="0" fontId="25" fillId="0" borderId="0"/>
    <xf numFmtId="174" fontId="34" fillId="0" borderId="0"/>
    <xf numFmtId="178" fontId="52" fillId="0" borderId="0"/>
    <xf numFmtId="0" fontId="25" fillId="0" borderId="0"/>
    <xf numFmtId="171" fontId="52" fillId="0" borderId="0"/>
    <xf numFmtId="0" fontId="33" fillId="0" borderId="0"/>
    <xf numFmtId="178" fontId="25" fillId="0" borderId="0"/>
    <xf numFmtId="0" fontId="53" fillId="0" borderId="0"/>
    <xf numFmtId="0" fontId="33" fillId="0" borderId="0"/>
    <xf numFmtId="178" fontId="45" fillId="0" borderId="0"/>
    <xf numFmtId="0" fontId="53" fillId="0" borderId="0"/>
    <xf numFmtId="178" fontId="53" fillId="0" borderId="0"/>
    <xf numFmtId="0" fontId="80" fillId="0" borderId="0"/>
    <xf numFmtId="0" fontId="25" fillId="0" borderId="0"/>
    <xf numFmtId="0" fontId="53" fillId="0" borderId="0"/>
    <xf numFmtId="178" fontId="34" fillId="0" borderId="0"/>
    <xf numFmtId="0" fontId="59" fillId="0" borderId="0"/>
    <xf numFmtId="0" fontId="33" fillId="0" borderId="0"/>
    <xf numFmtId="0" fontId="25" fillId="0" borderId="0"/>
    <xf numFmtId="178" fontId="25" fillId="0" borderId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4" borderId="12" applyNumberFormat="0" applyFont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84" fillId="0" borderId="0"/>
    <xf numFmtId="9" fontId="3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4" fillId="0" borderId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4" fillId="0" borderId="0"/>
    <xf numFmtId="170" fontId="33" fillId="0" borderId="0" applyFont="0" applyFill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169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45" fillId="0" borderId="0" applyFont="0" applyFill="0" applyBorder="0" applyAlignment="0" applyProtection="0"/>
    <xf numFmtId="171" fontId="89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8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2" fillId="0" borderId="0" applyNumberFormat="0" applyFont="0" applyFill="0" applyAlignment="0" applyProtection="0"/>
    <xf numFmtId="0" fontId="92" fillId="0" borderId="0" applyNumberFormat="0" applyFon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4" fillId="0" borderId="0" applyNumberFormat="0" applyFont="0" applyFill="0" applyAlignment="0" applyProtection="0"/>
    <xf numFmtId="0" fontId="94" fillId="0" borderId="0" applyNumberFormat="0" applyFont="0" applyFill="0" applyAlignment="0" applyProtection="0"/>
    <xf numFmtId="0" fontId="95" fillId="0" borderId="25" applyNumberFormat="0" applyFill="0" applyAlignment="0" applyProtection="0"/>
    <xf numFmtId="0" fontId="95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30" fillId="0" borderId="0"/>
    <xf numFmtId="0" fontId="33" fillId="0" borderId="0"/>
    <xf numFmtId="0" fontId="89" fillId="0" borderId="0"/>
    <xf numFmtId="0" fontId="89" fillId="0" borderId="0"/>
    <xf numFmtId="0" fontId="89" fillId="0" borderId="0"/>
    <xf numFmtId="0" fontId="100" fillId="0" borderId="0"/>
    <xf numFmtId="0" fontId="33" fillId="0" borderId="0"/>
    <xf numFmtId="0" fontId="84" fillId="0" borderId="0"/>
    <xf numFmtId="0" fontId="89" fillId="0" borderId="0"/>
    <xf numFmtId="0" fontId="89" fillId="0" borderId="0"/>
    <xf numFmtId="0" fontId="33" fillId="0" borderId="0"/>
    <xf numFmtId="0" fontId="33" fillId="0" borderId="0"/>
    <xf numFmtId="0" fontId="45" fillId="0" borderId="0" applyFill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0" borderId="0"/>
    <xf numFmtId="0" fontId="45" fillId="0" borderId="0" applyFill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188" fontId="33" fillId="0" borderId="0" applyFill="0" applyBorder="0" applyAlignment="0" applyProtection="0">
      <alignment wrapText="1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3" fillId="0" borderId="30" applyNumberFormat="0" applyFont="0" applyBorder="0" applyAlignment="0" applyProtection="0"/>
    <xf numFmtId="0" fontId="33" fillId="0" borderId="30" applyNumberFormat="0" applyFont="0" applyBorder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33" fillId="0" borderId="0" applyFont="0" applyFill="0" applyBorder="0" applyAlignment="0" applyProtection="0"/>
    <xf numFmtId="169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89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59" fillId="0" borderId="0" applyFont="0" applyFill="0" applyBorder="0" applyAlignment="0" applyProtection="0"/>
    <xf numFmtId="0" fontId="30" fillId="0" borderId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45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5" fillId="0" borderId="0" applyFill="0" applyBorder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45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34" fillId="0" borderId="0"/>
    <xf numFmtId="0" fontId="34" fillId="0" borderId="0"/>
    <xf numFmtId="170" fontId="34" fillId="0" borderId="0" applyFont="0" applyFill="0" applyBorder="0" applyAlignment="0" applyProtection="0"/>
    <xf numFmtId="0" fontId="22" fillId="0" borderId="0"/>
    <xf numFmtId="0" fontId="30" fillId="0" borderId="0"/>
    <xf numFmtId="0" fontId="33" fillId="0" borderId="0"/>
    <xf numFmtId="0" fontId="59" fillId="0" borderId="0"/>
    <xf numFmtId="43" fontId="33" fillId="0" borderId="0" applyFont="0" applyFill="0" applyBorder="0" applyAlignment="0" applyProtection="0"/>
    <xf numFmtId="0" fontId="22" fillId="4" borderId="12" applyNumberFormat="0" applyFont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170" fontId="34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05" fillId="0" borderId="0" applyBorder="0"/>
    <xf numFmtId="0" fontId="33" fillId="0" borderId="0"/>
    <xf numFmtId="0" fontId="79" fillId="14" borderId="0" applyNumberFormat="0" applyBorder="0" applyAlignment="0" applyProtection="0"/>
    <xf numFmtId="0" fontId="79" fillId="18" borderId="0" applyNumberFormat="0" applyBorder="0" applyAlignment="0" applyProtection="0"/>
    <xf numFmtId="0" fontId="79" fillId="22" borderId="0" applyNumberFormat="0" applyBorder="0" applyAlignment="0" applyProtection="0"/>
    <xf numFmtId="0" fontId="79" fillId="26" borderId="0" applyNumberFormat="0" applyBorder="0" applyAlignment="0" applyProtection="0"/>
    <xf numFmtId="0" fontId="79" fillId="30" borderId="0" applyNumberFormat="0" applyBorder="0" applyAlignment="0" applyProtection="0"/>
    <xf numFmtId="0" fontId="79" fillId="34" borderId="0" applyNumberFormat="0" applyBorder="0" applyAlignment="0" applyProtection="0"/>
    <xf numFmtId="0" fontId="106" fillId="57" borderId="0"/>
    <xf numFmtId="0" fontId="30" fillId="0" borderId="0"/>
    <xf numFmtId="0" fontId="108" fillId="7" borderId="0" applyNumberFormat="0" applyBorder="0" applyAlignment="0" applyProtection="0"/>
    <xf numFmtId="0" fontId="107" fillId="0" borderId="0" applyNumberFormat="0" applyFill="0" applyBorder="0" applyAlignment="0" applyProtection="0"/>
    <xf numFmtId="49" fontId="109" fillId="0" borderId="32" applyFill="0" applyProtection="0">
      <alignment horizontal="center"/>
    </xf>
    <xf numFmtId="189" fontId="111" fillId="0" borderId="0"/>
    <xf numFmtId="43" fontId="112" fillId="0" borderId="0" applyFont="0" applyFill="0" applyBorder="0" applyAlignment="0" applyProtection="0"/>
    <xf numFmtId="0" fontId="110" fillId="0" borderId="0"/>
    <xf numFmtId="0" fontId="33" fillId="0" borderId="0"/>
    <xf numFmtId="43" fontId="59" fillId="0" borderId="0" applyFon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0" fontId="113" fillId="0" borderId="0"/>
    <xf numFmtId="0" fontId="22" fillId="0" borderId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22" fillId="0" borderId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3" fillId="0" borderId="0"/>
    <xf numFmtId="43" fontId="22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22" fillId="0" borderId="0"/>
    <xf numFmtId="0" fontId="33" fillId="0" borderId="0"/>
    <xf numFmtId="0" fontId="45" fillId="0" borderId="0"/>
    <xf numFmtId="191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189" fontId="112" fillId="0" borderId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33" fillId="0" borderId="0"/>
    <xf numFmtId="0" fontId="33" fillId="0" borderId="0"/>
    <xf numFmtId="0" fontId="30" fillId="0" borderId="0"/>
    <xf numFmtId="9" fontId="2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114" fillId="0" borderId="0"/>
    <xf numFmtId="9" fontId="114" fillId="0" borderId="0" applyFont="0" applyFill="0" applyBorder="0" applyAlignment="0" applyProtection="0"/>
    <xf numFmtId="0" fontId="45" fillId="0" borderId="0" applyFill="0" applyBorder="0"/>
    <xf numFmtId="168" fontId="45" fillId="0" borderId="0" applyFont="0" applyFill="0" applyBorder="0" applyAlignment="0" applyProtection="0"/>
    <xf numFmtId="41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92" fillId="0" borderId="0" applyNumberFormat="0" applyFont="0" applyFill="0" applyAlignment="0" applyProtection="0"/>
    <xf numFmtId="0" fontId="94" fillId="0" borderId="0" applyNumberFormat="0" applyFont="0" applyFill="0" applyAlignment="0" applyProtection="0"/>
    <xf numFmtId="0" fontId="45" fillId="0" borderId="0" applyFill="0" applyBorder="0"/>
    <xf numFmtId="0" fontId="21" fillId="0" borderId="0"/>
    <xf numFmtId="9" fontId="45" fillId="0" borderId="0" applyFont="0" applyFill="0" applyBorder="0" applyAlignment="0" applyProtection="0"/>
    <xf numFmtId="0" fontId="33" fillId="0" borderId="30" applyNumberFormat="0" applyFon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3" fillId="0" borderId="0"/>
    <xf numFmtId="0" fontId="33" fillId="0" borderId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59" fillId="0" borderId="0"/>
    <xf numFmtId="43" fontId="115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59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119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59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4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21" fillId="0" borderId="0" applyFont="0" applyFill="0" applyBorder="0" applyAlignment="0" applyProtection="0"/>
    <xf numFmtId="195" fontId="115" fillId="0" borderId="0" applyFont="0" applyFill="0" applyBorder="0" applyAlignment="0" applyProtection="0"/>
    <xf numFmtId="170" fontId="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33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2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9" fillId="0" borderId="0"/>
    <xf numFmtId="0" fontId="119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59" fillId="0" borderId="0"/>
    <xf numFmtId="0" fontId="33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115" fillId="0" borderId="0"/>
    <xf numFmtId="0" fontId="118" fillId="0" borderId="0"/>
    <xf numFmtId="0" fontId="118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15" fillId="0" borderId="0"/>
    <xf numFmtId="0" fontId="33" fillId="0" borderId="0"/>
    <xf numFmtId="0" fontId="33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0" borderId="0"/>
    <xf numFmtId="0" fontId="115" fillId="0" borderId="0"/>
    <xf numFmtId="0" fontId="122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21" fillId="0" borderId="0"/>
    <xf numFmtId="0" fontId="115" fillId="0" borderId="0"/>
    <xf numFmtId="0" fontId="115" fillId="0" borderId="0"/>
    <xf numFmtId="0" fontId="115" fillId="0" borderId="0"/>
    <xf numFmtId="0" fontId="21" fillId="0" borderId="0"/>
    <xf numFmtId="0" fontId="100" fillId="0" borderId="0">
      <alignment vertical="top"/>
    </xf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0" fillId="0" borderId="0">
      <alignment vertical="top"/>
    </xf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0" borderId="0" applyFill="0" applyBorder="0"/>
    <xf numFmtId="0" fontId="45" fillId="0" borderId="0" applyFill="0" applyBorder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5" fillId="0" borderId="0"/>
    <xf numFmtId="0" fontId="45" fillId="0" borderId="0" applyFill="0" applyBorder="0"/>
    <xf numFmtId="0" fontId="100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5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38" fontId="125" fillId="0" borderId="0" applyFont="0" applyFill="0" applyBorder="0" applyAlignment="0" applyProtection="0"/>
    <xf numFmtId="38" fontId="124" fillId="0" borderId="0" applyFont="0" applyFill="0" applyBorder="0" applyAlignment="0" applyProtection="0"/>
    <xf numFmtId="166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5" fillId="0" borderId="0" applyFill="0" applyBorder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0" fontId="45" fillId="0" borderId="0" applyFill="0" applyBorder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0" fontId="45" fillId="0" borderId="0" applyFill="0" applyBorder="0"/>
    <xf numFmtId="0" fontId="33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0" fillId="0" borderId="0"/>
    <xf numFmtId="201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5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178" fontId="49" fillId="0" borderId="0"/>
    <xf numFmtId="0" fontId="53" fillId="0" borderId="0"/>
    <xf numFmtId="0" fontId="53" fillId="0" borderId="0"/>
    <xf numFmtId="0" fontId="53" fillId="0" borderId="0"/>
    <xf numFmtId="0" fontId="33" fillId="0" borderId="0"/>
    <xf numFmtId="0" fontId="53" fillId="0" borderId="0"/>
    <xf numFmtId="201" fontId="49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51" fillId="35" borderId="0" applyNumberFormat="0" applyBorder="0" applyAlignment="0" applyProtection="0"/>
    <xf numFmtId="178" fontId="130" fillId="35" borderId="0" applyNumberFormat="0" applyBorder="0" applyAlignment="0" applyProtection="0"/>
    <xf numFmtId="0" fontId="51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51" fillId="35" borderId="0" applyNumberFormat="0" applyBorder="0" applyAlignment="0" applyProtection="0"/>
    <xf numFmtId="0" fontId="130" fillId="35" borderId="0" applyNumberFormat="0" applyBorder="0" applyAlignment="0" applyProtection="0"/>
    <xf numFmtId="0" fontId="51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5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51" fillId="36" borderId="0" applyNumberFormat="0" applyBorder="0" applyAlignment="0" applyProtection="0"/>
    <xf numFmtId="178" fontId="130" fillId="36" borderId="0" applyNumberFormat="0" applyBorder="0" applyAlignment="0" applyProtection="0"/>
    <xf numFmtId="0" fontId="51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51" fillId="36" borderId="0" applyNumberFormat="0" applyBorder="0" applyAlignment="0" applyProtection="0"/>
    <xf numFmtId="0" fontId="130" fillId="36" borderId="0" applyNumberFormat="0" applyBorder="0" applyAlignment="0" applyProtection="0"/>
    <xf numFmtId="0" fontId="51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51" fillId="37" borderId="0" applyNumberFormat="0" applyBorder="0" applyAlignment="0" applyProtection="0"/>
    <xf numFmtId="178" fontId="130" fillId="37" borderId="0" applyNumberFormat="0" applyBorder="0" applyAlignment="0" applyProtection="0"/>
    <xf numFmtId="0" fontId="51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51" fillId="37" borderId="0" applyNumberFormat="0" applyBorder="0" applyAlignment="0" applyProtection="0"/>
    <xf numFmtId="0" fontId="130" fillId="37" borderId="0" applyNumberFormat="0" applyBorder="0" applyAlignment="0" applyProtection="0"/>
    <xf numFmtId="0" fontId="51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7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178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51" fillId="39" borderId="0" applyNumberFormat="0" applyBorder="0" applyAlignment="0" applyProtection="0"/>
    <xf numFmtId="178" fontId="130" fillId="39" borderId="0" applyNumberFormat="0" applyBorder="0" applyAlignment="0" applyProtection="0"/>
    <xf numFmtId="0" fontId="51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51" fillId="39" borderId="0" applyNumberFormat="0" applyBorder="0" applyAlignment="0" applyProtection="0"/>
    <xf numFmtId="0" fontId="130" fillId="39" borderId="0" applyNumberFormat="0" applyBorder="0" applyAlignment="0" applyProtection="0"/>
    <xf numFmtId="0" fontId="51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39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51" fillId="40" borderId="0" applyNumberFormat="0" applyBorder="0" applyAlignment="0" applyProtection="0"/>
    <xf numFmtId="178" fontId="130" fillId="40" borderId="0" applyNumberFormat="0" applyBorder="0" applyAlignment="0" applyProtection="0"/>
    <xf numFmtId="0" fontId="51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51" fillId="40" borderId="0" applyNumberFormat="0" applyBorder="0" applyAlignment="0" applyProtection="0"/>
    <xf numFmtId="0" fontId="130" fillId="40" borderId="0" applyNumberFormat="0" applyBorder="0" applyAlignment="0" applyProtection="0"/>
    <xf numFmtId="0" fontId="51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178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51" fillId="42" borderId="0" applyNumberFormat="0" applyBorder="0" applyAlignment="0" applyProtection="0"/>
    <xf numFmtId="178" fontId="130" fillId="42" borderId="0" applyNumberFormat="0" applyBorder="0" applyAlignment="0" applyProtection="0"/>
    <xf numFmtId="0" fontId="51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51" fillId="42" borderId="0" applyNumberFormat="0" applyBorder="0" applyAlignment="0" applyProtection="0"/>
    <xf numFmtId="0" fontId="130" fillId="42" borderId="0" applyNumberFormat="0" applyBorder="0" applyAlignment="0" applyProtection="0"/>
    <xf numFmtId="0" fontId="51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2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51" fillId="43" borderId="0" applyNumberFormat="0" applyBorder="0" applyAlignment="0" applyProtection="0"/>
    <xf numFmtId="178" fontId="130" fillId="43" borderId="0" applyNumberFormat="0" applyBorder="0" applyAlignment="0" applyProtection="0"/>
    <xf numFmtId="0" fontId="51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51" fillId="43" borderId="0" applyNumberFormat="0" applyBorder="0" applyAlignment="0" applyProtection="0"/>
    <xf numFmtId="0" fontId="130" fillId="43" borderId="0" applyNumberFormat="0" applyBorder="0" applyAlignment="0" applyProtection="0"/>
    <xf numFmtId="0" fontId="51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178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51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178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51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51" fillId="44" borderId="0" applyNumberFormat="0" applyBorder="0" applyAlignment="0" applyProtection="0"/>
    <xf numFmtId="178" fontId="130" fillId="44" borderId="0" applyNumberFormat="0" applyBorder="0" applyAlignment="0" applyProtection="0"/>
    <xf numFmtId="0" fontId="51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51" fillId="44" borderId="0" applyNumberFormat="0" applyBorder="0" applyAlignment="0" applyProtection="0"/>
    <xf numFmtId="0" fontId="130" fillId="44" borderId="0" applyNumberFormat="0" applyBorder="0" applyAlignment="0" applyProtection="0"/>
    <xf numFmtId="0" fontId="51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2" fillId="45" borderId="0" applyNumberFormat="0" applyBorder="0" applyAlignment="0" applyProtection="0"/>
    <xf numFmtId="178" fontId="131" fillId="45" borderId="0" applyNumberFormat="0" applyBorder="0" applyAlignment="0" applyProtection="0"/>
    <xf numFmtId="0" fontId="132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2" fillId="45" borderId="0" applyNumberFormat="0" applyBorder="0" applyAlignment="0" applyProtection="0"/>
    <xf numFmtId="0" fontId="131" fillId="45" borderId="0" applyNumberFormat="0" applyBorder="0" applyAlignment="0" applyProtection="0"/>
    <xf numFmtId="0" fontId="132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2" fillId="42" borderId="0" applyNumberFormat="0" applyBorder="0" applyAlignment="0" applyProtection="0"/>
    <xf numFmtId="178" fontId="131" fillId="42" borderId="0" applyNumberFormat="0" applyBorder="0" applyAlignment="0" applyProtection="0"/>
    <xf numFmtId="0" fontId="132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2" fillId="42" borderId="0" applyNumberFormat="0" applyBorder="0" applyAlignment="0" applyProtection="0"/>
    <xf numFmtId="0" fontId="131" fillId="42" borderId="0" applyNumberFormat="0" applyBorder="0" applyAlignment="0" applyProtection="0"/>
    <xf numFmtId="0" fontId="132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2" fillId="43" borderId="0" applyNumberFormat="0" applyBorder="0" applyAlignment="0" applyProtection="0"/>
    <xf numFmtId="178" fontId="131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43" borderId="0" applyNumberFormat="0" applyBorder="0" applyAlignment="0" applyProtection="0"/>
    <xf numFmtId="0" fontId="132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178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178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2" fillId="48" borderId="0" applyNumberFormat="0" applyBorder="0" applyAlignment="0" applyProtection="0"/>
    <xf numFmtId="178" fontId="131" fillId="48" borderId="0" applyNumberFormat="0" applyBorder="0" applyAlignment="0" applyProtection="0"/>
    <xf numFmtId="0" fontId="132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2" fillId="48" borderId="0" applyNumberFormat="0" applyBorder="0" applyAlignment="0" applyProtection="0"/>
    <xf numFmtId="0" fontId="131" fillId="48" borderId="0" applyNumberFormat="0" applyBorder="0" applyAlignment="0" applyProtection="0"/>
    <xf numFmtId="0" fontId="132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2" fillId="49" borderId="0" applyNumberFormat="0" applyBorder="0" applyAlignment="0" applyProtection="0"/>
    <xf numFmtId="178" fontId="131" fillId="49" borderId="0" applyNumberFormat="0" applyBorder="0" applyAlignment="0" applyProtection="0"/>
    <xf numFmtId="0" fontId="132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2" fillId="49" borderId="0" applyNumberFormat="0" applyBorder="0" applyAlignment="0" applyProtection="0"/>
    <xf numFmtId="0" fontId="131" fillId="49" borderId="0" applyNumberFormat="0" applyBorder="0" applyAlignment="0" applyProtection="0"/>
    <xf numFmtId="0" fontId="132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2" fillId="50" borderId="0" applyNumberFormat="0" applyBorder="0" applyAlignment="0" applyProtection="0"/>
    <xf numFmtId="178" fontId="131" fillId="50" borderId="0" applyNumberFormat="0" applyBorder="0" applyAlignment="0" applyProtection="0"/>
    <xf numFmtId="0" fontId="132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2" fillId="50" borderId="0" applyNumberFormat="0" applyBorder="0" applyAlignment="0" applyProtection="0"/>
    <xf numFmtId="0" fontId="131" fillId="50" borderId="0" applyNumberFormat="0" applyBorder="0" applyAlignment="0" applyProtection="0"/>
    <xf numFmtId="0" fontId="132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2" fillId="51" borderId="0" applyNumberFormat="0" applyBorder="0" applyAlignment="0" applyProtection="0"/>
    <xf numFmtId="178" fontId="131" fillId="51" borderId="0" applyNumberFormat="0" applyBorder="0" applyAlignment="0" applyProtection="0"/>
    <xf numFmtId="0" fontId="132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2" fillId="51" borderId="0" applyNumberFormat="0" applyBorder="0" applyAlignment="0" applyProtection="0"/>
    <xf numFmtId="0" fontId="131" fillId="51" borderId="0" applyNumberFormat="0" applyBorder="0" applyAlignment="0" applyProtection="0"/>
    <xf numFmtId="0" fontId="132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178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2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178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2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2" fillId="52" borderId="0" applyNumberFormat="0" applyBorder="0" applyAlignment="0" applyProtection="0"/>
    <xf numFmtId="178" fontId="131" fillId="52" borderId="0" applyNumberFormat="0" applyBorder="0" applyAlignment="0" applyProtection="0"/>
    <xf numFmtId="0" fontId="132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2" fillId="52" borderId="0" applyNumberFormat="0" applyBorder="0" applyAlignment="0" applyProtection="0"/>
    <xf numFmtId="0" fontId="131" fillId="52" borderId="0" applyNumberFormat="0" applyBorder="0" applyAlignment="0" applyProtection="0"/>
    <xf numFmtId="0" fontId="132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1" fillId="52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4" fillId="36" borderId="0" applyNumberFormat="0" applyBorder="0" applyAlignment="0" applyProtection="0"/>
    <xf numFmtId="178" fontId="133" fillId="36" borderId="0" applyNumberFormat="0" applyBorder="0" applyAlignment="0" applyProtection="0"/>
    <xf numFmtId="0" fontId="13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4" fillId="36" borderId="0" applyNumberFormat="0" applyBorder="0" applyAlignment="0" applyProtection="0"/>
    <xf numFmtId="0" fontId="133" fillId="36" borderId="0" applyNumberFormat="0" applyBorder="0" applyAlignment="0" applyProtection="0"/>
    <xf numFmtId="0" fontId="13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06" fillId="54" borderId="23" applyNumberFormat="0" applyAlignment="0" applyProtection="0"/>
    <xf numFmtId="178" fontId="137" fillId="54" borderId="23" applyNumberFormat="0" applyAlignment="0" applyProtection="0"/>
    <xf numFmtId="0" fontId="106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06" fillId="54" borderId="23" applyNumberFormat="0" applyAlignment="0" applyProtection="0"/>
    <xf numFmtId="0" fontId="137" fillId="54" borderId="23" applyNumberFormat="0" applyAlignment="0" applyProtection="0"/>
    <xf numFmtId="0" fontId="106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137" fillId="54" borderId="23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0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78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2" fillId="37" borderId="0" applyNumberFormat="0" applyBorder="0" applyAlignment="0" applyProtection="0"/>
    <xf numFmtId="178" fontId="141" fillId="37" borderId="0" applyNumberFormat="0" applyBorder="0" applyAlignment="0" applyProtection="0"/>
    <xf numFmtId="0" fontId="142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2" fillId="37" borderId="0" applyNumberFormat="0" applyBorder="0" applyAlignment="0" applyProtection="0"/>
    <xf numFmtId="0" fontId="141" fillId="37" borderId="0" applyNumberFormat="0" applyBorder="0" applyAlignment="0" applyProtection="0"/>
    <xf numFmtId="0" fontId="142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4" fillId="0" borderId="24" applyNumberFormat="0" applyFill="0" applyAlignment="0" applyProtection="0"/>
    <xf numFmtId="178" fontId="143" fillId="0" borderId="24" applyNumberFormat="0" applyFill="0" applyAlignment="0" applyProtection="0"/>
    <xf numFmtId="0" fontId="144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4" fillId="0" borderId="24" applyNumberFormat="0" applyFill="0" applyAlignment="0" applyProtection="0"/>
    <xf numFmtId="0" fontId="143" fillId="0" borderId="24" applyNumberFormat="0" applyFill="0" applyAlignment="0" applyProtection="0"/>
    <xf numFmtId="0" fontId="144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6" fillId="0" borderId="25" applyNumberFormat="0" applyFill="0" applyAlignment="0" applyProtection="0"/>
    <xf numFmtId="178" fontId="145" fillId="0" borderId="25" applyNumberFormat="0" applyFill="0" applyAlignment="0" applyProtection="0"/>
    <xf numFmtId="0" fontId="146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6" fillId="0" borderId="25" applyNumberFormat="0" applyFill="0" applyAlignment="0" applyProtection="0"/>
    <xf numFmtId="0" fontId="145" fillId="0" borderId="25" applyNumberFormat="0" applyFill="0" applyAlignment="0" applyProtection="0"/>
    <xf numFmtId="0" fontId="146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178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8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2" fillId="0" borderId="27" applyNumberFormat="0" applyFill="0" applyAlignment="0" applyProtection="0"/>
    <xf numFmtId="178" fontId="151" fillId="0" borderId="27" applyNumberFormat="0" applyFill="0" applyAlignment="0" applyProtection="0"/>
    <xf numFmtId="0" fontId="152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2" fillId="0" borderId="27" applyNumberFormat="0" applyFill="0" applyAlignment="0" applyProtection="0"/>
    <xf numFmtId="0" fontId="151" fillId="0" borderId="27" applyNumberFormat="0" applyFill="0" applyAlignment="0" applyProtection="0"/>
    <xf numFmtId="0" fontId="152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1" fillId="0" borderId="27" applyNumberFormat="0" applyFill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4" fillId="55" borderId="0" applyNumberFormat="0" applyBorder="0" applyAlignment="0" applyProtection="0"/>
    <xf numFmtId="178" fontId="153" fillId="55" borderId="0" applyNumberFormat="0" applyBorder="0" applyAlignment="0" applyProtection="0"/>
    <xf numFmtId="0" fontId="154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4" fillId="55" borderId="0" applyNumberFormat="0" applyBorder="0" applyAlignment="0" applyProtection="0"/>
    <xf numFmtId="0" fontId="153" fillId="55" borderId="0" applyNumberFormat="0" applyBorder="0" applyAlignment="0" applyProtection="0"/>
    <xf numFmtId="0" fontId="154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0" fontId="51" fillId="0" borderId="0"/>
    <xf numFmtId="178" fontId="49" fillId="0" borderId="0"/>
    <xf numFmtId="0" fontId="20" fillId="0" borderId="0"/>
    <xf numFmtId="0" fontId="52" fillId="0" borderId="0"/>
    <xf numFmtId="178" fontId="155" fillId="0" borderId="0"/>
    <xf numFmtId="0" fontId="20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178" fontId="49" fillId="0" borderId="0"/>
    <xf numFmtId="0" fontId="51" fillId="0" borderId="0"/>
    <xf numFmtId="0" fontId="49" fillId="0" borderId="0"/>
    <xf numFmtId="178" fontId="49" fillId="0" borderId="0"/>
    <xf numFmtId="0" fontId="51" fillId="0" borderId="0"/>
    <xf numFmtId="202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78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8" fontId="20" fillId="0" borderId="0"/>
    <xf numFmtId="0" fontId="20" fillId="0" borderId="0"/>
    <xf numFmtId="194" fontId="34" fillId="0" borderId="0"/>
    <xf numFmtId="194" fontId="34" fillId="0" borderId="0"/>
    <xf numFmtId="194" fontId="34" fillId="0" borderId="0"/>
    <xf numFmtId="194" fontId="34" fillId="0" borderId="0"/>
    <xf numFmtId="194" fontId="34" fillId="0" borderId="0"/>
    <xf numFmtId="194" fontId="34" fillId="0" borderId="0"/>
    <xf numFmtId="178" fontId="3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3" fillId="0" borderId="0"/>
    <xf numFmtId="178" fontId="33" fillId="0" borderId="0"/>
    <xf numFmtId="194" fontId="34" fillId="0" borderId="0"/>
    <xf numFmtId="0" fontId="30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0" fontId="51" fillId="0" borderId="0"/>
    <xf numFmtId="0" fontId="3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8" fontId="52" fillId="0" borderId="0"/>
    <xf numFmtId="178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0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203" fontId="49" fillId="0" borderId="0"/>
    <xf numFmtId="178" fontId="20" fillId="0" borderId="0"/>
    <xf numFmtId="0" fontId="30" fillId="0" borderId="0"/>
    <xf numFmtId="0" fontId="3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0" fontId="53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178" fontId="2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86" fontId="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178" fontId="52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3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178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78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59" fillId="0" borderId="0"/>
    <xf numFmtId="0" fontId="20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00" fillId="0" borderId="0">
      <alignment vertical="top"/>
    </xf>
    <xf numFmtId="9" fontId="33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115" fillId="0" borderId="0"/>
    <xf numFmtId="0" fontId="52" fillId="0" borderId="0"/>
    <xf numFmtId="0" fontId="115" fillId="0" borderId="0"/>
    <xf numFmtId="41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115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0" fontId="122" fillId="0" borderId="0"/>
    <xf numFmtId="9" fontId="20" fillId="0" borderId="0" applyFont="0" applyFill="0" applyBorder="0" applyAlignment="0" applyProtection="0"/>
    <xf numFmtId="0" fontId="122" fillId="0" borderId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0" fontId="20" fillId="0" borderId="0"/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00" fillId="0" borderId="0">
      <alignment vertical="top"/>
    </xf>
    <xf numFmtId="0" fontId="59" fillId="0" borderId="0" applyFont="0" applyFill="0" applyBorder="0" applyAlignment="0" applyProtection="0"/>
    <xf numFmtId="0" fontId="59" fillId="0" borderId="0"/>
    <xf numFmtId="43" fontId="20" fillId="0" borderId="0" applyFont="0" applyFill="0" applyBorder="0" applyAlignment="0" applyProtection="0"/>
    <xf numFmtId="204" fontId="51" fillId="0" borderId="0" applyFont="0" applyFill="0" applyBorder="0" applyAlignment="0" applyProtection="0"/>
    <xf numFmtId="0" fontId="59" fillId="0" borderId="0"/>
    <xf numFmtId="0" fontId="100" fillId="0" borderId="0">
      <alignment vertical="top"/>
    </xf>
    <xf numFmtId="0" fontId="59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0" fontId="33" fillId="0" borderId="0"/>
    <xf numFmtId="0" fontId="20" fillId="0" borderId="0"/>
    <xf numFmtId="178" fontId="34" fillId="0" borderId="0"/>
    <xf numFmtId="170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53" fillId="0" borderId="0"/>
    <xf numFmtId="170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59" fillId="0" borderId="0"/>
    <xf numFmtId="0" fontId="20" fillId="0" borderId="0"/>
    <xf numFmtId="204" fontId="51" fillId="0" borderId="0" applyFont="0" applyFill="0" applyBorder="0" applyAlignment="0" applyProtection="0"/>
    <xf numFmtId="0" fontId="165" fillId="0" borderId="0"/>
    <xf numFmtId="43" fontId="165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/>
    <xf numFmtId="0" fontId="33" fillId="0" borderId="0"/>
    <xf numFmtId="0" fontId="166" fillId="0" borderId="39"/>
    <xf numFmtId="0" fontId="167" fillId="0" borderId="0"/>
    <xf numFmtId="168" fontId="33" fillId="0" borderId="0" applyFont="0" applyFill="0" applyBorder="0" applyAlignment="0" applyProtection="0"/>
    <xf numFmtId="205" fontId="33" fillId="0" borderId="0" applyFon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41" fontId="167" fillId="0" borderId="0" applyFont="0" applyFill="0" applyBorder="0" applyAlignment="0" applyProtection="0"/>
    <xf numFmtId="0" fontId="170" fillId="0" borderId="0"/>
    <xf numFmtId="49" fontId="34" fillId="0" borderId="0" applyProtection="0">
      <alignment horizontal="left"/>
    </xf>
    <xf numFmtId="49" fontId="34" fillId="0" borderId="0" applyProtection="0">
      <alignment horizontal="left"/>
    </xf>
    <xf numFmtId="0" fontId="33" fillId="0" borderId="0"/>
    <xf numFmtId="0" fontId="33" fillId="0" borderId="0"/>
    <xf numFmtId="0" fontId="33" fillId="0" borderId="0"/>
    <xf numFmtId="0" fontId="33" fillId="0" borderId="0"/>
    <xf numFmtId="0" fontId="171" fillId="0" borderId="0"/>
    <xf numFmtId="206" fontId="34" fillId="0" borderId="0" applyFill="0" applyBorder="0" applyProtection="0">
      <alignment horizontal="right"/>
    </xf>
    <xf numFmtId="207" fontId="34" fillId="0" borderId="0" applyFill="0" applyBorder="0" applyProtection="0">
      <alignment horizontal="right"/>
    </xf>
    <xf numFmtId="208" fontId="172" fillId="0" borderId="0" applyFill="0" applyBorder="0" applyProtection="0">
      <alignment horizontal="center"/>
    </xf>
    <xf numFmtId="209" fontId="172" fillId="0" borderId="0" applyFill="0" applyBorder="0" applyProtection="0">
      <alignment horizontal="center"/>
    </xf>
    <xf numFmtId="210" fontId="173" fillId="0" borderId="0" applyFill="0" applyBorder="0" applyProtection="0">
      <alignment horizontal="right"/>
    </xf>
    <xf numFmtId="211" fontId="34" fillId="0" borderId="0" applyFill="0" applyBorder="0" applyProtection="0">
      <alignment horizontal="right"/>
    </xf>
    <xf numFmtId="212" fontId="34" fillId="0" borderId="0" applyFill="0" applyBorder="0" applyProtection="0">
      <alignment horizontal="right"/>
    </xf>
    <xf numFmtId="213" fontId="34" fillId="0" borderId="0" applyFill="0" applyBorder="0" applyProtection="0">
      <alignment horizontal="right"/>
    </xf>
    <xf numFmtId="214" fontId="34" fillId="0" borderId="0" applyFill="0" applyBorder="0" applyProtection="0">
      <alignment horizontal="right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/>
    <xf numFmtId="16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0" fontId="127" fillId="0" borderId="0" applyNumberFormat="0" applyAlignment="0"/>
    <xf numFmtId="0" fontId="126" fillId="0" borderId="0">
      <alignment horizontal="center" wrapText="1"/>
      <protection locked="0"/>
    </xf>
    <xf numFmtId="43" fontId="117" fillId="0" borderId="0" applyFont="0" applyFill="0" applyBorder="0" applyAlignment="0" applyProtection="0"/>
    <xf numFmtId="215" fontId="70" fillId="6" borderId="0" applyNumberFormat="0" applyBorder="0" applyAlignment="0" applyProtection="0"/>
    <xf numFmtId="216" fontId="70" fillId="6" borderId="0" applyNumberFormat="0" applyBorder="0" applyAlignment="0" applyProtection="0"/>
    <xf numFmtId="217" fontId="70" fillId="6" borderId="0" applyNumberFormat="0" applyBorder="0" applyAlignment="0" applyProtection="0"/>
    <xf numFmtId="218" fontId="130" fillId="0" borderId="0" applyFill="0" applyBorder="0" applyAlignment="0"/>
    <xf numFmtId="219" fontId="33" fillId="0" borderId="0" applyFill="0" applyBorder="0" applyAlignment="0"/>
    <xf numFmtId="219" fontId="33" fillId="0" borderId="0" applyFill="0" applyBorder="0" applyAlignment="0"/>
    <xf numFmtId="192" fontId="33" fillId="0" borderId="0" applyFill="0" applyBorder="0" applyAlignment="0"/>
    <xf numFmtId="220" fontId="33" fillId="0" borderId="0" applyFill="0" applyBorder="0" applyAlignment="0"/>
    <xf numFmtId="221" fontId="33" fillId="0" borderId="0" applyFill="0" applyBorder="0" applyAlignment="0"/>
    <xf numFmtId="222" fontId="33" fillId="0" borderId="0" applyFill="0" applyBorder="0" applyAlignment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200" fontId="33" fillId="0" borderId="0" applyFill="0" applyBorder="0" applyAlignment="0"/>
    <xf numFmtId="224" fontId="33" fillId="0" borderId="0" applyFill="0" applyBorder="0" applyAlignment="0"/>
    <xf numFmtId="200" fontId="33" fillId="0" borderId="0" applyFill="0" applyBorder="0" applyAlignment="0"/>
    <xf numFmtId="192" fontId="33" fillId="0" borderId="0" applyFill="0" applyBorder="0" applyAlignment="0"/>
    <xf numFmtId="3" fontId="125" fillId="0" borderId="36"/>
    <xf numFmtId="1" fontId="177" fillId="0" borderId="40">
      <alignment vertical="top"/>
    </xf>
    <xf numFmtId="37" fontId="178" fillId="0" borderId="0"/>
    <xf numFmtId="37" fontId="178" fillId="0" borderId="0"/>
    <xf numFmtId="37" fontId="178" fillId="0" borderId="0"/>
    <xf numFmtId="37" fontId="178" fillId="0" borderId="0"/>
    <xf numFmtId="37" fontId="178" fillId="0" borderId="0"/>
    <xf numFmtId="37" fontId="178" fillId="0" borderId="0"/>
    <xf numFmtId="37" fontId="178" fillId="0" borderId="0"/>
    <xf numFmtId="37" fontId="178" fillId="0" borderId="0"/>
    <xf numFmtId="41" fontId="45" fillId="0" borderId="0" applyFont="0" applyFill="0" applyBorder="0" applyAlignment="0" applyProtection="0"/>
    <xf numFmtId="223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38" fontId="125" fillId="0" borderId="7"/>
    <xf numFmtId="43" fontId="17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2" fontId="130" fillId="0" borderId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225" fontId="17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6" fontId="45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7" fontId="34" fillId="0" borderId="0"/>
    <xf numFmtId="3" fontId="33" fillId="0" borderId="0" applyFill="0" applyBorder="0" applyAlignment="0" applyProtection="0"/>
    <xf numFmtId="228" fontId="127" fillId="0" borderId="0" applyBorder="0"/>
    <xf numFmtId="229" fontId="127" fillId="0" borderId="0" applyBorder="0"/>
    <xf numFmtId="171" fontId="187" fillId="0" borderId="0"/>
    <xf numFmtId="0" fontId="188" fillId="0" borderId="0" applyNumberFormat="0" applyAlignment="0">
      <alignment horizontal="left"/>
    </xf>
    <xf numFmtId="0" fontId="189" fillId="0" borderId="0" applyNumberFormat="0" applyAlignment="0"/>
    <xf numFmtId="227" fontId="81" fillId="60" borderId="0">
      <protection locked="0"/>
    </xf>
    <xf numFmtId="192" fontId="33" fillId="0" borderId="0" applyFont="0" applyFill="0" applyBorder="0" applyAlignment="0" applyProtection="0"/>
    <xf numFmtId="44" fontId="20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219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44" fontId="164" fillId="0" borderId="0" applyFont="0" applyFill="0" applyBorder="0" applyAlignment="0" applyProtection="0"/>
    <xf numFmtId="230" fontId="33" fillId="0" borderId="0" applyFill="0" applyBorder="0" applyAlignment="0" applyProtection="0"/>
    <xf numFmtId="231" fontId="34" fillId="0" borderId="0"/>
    <xf numFmtId="232" fontId="33" fillId="61" borderId="0" applyFont="0" applyBorder="0"/>
    <xf numFmtId="0" fontId="190" fillId="0" borderId="0"/>
    <xf numFmtId="183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91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0" fontId="33" fillId="0" borderId="0"/>
    <xf numFmtId="173" fontId="33" fillId="0" borderId="0"/>
    <xf numFmtId="183" fontId="33" fillId="0" borderId="0"/>
    <xf numFmtId="183" fontId="33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23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190" fontId="33" fillId="0" borderId="0"/>
    <xf numFmtId="19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4" fontId="33" fillId="0" borderId="0"/>
    <xf numFmtId="235" fontId="33" fillId="0" borderId="0"/>
    <xf numFmtId="172" fontId="33" fillId="0" borderId="0"/>
    <xf numFmtId="236" fontId="33" fillId="0" borderId="0"/>
    <xf numFmtId="236" fontId="33" fillId="0" borderId="0"/>
    <xf numFmtId="183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34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36" fontId="33" fillId="0" borderId="0"/>
    <xf numFmtId="236" fontId="33" fillId="0" borderId="0"/>
    <xf numFmtId="236" fontId="33" fillId="0" borderId="0"/>
    <xf numFmtId="234" fontId="33" fillId="0" borderId="0"/>
    <xf numFmtId="0" fontId="33" fillId="0" borderId="0"/>
    <xf numFmtId="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33" fillId="0" borderId="0"/>
    <xf numFmtId="0" fontId="33" fillId="0" borderId="0"/>
    <xf numFmtId="0" fontId="33" fillId="0" borderId="0"/>
    <xf numFmtId="190" fontId="3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6" fontId="33" fillId="0" borderId="0"/>
    <xf numFmtId="190" fontId="33" fillId="0" borderId="0"/>
    <xf numFmtId="190" fontId="3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171" fillId="0" borderId="0"/>
    <xf numFmtId="0" fontId="33" fillId="0" borderId="0"/>
    <xf numFmtId="190" fontId="189" fillId="0" borderId="36" applyNumberFormat="0" applyFont="0" applyFill="0" applyAlignment="0">
      <alignment horizontal="left"/>
    </xf>
    <xf numFmtId="0" fontId="192" fillId="0" borderId="39"/>
    <xf numFmtId="227" fontId="193" fillId="0" borderId="0">
      <protection locked="0"/>
    </xf>
    <xf numFmtId="237" fontId="33" fillId="0" borderId="0" applyFill="0" applyBorder="0" applyAlignment="0" applyProtection="0"/>
    <xf numFmtId="14" fontId="130" fillId="0" borderId="0" applyFill="0" applyBorder="0" applyAlignment="0"/>
    <xf numFmtId="0" fontId="189" fillId="0" borderId="0"/>
    <xf numFmtId="238" fontId="33" fillId="0" borderId="41">
      <alignment vertical="center"/>
    </xf>
    <xf numFmtId="199" fontId="33" fillId="0" borderId="41">
      <alignment vertical="center"/>
    </xf>
    <xf numFmtId="199" fontId="33" fillId="0" borderId="41">
      <alignment vertical="center"/>
    </xf>
    <xf numFmtId="41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239" fontId="34" fillId="0" borderId="0"/>
    <xf numFmtId="227" fontId="163" fillId="0" borderId="34"/>
    <xf numFmtId="0" fontId="189" fillId="0" borderId="39"/>
    <xf numFmtId="0" fontId="189" fillId="0" borderId="39"/>
    <xf numFmtId="0" fontId="195" fillId="0" borderId="0" applyNumberFormat="0" applyFill="0" applyBorder="0" applyAlignment="0" applyProtection="0"/>
    <xf numFmtId="0" fontId="196" fillId="62" borderId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192" fontId="33" fillId="0" borderId="0" applyFill="0" applyBorder="0" applyAlignment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200" fontId="33" fillId="0" borderId="0" applyFill="0" applyBorder="0" applyAlignment="0"/>
    <xf numFmtId="224" fontId="33" fillId="0" borderId="0" applyFill="0" applyBorder="0" applyAlignment="0"/>
    <xf numFmtId="200" fontId="33" fillId="0" borderId="0" applyFill="0" applyBorder="0" applyAlignment="0"/>
    <xf numFmtId="192" fontId="33" fillId="0" borderId="0" applyFill="0" applyBorder="0" applyAlignment="0"/>
    <xf numFmtId="0" fontId="197" fillId="0" borderId="0" applyNumberFormat="0" applyAlignment="0">
      <alignment horizontal="left"/>
    </xf>
    <xf numFmtId="233" fontId="171" fillId="0" borderId="0" applyFont="0" applyFill="0" applyBorder="0" applyAlignment="0" applyProtection="0"/>
    <xf numFmtId="2" fontId="33" fillId="0" borderId="0" applyFill="0" applyBorder="0" applyAlignment="0" applyProtection="0"/>
    <xf numFmtId="240" fontId="33" fillId="0" borderId="0">
      <protection locked="0"/>
    </xf>
    <xf numFmtId="240" fontId="33" fillId="0" borderId="0"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/>
    <xf numFmtId="0" fontId="200" fillId="0" borderId="42"/>
    <xf numFmtId="0" fontId="200" fillId="0" borderId="39"/>
    <xf numFmtId="0" fontId="200" fillId="58" borderId="39"/>
    <xf numFmtId="0" fontId="200" fillId="58" borderId="39"/>
    <xf numFmtId="215" fontId="69" fillId="5" borderId="0" applyNumberFormat="0" applyBorder="0" applyAlignment="0" applyProtection="0"/>
    <xf numFmtId="216" fontId="69" fillId="5" borderId="0" applyNumberFormat="0" applyBorder="0" applyAlignment="0" applyProtection="0"/>
    <xf numFmtId="217" fontId="69" fillId="5" borderId="0" applyNumberFormat="0" applyBorder="0" applyAlignment="0" applyProtection="0"/>
    <xf numFmtId="38" fontId="127" fillId="61" borderId="0" applyNumberFormat="0" applyBorder="0" applyAlignment="0" applyProtection="0"/>
    <xf numFmtId="0" fontId="94" fillId="0" borderId="43" applyNumberFormat="0" applyAlignment="0" applyProtection="0">
      <alignment horizontal="left" vertical="center"/>
    </xf>
    <xf numFmtId="0" fontId="94" fillId="0" borderId="33">
      <alignment horizontal="left" vertical="center"/>
    </xf>
    <xf numFmtId="241" fontId="201" fillId="0" borderId="0">
      <protection locked="0"/>
    </xf>
    <xf numFmtId="242" fontId="33" fillId="0" borderId="0">
      <protection locked="0"/>
    </xf>
    <xf numFmtId="242" fontId="33" fillId="0" borderId="0">
      <protection locked="0"/>
    </xf>
    <xf numFmtId="241" fontId="201" fillId="0" borderId="0">
      <protection locked="0"/>
    </xf>
    <xf numFmtId="242" fontId="33" fillId="0" borderId="0">
      <protection locked="0"/>
    </xf>
    <xf numFmtId="242" fontId="33" fillId="0" borderId="0">
      <protection locked="0"/>
    </xf>
    <xf numFmtId="41" fontId="202" fillId="0" borderId="0" applyBorder="0" applyAlignment="0" applyProtection="0">
      <alignment horizontal="right" wrapText="1"/>
    </xf>
    <xf numFmtId="0" fontId="203" fillId="0" borderId="35"/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10" fontId="127" fillId="63" borderId="36" applyNumberFormat="0" applyBorder="0" applyAlignment="0" applyProtection="0"/>
    <xf numFmtId="243" fontId="190" fillId="64" borderId="0"/>
    <xf numFmtId="190" fontId="206" fillId="65" borderId="36" applyNumberFormat="0" applyAlignment="0">
      <alignment horizontal="left"/>
    </xf>
    <xf numFmtId="0" fontId="207" fillId="65" borderId="39"/>
    <xf numFmtId="0" fontId="208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234" fontId="33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192" fontId="33" fillId="0" borderId="0" applyFill="0" applyBorder="0" applyAlignment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200" fontId="33" fillId="0" borderId="0" applyFill="0" applyBorder="0" applyAlignment="0"/>
    <xf numFmtId="224" fontId="33" fillId="0" borderId="0" applyFill="0" applyBorder="0" applyAlignment="0"/>
    <xf numFmtId="200" fontId="33" fillId="0" borderId="0" applyFill="0" applyBorder="0" applyAlignment="0"/>
    <xf numFmtId="192" fontId="33" fillId="0" borderId="0" applyFill="0" applyBorder="0" applyAlignment="0"/>
    <xf numFmtId="243" fontId="210" fillId="66" borderId="0"/>
    <xf numFmtId="0" fontId="211" fillId="0" borderId="36">
      <alignment horizontal="center"/>
    </xf>
    <xf numFmtId="244" fontId="33" fillId="0" borderId="0" applyFont="0" applyFill="0" applyBorder="0" applyAlignment="0" applyProtection="0"/>
    <xf numFmtId="245" fontId="33" fillId="0" borderId="0" applyFont="0" applyFill="0" applyBorder="0" applyAlignment="0" applyProtection="0"/>
    <xf numFmtId="246" fontId="33" fillId="0" borderId="0" applyFont="0" applyFill="0" applyBorder="0" applyAlignment="0" applyProtection="0"/>
    <xf numFmtId="247" fontId="33" fillId="0" borderId="0" applyFont="0" applyFill="0" applyBorder="0" applyAlignment="0" applyProtection="0"/>
    <xf numFmtId="215" fontId="108" fillId="7" borderId="0" applyNumberFormat="0" applyBorder="0" applyAlignment="0" applyProtection="0"/>
    <xf numFmtId="216" fontId="108" fillId="7" borderId="0" applyNumberFormat="0" applyBorder="0" applyAlignment="0" applyProtection="0"/>
    <xf numFmtId="0" fontId="212" fillId="7" borderId="0" applyNumberFormat="0" applyBorder="0" applyAlignment="0" applyProtection="0"/>
    <xf numFmtId="217" fontId="108" fillId="7" borderId="0" applyNumberFormat="0" applyBorder="0" applyAlignment="0" applyProtection="0"/>
    <xf numFmtId="0" fontId="34" fillId="0" borderId="0"/>
    <xf numFmtId="0" fontId="33" fillId="0" borderId="0"/>
    <xf numFmtId="37" fontId="213" fillId="0" borderId="0"/>
    <xf numFmtId="248" fontId="214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19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5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233" fontId="183" fillId="0" borderId="0"/>
    <xf numFmtId="0" fontId="164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3" fillId="0" borderId="0"/>
    <xf numFmtId="0" fontId="181" fillId="0" borderId="0"/>
    <xf numFmtId="0" fontId="181" fillId="0" borderId="0"/>
    <xf numFmtId="0" fontId="16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233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3" fillId="0" borderId="0">
      <alignment wrapText="1"/>
    </xf>
    <xf numFmtId="0" fontId="33" fillId="0" borderId="0">
      <alignment wrapText="1"/>
    </xf>
    <xf numFmtId="0" fontId="45" fillId="0" borderId="0"/>
    <xf numFmtId="0" fontId="53" fillId="0" borderId="0"/>
    <xf numFmtId="0" fontId="1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7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5" fillId="0" borderId="0"/>
    <xf numFmtId="0" fontId="53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1" fillId="0" borderId="0"/>
    <xf numFmtId="0" fontId="18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236" fontId="33" fillId="0" borderId="0"/>
    <xf numFmtId="190" fontId="33" fillId="0" borderId="0"/>
    <xf numFmtId="190" fontId="33" fillId="0" borderId="0"/>
    <xf numFmtId="236" fontId="33" fillId="0" borderId="0"/>
    <xf numFmtId="236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9" fillId="0" borderId="0"/>
    <xf numFmtId="0" fontId="20" fillId="0" borderId="0"/>
    <xf numFmtId="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20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20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0" fontId="20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0" fontId="20" fillId="0" borderId="0"/>
    <xf numFmtId="0" fontId="20" fillId="0" borderId="0"/>
    <xf numFmtId="0" fontId="20" fillId="0" borderId="0"/>
    <xf numFmtId="0" fontId="179" fillId="0" borderId="0"/>
    <xf numFmtId="219" fontId="20" fillId="0" borderId="0">
      <protection locked="0"/>
    </xf>
    <xf numFmtId="0" fontId="165" fillId="0" borderId="0"/>
    <xf numFmtId="249" fontId="20" fillId="0" borderId="0">
      <protection locked="0"/>
    </xf>
    <xf numFmtId="0" fontId="20" fillId="0" borderId="0">
      <protection locked="0"/>
    </xf>
    <xf numFmtId="0" fontId="171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3" fillId="0" borderId="0"/>
    <xf numFmtId="0" fontId="33" fillId="0" borderId="0"/>
    <xf numFmtId="0" fontId="5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36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5" fillId="0" borderId="0"/>
    <xf numFmtId="0" fontId="53" fillId="0" borderId="0"/>
    <xf numFmtId="0" fontId="53" fillId="0" borderId="0"/>
    <xf numFmtId="0" fontId="5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9" fillId="0" borderId="0"/>
    <xf numFmtId="0" fontId="129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0" fontId="20" fillId="0" borderId="0"/>
    <xf numFmtId="0" fontId="33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33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250" fontId="33" fillId="0" borderId="0" applyFont="0" applyFill="0" applyBorder="0" applyAlignment="0" applyProtection="0"/>
    <xf numFmtId="251" fontId="33" fillId="0" borderId="0" applyFont="0" applyFill="0" applyBorder="0" applyAlignment="0" applyProtection="0"/>
    <xf numFmtId="0" fontId="216" fillId="3" borderId="0"/>
    <xf numFmtId="14" fontId="126" fillId="0" borderId="0">
      <alignment horizontal="center" wrapText="1"/>
      <protection locked="0"/>
    </xf>
    <xf numFmtId="222" fontId="33" fillId="0" borderId="0" applyFont="0" applyFill="0" applyBorder="0" applyAlignment="0" applyProtection="0"/>
    <xf numFmtId="252" fontId="33" fillId="0" borderId="0" applyFont="0" applyFill="0" applyBorder="0" applyAlignment="0" applyProtection="0"/>
    <xf numFmtId="198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1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253" fontId="127" fillId="0" borderId="0" applyBorder="0">
      <alignment horizontal="right"/>
    </xf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192" fontId="33" fillId="0" borderId="0" applyFill="0" applyBorder="0" applyAlignment="0"/>
    <xf numFmtId="223" fontId="33" fillId="0" borderId="0" applyFill="0" applyBorder="0" applyAlignment="0"/>
    <xf numFmtId="219" fontId="33" fillId="0" borderId="0" applyFill="0" applyBorder="0" applyAlignment="0"/>
    <xf numFmtId="223" fontId="33" fillId="0" borderId="0" applyFill="0" applyBorder="0" applyAlignment="0"/>
    <xf numFmtId="200" fontId="33" fillId="0" borderId="0" applyFill="0" applyBorder="0" applyAlignment="0"/>
    <xf numFmtId="224" fontId="33" fillId="0" borderId="0" applyFill="0" applyBorder="0" applyAlignment="0"/>
    <xf numFmtId="200" fontId="33" fillId="0" borderId="0" applyFill="0" applyBorder="0" applyAlignment="0"/>
    <xf numFmtId="192" fontId="33" fillId="0" borderId="0" applyFill="0" applyBorder="0" applyAlignment="0"/>
    <xf numFmtId="164" fontId="178" fillId="0" borderId="0"/>
    <xf numFmtId="0" fontId="125" fillId="0" borderId="0" applyNumberFormat="0" applyFont="0" applyFill="0" applyBorder="0" applyAlignment="0" applyProtection="0">
      <alignment horizontal="left"/>
    </xf>
    <xf numFmtId="15" fontId="125" fillId="0" borderId="0" applyFont="0" applyFill="0" applyBorder="0" applyAlignment="0" applyProtection="0"/>
    <xf numFmtId="4" fontId="125" fillId="0" borderId="0" applyFont="0" applyFill="0" applyBorder="0" applyAlignment="0" applyProtection="0"/>
    <xf numFmtId="0" fontId="219" fillId="0" borderId="38">
      <alignment horizontal="center"/>
    </xf>
    <xf numFmtId="0" fontId="190" fillId="0" borderId="0"/>
    <xf numFmtId="0" fontId="192" fillId="0" borderId="0"/>
    <xf numFmtId="0" fontId="189" fillId="0" borderId="0"/>
    <xf numFmtId="14" fontId="203" fillId="0" borderId="0" applyNumberFormat="0" applyFill="0" applyBorder="0" applyAlignment="0" applyProtection="0">
      <alignment horizontal="left"/>
    </xf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8" borderId="0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45" applyNumberFormat="0" applyProtection="0">
      <alignment horizontal="left" vertical="center" indent="1"/>
    </xf>
    <xf numFmtId="4" fontId="220" fillId="78" borderId="0" applyNumberFormat="0" applyProtection="0">
      <alignment horizontal="left" vertical="center" indent="1"/>
    </xf>
    <xf numFmtId="4" fontId="220" fillId="68" borderId="0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4" fontId="130" fillId="78" borderId="0" applyNumberFormat="0" applyProtection="0">
      <alignment horizontal="left" vertical="center" indent="1"/>
    </xf>
    <xf numFmtId="4" fontId="130" fillId="68" borderId="0" applyNumberFormat="0" applyProtection="0">
      <alignment horizontal="left" vertical="center" indent="1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4" fillId="0" borderId="0"/>
    <xf numFmtId="254" fontId="127" fillId="0" borderId="0"/>
    <xf numFmtId="38" fontId="125" fillId="0" borderId="0" applyFont="0" applyFill="0" applyBorder="0" applyAlignment="0" applyProtection="0"/>
    <xf numFmtId="255" fontId="128" fillId="61" borderId="0" applyNumberFormat="0" applyBorder="0" applyAlignment="0" applyProtection="0">
      <alignment horizontal="left" wrapText="1"/>
    </xf>
    <xf numFmtId="40" fontId="226" fillId="0" borderId="0" applyBorder="0">
      <alignment horizontal="right"/>
    </xf>
    <xf numFmtId="256" fontId="33" fillId="0" borderId="0" applyFont="0" applyFill="0" applyBorder="0" applyAlignment="0" applyProtection="0"/>
    <xf numFmtId="190" fontId="189" fillId="0" borderId="36" applyNumberFormat="0" applyFont="0" applyFill="0" applyAlignment="0">
      <alignment horizontal="left"/>
    </xf>
    <xf numFmtId="0" fontId="190" fillId="0" borderId="39"/>
    <xf numFmtId="0" fontId="192" fillId="0" borderId="39"/>
    <xf numFmtId="0" fontId="203" fillId="0" borderId="0"/>
    <xf numFmtId="49" fontId="130" fillId="0" borderId="0" applyFill="0" applyBorder="0" applyAlignment="0"/>
    <xf numFmtId="257" fontId="33" fillId="0" borderId="0" applyFill="0" applyBorder="0" applyAlignment="0"/>
    <xf numFmtId="190" fontId="33" fillId="0" borderId="0" applyFill="0" applyBorder="0" applyAlignment="0"/>
    <xf numFmtId="257" fontId="33" fillId="0" borderId="0" applyFill="0" applyBorder="0" applyAlignment="0"/>
    <xf numFmtId="258" fontId="33" fillId="0" borderId="0" applyFill="0" applyBorder="0" applyAlignment="0"/>
    <xf numFmtId="259" fontId="33" fillId="0" borderId="0" applyFill="0" applyBorder="0" applyAlignment="0"/>
    <xf numFmtId="258" fontId="33" fillId="0" borderId="0" applyFill="0" applyBorder="0" applyAlignment="0"/>
    <xf numFmtId="0" fontId="227" fillId="0" borderId="0" applyNumberFormat="0" applyFont="0" applyAlignment="0">
      <alignment horizontal="left"/>
    </xf>
    <xf numFmtId="0" fontId="38" fillId="0" borderId="0" applyFont="0" applyFill="0" applyBorder="0" applyAlignment="0"/>
    <xf numFmtId="190" fontId="228" fillId="66" borderId="0" applyNumberFormat="0" applyBorder="0" applyAlignment="0">
      <alignment horizontal="left"/>
    </xf>
    <xf numFmtId="0" fontId="229" fillId="66" borderId="0"/>
    <xf numFmtId="0" fontId="230" fillId="66" borderId="0"/>
    <xf numFmtId="170" fontId="30" fillId="0" borderId="0" applyFont="0" applyFill="0" applyBorder="0" applyAlignment="0" applyProtection="0"/>
    <xf numFmtId="190" fontId="206" fillId="0" borderId="47" applyNumberFormat="0" applyFill="0" applyAlignment="0">
      <alignment horizontal="left"/>
    </xf>
    <xf numFmtId="0" fontId="207" fillId="0" borderId="42"/>
    <xf numFmtId="0" fontId="231" fillId="0" borderId="42"/>
    <xf numFmtId="190" fontId="206" fillId="0" borderId="36" applyNumberFormat="0" applyFill="0" applyAlignment="0">
      <alignment horizontal="left"/>
    </xf>
    <xf numFmtId="0" fontId="207" fillId="0" borderId="39"/>
    <xf numFmtId="0" fontId="231" fillId="0" borderId="39"/>
    <xf numFmtId="0" fontId="232" fillId="62" borderId="0"/>
    <xf numFmtId="42" fontId="194" fillId="0" borderId="0" applyFont="0" applyFill="0" applyBorder="0" applyAlignment="0" applyProtection="0"/>
    <xf numFmtId="44" fontId="194" fillId="0" borderId="0" applyFont="0" applyFill="0" applyBorder="0" applyAlignment="0" applyProtection="0"/>
    <xf numFmtId="0" fontId="30" fillId="0" borderId="0"/>
    <xf numFmtId="227" fontId="209" fillId="0" borderId="6" applyBorder="0"/>
    <xf numFmtId="38" fontId="125" fillId="0" borderId="0" applyFont="0" applyFill="0" applyBorder="0" applyAlignment="0" applyProtection="0"/>
    <xf numFmtId="38" fontId="125" fillId="0" borderId="0" applyFont="0" applyFill="0" applyBorder="0" applyAlignment="0" applyProtection="0"/>
    <xf numFmtId="0" fontId="233" fillId="0" borderId="0" applyFont="0" applyFill="0" applyBorder="0" applyAlignment="0" applyProtection="0"/>
    <xf numFmtId="0" fontId="234" fillId="0" borderId="0" applyFont="0" applyFill="0" applyBorder="0" applyAlignment="0" applyProtection="0"/>
    <xf numFmtId="262" fontId="235" fillId="0" borderId="0" applyFont="0" applyFill="0" applyBorder="0" applyAlignment="0" applyProtection="0"/>
    <xf numFmtId="263" fontId="235" fillId="0" borderId="0" applyFont="0" applyFill="0" applyBorder="0" applyAlignment="0" applyProtection="0"/>
    <xf numFmtId="0" fontId="236" fillId="0" borderId="0"/>
    <xf numFmtId="42" fontId="237" fillId="0" borderId="0" applyFont="0" applyFill="0" applyBorder="0" applyAlignment="0" applyProtection="0"/>
    <xf numFmtId="44" fontId="237" fillId="0" borderId="0" applyFont="0" applyFill="0" applyBorder="0" applyAlignment="0" applyProtection="0"/>
    <xf numFmtId="0" fontId="33" fillId="0" borderId="0"/>
    <xf numFmtId="0" fontId="33" fillId="0" borderId="0"/>
    <xf numFmtId="168" fontId="33" fillId="0" borderId="0" applyFont="0" applyFill="0" applyBorder="0" applyAlignment="0" applyProtection="0"/>
    <xf numFmtId="0" fontId="33" fillId="0" borderId="0"/>
    <xf numFmtId="43" fontId="238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9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100" fillId="0" borderId="0">
      <alignment vertical="top"/>
    </xf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170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177" fillId="0" borderId="40">
      <alignment vertical="top"/>
    </xf>
    <xf numFmtId="0" fontId="94" fillId="0" borderId="43" applyNumberFormat="0" applyAlignment="0" applyProtection="0">
      <alignment horizontal="left" vertical="center"/>
    </xf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20" fillId="0" borderId="0"/>
    <xf numFmtId="0" fontId="241" fillId="36" borderId="0" applyNumberFormat="0" applyBorder="0" applyAlignment="0" applyProtection="0"/>
    <xf numFmtId="0" fontId="241" fillId="35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33" fillId="0" borderId="0"/>
    <xf numFmtId="9" fontId="51" fillId="0" borderId="0" applyFont="0" applyFill="0" applyBorder="0" applyAlignment="0" applyProtection="0"/>
    <xf numFmtId="170" fontId="20" fillId="0" borderId="0" applyFont="0" applyFill="0" applyBorder="0" applyAlignment="0" applyProtection="0"/>
    <xf numFmtId="0" fontId="241" fillId="37" borderId="0" applyNumberFormat="0" applyBorder="0" applyAlignment="0" applyProtection="0"/>
    <xf numFmtId="0" fontId="241" fillId="38" borderId="0" applyNumberFormat="0" applyBorder="0" applyAlignment="0" applyProtection="0"/>
    <xf numFmtId="0" fontId="241" fillId="39" borderId="0" applyNumberFormat="0" applyBorder="0" applyAlignment="0" applyProtection="0"/>
    <xf numFmtId="0" fontId="241" fillId="40" borderId="0" applyNumberFormat="0" applyBorder="0" applyAlignment="0" applyProtection="0"/>
    <xf numFmtId="0" fontId="241" fillId="41" borderId="0" applyNumberFormat="0" applyBorder="0" applyAlignment="0" applyProtection="0"/>
    <xf numFmtId="0" fontId="241" fillId="42" borderId="0" applyNumberFormat="0" applyBorder="0" applyAlignment="0" applyProtection="0"/>
    <xf numFmtId="0" fontId="241" fillId="43" borderId="0" applyNumberFormat="0" applyBorder="0" applyAlignment="0" applyProtection="0"/>
    <xf numFmtId="0" fontId="241" fillId="38" borderId="0" applyNumberFormat="0" applyBorder="0" applyAlignment="0" applyProtection="0"/>
    <xf numFmtId="0" fontId="241" fillId="41" borderId="0" applyNumberFormat="0" applyBorder="0" applyAlignment="0" applyProtection="0"/>
    <xf numFmtId="0" fontId="241" fillId="44" borderId="0" applyNumberFormat="0" applyBorder="0" applyAlignment="0" applyProtection="0"/>
    <xf numFmtId="0" fontId="189" fillId="0" borderId="0"/>
    <xf numFmtId="0" fontId="242" fillId="45" borderId="0" applyNumberFormat="0" applyBorder="0" applyAlignment="0" applyProtection="0"/>
    <xf numFmtId="0" fontId="242" fillId="42" borderId="0" applyNumberFormat="0" applyBorder="0" applyAlignment="0" applyProtection="0"/>
    <xf numFmtId="0" fontId="242" fillId="43" borderId="0" applyNumberFormat="0" applyBorder="0" applyAlignment="0" applyProtection="0"/>
    <xf numFmtId="0" fontId="242" fillId="46" borderId="0" applyNumberFormat="0" applyBorder="0" applyAlignment="0" applyProtection="0"/>
    <xf numFmtId="0" fontId="242" fillId="47" borderId="0" applyNumberFormat="0" applyBorder="0" applyAlignment="0" applyProtection="0"/>
    <xf numFmtId="0" fontId="242" fillId="48" borderId="0" applyNumberFormat="0" applyBorder="0" applyAlignment="0" applyProtection="0"/>
    <xf numFmtId="0" fontId="189" fillId="0" borderId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>
      <alignment wrapText="1"/>
    </xf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43" fontId="51" fillId="0" borderId="0" applyFont="0" applyFill="0" applyBorder="0" applyAlignment="0" applyProtection="0"/>
    <xf numFmtId="0" fontId="24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44" fillId="0" borderId="0" applyFont="0" applyFill="0" applyBorder="0" applyAlignment="0" applyProtection="0"/>
    <xf numFmtId="49" fontId="245" fillId="0" borderId="0" applyBorder="0">
      <alignment horizontal="left" vertical="top" indent="1" justifyLastLine="1"/>
    </xf>
    <xf numFmtId="0" fontId="94" fillId="0" borderId="0"/>
    <xf numFmtId="17" fontId="193" fillId="61" borderId="48"/>
    <xf numFmtId="0" fontId="243" fillId="0" borderId="0" applyFont="0" applyFill="0" applyBorder="0" applyAlignment="0" applyProtection="0">
      <alignment horizontal="right"/>
    </xf>
    <xf numFmtId="0" fontId="243" fillId="0" borderId="0" applyFont="0" applyFill="0" applyBorder="0" applyAlignment="0" applyProtection="0">
      <alignment horizontal="right"/>
    </xf>
    <xf numFmtId="0" fontId="33" fillId="0" borderId="0">
      <alignment wrapText="1"/>
    </xf>
    <xf numFmtId="0" fontId="5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1" fillId="0" borderId="0"/>
    <xf numFmtId="0" fontId="33" fillId="0" borderId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>
      <alignment wrapText="1"/>
    </xf>
    <xf numFmtId="183" fontId="160" fillId="0" borderId="0"/>
    <xf numFmtId="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>
      <alignment wrapText="1"/>
    </xf>
    <xf numFmtId="0" fontId="244" fillId="0" borderId="0" applyFont="0" applyFill="0" applyBorder="0" applyAlignment="0" applyProtection="0"/>
    <xf numFmtId="183" fontId="246" fillId="0" borderId="0"/>
    <xf numFmtId="0" fontId="189" fillId="0" borderId="49"/>
    <xf numFmtId="0" fontId="160" fillId="0" borderId="0"/>
    <xf numFmtId="0" fontId="189" fillId="0" borderId="0"/>
    <xf numFmtId="0" fontId="242" fillId="49" borderId="0" applyNumberFormat="0" applyBorder="0" applyAlignment="0" applyProtection="0"/>
    <xf numFmtId="0" fontId="242" fillId="50" borderId="0" applyNumberFormat="0" applyBorder="0" applyAlignment="0" applyProtection="0"/>
    <xf numFmtId="0" fontId="242" fillId="51" borderId="0" applyNumberFormat="0" applyBorder="0" applyAlignment="0" applyProtection="0"/>
    <xf numFmtId="0" fontId="242" fillId="46" borderId="0" applyNumberFormat="0" applyBorder="0" applyAlignment="0" applyProtection="0"/>
    <xf numFmtId="0" fontId="242" fillId="47" borderId="0" applyNumberFormat="0" applyBorder="0" applyAlignment="0" applyProtection="0"/>
    <xf numFmtId="0" fontId="242" fillId="52" borderId="0" applyNumberFormat="0" applyBorder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0" fillId="0" borderId="24" applyNumberFormat="0" applyFill="0" applyAlignment="0" applyProtection="0"/>
    <xf numFmtId="0" fontId="251" fillId="0" borderId="25" applyNumberFormat="0" applyFill="0" applyAlignment="0" applyProtection="0"/>
    <xf numFmtId="0" fontId="252" fillId="0" borderId="26" applyNumberFormat="0" applyFill="0" applyAlignment="0" applyProtection="0"/>
    <xf numFmtId="0" fontId="252" fillId="0" borderId="0" applyNumberFormat="0" applyFill="0" applyBorder="0" applyAlignment="0" applyProtection="0"/>
    <xf numFmtId="0" fontId="253" fillId="0" borderId="31" applyNumberFormat="0" applyFill="0" applyAlignment="0" applyProtection="0"/>
    <xf numFmtId="0" fontId="254" fillId="54" borderId="23" applyNumberFormat="0" applyAlignment="0" applyProtection="0"/>
    <xf numFmtId="0" fontId="255" fillId="0" borderId="0" applyNumberFormat="0" applyFill="0" applyBorder="0" applyAlignment="0" applyProtection="0"/>
    <xf numFmtId="0" fontId="256" fillId="55" borderId="0" applyNumberFormat="0" applyBorder="0" applyAlignment="0" applyProtection="0"/>
    <xf numFmtId="0" fontId="257" fillId="36" borderId="0" applyNumberFormat="0" applyBorder="0" applyAlignment="0" applyProtection="0"/>
    <xf numFmtId="0" fontId="258" fillId="0" borderId="0" applyNumberFormat="0" applyFill="0" applyBorder="0" applyAlignment="0" applyProtection="0"/>
    <xf numFmtId="0" fontId="59" fillId="56" borderId="28" applyNumberFormat="0" applyFont="0" applyAlignment="0" applyProtection="0"/>
    <xf numFmtId="0" fontId="259" fillId="0" borderId="27" applyNumberFormat="0" applyFill="0" applyAlignment="0" applyProtection="0"/>
    <xf numFmtId="0" fontId="260" fillId="0" borderId="0" applyNumberFormat="0" applyFill="0" applyBorder="0" applyAlignment="0" applyProtection="0"/>
    <xf numFmtId="0" fontId="261" fillId="37" borderId="0" applyNumberFormat="0" applyBorder="0" applyAlignment="0" applyProtection="0"/>
    <xf numFmtId="0" fontId="33" fillId="0" borderId="0"/>
    <xf numFmtId="0" fontId="33" fillId="0" borderId="0">
      <alignment vertical="top"/>
    </xf>
    <xf numFmtId="0" fontId="81" fillId="0" borderId="0" applyNumberFormat="0" applyFill="0" applyBorder="0" applyAlignment="0" applyProtection="0"/>
    <xf numFmtId="0" fontId="136" fillId="53" borderId="22" applyNumberFormat="0" applyAlignment="0" applyProtection="0"/>
    <xf numFmtId="197" fontId="33" fillId="81" borderId="0" applyNumberFormat="0" applyBorder="0">
      <protection hidden="1"/>
    </xf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3" fillId="67" borderId="1" applyNumberFormat="0" applyBorder="0">
      <protection locked="0"/>
    </xf>
    <xf numFmtId="0" fontId="144" fillId="0" borderId="24" applyNumberFormat="0" applyFill="0" applyAlignment="0" applyProtection="0"/>
    <xf numFmtId="0" fontId="262" fillId="82" borderId="43" applyNumberFormat="0">
      <alignment horizontal="left" vertical="top"/>
      <protection hidden="1"/>
    </xf>
    <xf numFmtId="0" fontId="45" fillId="0" borderId="0"/>
    <xf numFmtId="0" fontId="51" fillId="0" borderId="0"/>
    <xf numFmtId="0" fontId="45" fillId="0" borderId="0"/>
    <xf numFmtId="0" fontId="59" fillId="0" borderId="0">
      <alignment vertical="top"/>
    </xf>
    <xf numFmtId="0" fontId="33" fillId="0" borderId="0">
      <alignment vertical="top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0" borderId="36">
      <protection hidden="1"/>
    </xf>
    <xf numFmtId="3" fontId="263" fillId="67" borderId="50" applyNumberFormat="0" applyFont="0" applyBorder="0" applyAlignment="0">
      <alignment horizontal="center"/>
      <protection locked="0"/>
    </xf>
    <xf numFmtId="0" fontId="94" fillId="0" borderId="0" applyFill="0" applyBorder="0">
      <protection hidden="1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1" fillId="80" borderId="0" applyBorder="0">
      <alignment horizontal="center"/>
      <protection locked="0"/>
    </xf>
    <xf numFmtId="0" fontId="240" fillId="83" borderId="0" applyNumberFormat="0" applyBorder="0">
      <protection hidden="1"/>
    </xf>
    <xf numFmtId="0" fontId="81" fillId="84" borderId="37">
      <alignment horizontal="left" indent="2"/>
      <protection hidden="1"/>
    </xf>
    <xf numFmtId="0" fontId="13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33" fillId="0" borderId="0" applyNumberFormat="0" applyFont="0" applyFill="0" applyBorder="0" applyAlignment="0">
      <protection locked="0"/>
    </xf>
    <xf numFmtId="0" fontId="263" fillId="60" borderId="0" applyNumberFormat="0" applyBorder="0">
      <protection locked="0"/>
    </xf>
    <xf numFmtId="0" fontId="59" fillId="0" borderId="0"/>
    <xf numFmtId="168" fontId="59" fillId="0" borderId="0" applyFont="0" applyFill="0" applyBorder="0" applyAlignment="0" applyProtection="0"/>
    <xf numFmtId="0" fontId="33" fillId="0" borderId="0"/>
    <xf numFmtId="0" fontId="33" fillId="0" borderId="0"/>
    <xf numFmtId="43" fontId="59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59" fillId="0" borderId="0"/>
    <xf numFmtId="0" fontId="81" fillId="0" borderId="0" applyNumberFormat="0" applyFill="0" applyBorder="0" applyAlignment="0" applyProtection="0"/>
    <xf numFmtId="264" fontId="33" fillId="0" borderId="0">
      <protection locked="0"/>
    </xf>
    <xf numFmtId="265" fontId="33" fillId="0" borderId="0">
      <protection locked="0"/>
    </xf>
    <xf numFmtId="264" fontId="33" fillId="0" borderId="0">
      <protection locked="0"/>
    </xf>
    <xf numFmtId="265" fontId="33" fillId="0" borderId="0">
      <protection locked="0"/>
    </xf>
    <xf numFmtId="9" fontId="264" fillId="0" borderId="0" applyFont="0" applyFill="0" applyBorder="0" applyAlignment="0" applyProtection="0"/>
    <xf numFmtId="0" fontId="189" fillId="0" borderId="0"/>
    <xf numFmtId="196" fontId="33" fillId="0" borderId="0" applyFont="0" applyFill="0" applyBorder="0" applyAlignment="0" applyProtection="0"/>
    <xf numFmtId="0" fontId="264" fillId="0" borderId="0"/>
    <xf numFmtId="43" fontId="20" fillId="0" borderId="0" applyFont="0" applyFill="0" applyBorder="0" applyAlignment="0" applyProtection="0"/>
    <xf numFmtId="166" fontId="59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168" fontId="33" fillId="0" borderId="0" applyFont="0" applyFill="0" applyBorder="0" applyAlignment="0" applyProtection="0"/>
    <xf numFmtId="43" fontId="263" fillId="0" borderId="0" applyFont="0" applyFill="0" applyBorder="0" applyAlignment="0" applyProtection="0"/>
    <xf numFmtId="43" fontId="45" fillId="0" borderId="0" applyFont="0" applyFill="0" applyBorder="0" applyAlignment="0" applyProtection="0"/>
    <xf numFmtId="168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130" fillId="0" borderId="0" applyFont="0" applyFill="0" applyBorder="0" applyAlignment="0" applyProtection="0"/>
    <xf numFmtId="170" fontId="51" fillId="0" borderId="0" applyFont="0" applyFill="0" applyBorder="0" applyAlignment="0" applyProtection="0"/>
    <xf numFmtId="0" fontId="33" fillId="0" borderId="0"/>
    <xf numFmtId="43" fontId="20" fillId="0" borderId="0" applyFont="0" applyFill="0" applyBorder="0" applyAlignment="0" applyProtection="0"/>
    <xf numFmtId="16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266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33" fillId="0" borderId="0"/>
    <xf numFmtId="267" fontId="33" fillId="0" borderId="0" applyFont="0" applyFill="0" applyBorder="0" applyAlignment="0" applyProtection="0"/>
    <xf numFmtId="267" fontId="33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268" fontId="33" fillId="0" borderId="0">
      <protection locked="0"/>
    </xf>
    <xf numFmtId="268" fontId="33" fillId="0" borderId="0">
      <protection locked="0"/>
    </xf>
    <xf numFmtId="264" fontId="33" fillId="0" borderId="0">
      <protection locked="0"/>
    </xf>
    <xf numFmtId="264" fontId="33" fillId="0" borderId="0"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269" fontId="33" fillId="0" borderId="0"/>
    <xf numFmtId="0" fontId="33" fillId="0" borderId="0"/>
    <xf numFmtId="0" fontId="45" fillId="0" borderId="0"/>
    <xf numFmtId="0" fontId="33" fillId="0" borderId="0"/>
    <xf numFmtId="0" fontId="33" fillId="0" borderId="0"/>
    <xf numFmtId="0" fontId="33" fillId="0" borderId="0"/>
    <xf numFmtId="178" fontId="34" fillId="0" borderId="0"/>
    <xf numFmtId="0" fontId="53" fillId="0" borderId="0"/>
    <xf numFmtId="0" fontId="59" fillId="0" borderId="0"/>
    <xf numFmtId="0" fontId="53" fillId="0" borderId="0"/>
    <xf numFmtId="0" fontId="33" fillId="0" borderId="0" applyNumberFormat="0" applyFill="0" applyBorder="0" applyAlignment="0" applyProtection="0"/>
    <xf numFmtId="0" fontId="33" fillId="0" borderId="0">
      <alignment wrapText="1"/>
    </xf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>
      <alignment wrapText="1"/>
    </xf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>
      <alignment wrapText="1"/>
    </xf>
    <xf numFmtId="43" fontId="51" fillId="0" borderId="0" applyFont="0" applyFill="0" applyBorder="0" applyAlignment="0" applyProtection="0"/>
    <xf numFmtId="0" fontId="59" fillId="0" borderId="0"/>
    <xf numFmtId="0" fontId="33" fillId="0" borderId="0">
      <alignment vertical="top"/>
    </xf>
    <xf numFmtId="0" fontId="33" fillId="0" borderId="0" applyNumberFormat="0" applyFill="0" applyBorder="0" applyAlignment="0" applyProtection="0"/>
    <xf numFmtId="0" fontId="45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7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65" fillId="0" borderId="0" applyNumberFormat="0" applyFill="0" applyBorder="0" applyAlignment="0" applyProtection="0">
      <alignment vertical="top"/>
      <protection locked="0"/>
    </xf>
    <xf numFmtId="0" fontId="51" fillId="0" borderId="0"/>
    <xf numFmtId="0" fontId="33" fillId="0" borderId="0"/>
    <xf numFmtId="0" fontId="51" fillId="0" borderId="0"/>
    <xf numFmtId="0" fontId="51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33" fillId="56" borderId="28" applyNumberFormat="0" applyFont="0" applyAlignment="0" applyProtection="0"/>
    <xf numFmtId="9" fontId="33" fillId="0" borderId="0" applyFont="0" applyFill="0" applyBorder="0" applyAlignment="0" applyProtection="0"/>
    <xf numFmtId="0" fontId="33" fillId="0" borderId="0">
      <alignment vertical="top"/>
    </xf>
    <xf numFmtId="0" fontId="53" fillId="0" borderId="0"/>
    <xf numFmtId="43" fontId="53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79" fillId="22" borderId="0" applyNumberFormat="0" applyBorder="0" applyAlignment="0" applyProtection="0"/>
    <xf numFmtId="0" fontId="79" fillId="26" borderId="0" applyNumberFormat="0" applyBorder="0" applyAlignment="0" applyProtection="0"/>
    <xf numFmtId="0" fontId="79" fillId="34" borderId="0" applyNumberFormat="0" applyBorder="0" applyAlignment="0" applyProtection="0"/>
    <xf numFmtId="168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59" fillId="0" borderId="0"/>
    <xf numFmtId="0" fontId="100" fillId="0" borderId="0">
      <alignment vertical="top"/>
    </xf>
    <xf numFmtId="0" fontId="59" fillId="0" borderId="0"/>
    <xf numFmtId="0" fontId="20" fillId="4" borderId="12" applyNumberFormat="0" applyFont="0" applyAlignment="0" applyProtection="0"/>
    <xf numFmtId="9" fontId="5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53" fillId="0" borderId="0"/>
    <xf numFmtId="43" fontId="53" fillId="0" borderId="0" applyFont="0" applyFill="0" applyBorder="0" applyAlignment="0" applyProtection="0"/>
    <xf numFmtId="202" fontId="33" fillId="0" borderId="0"/>
    <xf numFmtId="0" fontId="262" fillId="82" borderId="53" applyNumberFormat="0">
      <alignment horizontal="left" vertical="top"/>
      <protection hidden="1"/>
    </xf>
    <xf numFmtId="202" fontId="33" fillId="0" borderId="0"/>
    <xf numFmtId="227" fontId="163" fillId="0" borderId="34"/>
    <xf numFmtId="202" fontId="33" fillId="0" borderId="0"/>
    <xf numFmtId="4" fontId="220" fillId="77" borderId="51" applyNumberFormat="0" applyProtection="0">
      <alignment horizontal="left" vertical="center" indent="1"/>
    </xf>
    <xf numFmtId="43" fontId="53" fillId="0" borderId="0" applyFont="0" applyFill="0" applyBorder="0" applyAlignment="0" applyProtection="0"/>
    <xf numFmtId="0" fontId="53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0" fillId="0" borderId="0"/>
    <xf numFmtId="9" fontId="3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70" fontId="3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7" fillId="53" borderId="29" applyNumberFormat="0" applyAlignment="0" applyProtection="0"/>
    <xf numFmtId="0" fontId="189" fillId="0" borderId="39"/>
    <xf numFmtId="0" fontId="158" fillId="0" borderId="31" applyNumberFormat="0" applyFill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90" fontId="189" fillId="0" borderId="36" applyNumberFormat="0" applyFont="0" applyFill="0" applyAlignment="0">
      <alignment horizontal="left"/>
    </xf>
    <xf numFmtId="10" fontId="127" fillId="63" borderId="36" applyNumberFormat="0" applyBorder="0" applyAlignment="0" applyProtection="0"/>
    <xf numFmtId="190" fontId="189" fillId="0" borderId="36" applyNumberFormat="0" applyFont="0" applyFill="0" applyAlignment="0">
      <alignment horizontal="left"/>
    </xf>
    <xf numFmtId="0" fontId="192" fillId="0" borderId="39"/>
    <xf numFmtId="4" fontId="222" fillId="80" borderId="44" applyNumberFormat="0" applyProtection="0">
      <alignment vertical="center"/>
    </xf>
    <xf numFmtId="190" fontId="189" fillId="0" borderId="36" applyNumberFormat="0" applyFont="0" applyFill="0" applyAlignment="0">
      <alignment horizontal="left"/>
    </xf>
    <xf numFmtId="0" fontId="33" fillId="68" borderId="44" applyNumberFormat="0" applyProtection="0">
      <alignment horizontal="left" vertical="top" indent="1"/>
    </xf>
    <xf numFmtId="4" fontId="222" fillId="75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0" fontId="158" fillId="67" borderId="44" applyNumberFormat="0" applyProtection="0">
      <alignment horizontal="left" vertical="top" indent="1"/>
    </xf>
    <xf numFmtId="4" fontId="220" fillId="67" borderId="44" applyNumberFormat="0" applyProtection="0">
      <alignment vertical="center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31" fillId="0" borderId="39"/>
    <xf numFmtId="0" fontId="33" fillId="56" borderId="28" applyNumberFormat="0" applyFont="0" applyAlignment="0" applyProtection="0"/>
    <xf numFmtId="4" fontId="224" fillId="79" borderId="46" applyNumberFormat="0" applyProtection="0">
      <alignment horizontal="left" vertical="center" indent="1"/>
    </xf>
    <xf numFmtId="0" fontId="33" fillId="68" borderId="4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0" fillId="40" borderId="22" applyNumberFormat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03" fillId="0" borderId="31" applyNumberFormat="0" applyFill="0" applyAlignment="0" applyProtection="0"/>
    <xf numFmtId="0" fontId="49" fillId="56" borderId="28" applyNumberFormat="0" applyFon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178" fontId="135" fillId="53" borderId="22" applyNumberFormat="0" applyAlignment="0" applyProtection="0"/>
    <xf numFmtId="0" fontId="97" fillId="40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4" fontId="222" fillId="74" borderId="44" applyNumberFormat="0" applyProtection="0">
      <alignment horizontal="right" vertical="center"/>
    </xf>
    <xf numFmtId="0" fontId="149" fillId="40" borderId="22" applyNumberFormat="0" applyAlignment="0" applyProtection="0"/>
    <xf numFmtId="0" fontId="156" fillId="53" borderId="29" applyNumberFormat="0" applyAlignment="0" applyProtection="0"/>
    <xf numFmtId="178" fontId="20" fillId="0" borderId="0"/>
    <xf numFmtId="4" fontId="222" fillId="76" borderId="44" applyNumberFormat="0" applyProtection="0">
      <alignment horizontal="right" vertical="center"/>
    </xf>
    <xf numFmtId="0" fontId="253" fillId="0" borderId="31" applyNumberFormat="0" applyFill="0" applyAlignment="0" applyProtection="0"/>
    <xf numFmtId="0" fontId="20" fillId="0" borderId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20" fillId="0" borderId="0"/>
    <xf numFmtId="178" fontId="20" fillId="0" borderId="0"/>
    <xf numFmtId="0" fontId="97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20" fillId="0" borderId="0" applyFont="0" applyFill="0" applyBorder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211" fillId="0" borderId="36">
      <alignment horizont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2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7" fillId="65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3" fontId="125" fillId="0" borderId="36"/>
    <xf numFmtId="190" fontId="189" fillId="0" borderId="36" applyNumberFormat="0" applyFon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4" fontId="220" fillId="67" borderId="44" applyNumberFormat="0" applyProtection="0">
      <alignment vertical="center"/>
    </xf>
    <xf numFmtId="0" fontId="158" fillId="67" borderId="44" applyNumberFormat="0" applyProtection="0">
      <alignment horizontal="left" vertical="top" indent="1"/>
    </xf>
    <xf numFmtId="4" fontId="222" fillId="7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30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247" fillId="40" borderId="22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78" borderId="44" applyNumberFormat="0" applyProtection="0">
      <alignment horizontal="left" vertical="top" indent="1"/>
    </xf>
    <xf numFmtId="0" fontId="97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227" fontId="163" fillId="0" borderId="34"/>
    <xf numFmtId="0" fontId="49" fillId="56" borderId="28" applyNumberFormat="0" applyFont="0" applyAlignment="0" applyProtection="0"/>
    <xf numFmtId="0" fontId="207" fillId="65" borderId="39"/>
    <xf numFmtId="0" fontId="200" fillId="58" borderId="39"/>
    <xf numFmtId="0" fontId="200" fillId="58" borderId="39"/>
    <xf numFmtId="0" fontId="200" fillId="0" borderId="39"/>
    <xf numFmtId="0" fontId="189" fillId="0" borderId="39"/>
    <xf numFmtId="0" fontId="189" fillId="0" borderId="39"/>
    <xf numFmtId="0" fontId="192" fillId="0" borderId="39"/>
    <xf numFmtId="0" fontId="203" fillId="0" borderId="35"/>
    <xf numFmtId="190" fontId="189" fillId="0" borderId="36" applyNumberFormat="0" applyFont="0" applyFill="0" applyAlignment="0">
      <alignment horizontal="left"/>
    </xf>
    <xf numFmtId="0" fontId="94" fillId="0" borderId="33">
      <alignment horizontal="left" vertical="center"/>
    </xf>
    <xf numFmtId="190" fontId="206" fillId="65" borderId="36" applyNumberFormat="0" applyAlignment="0">
      <alignment horizontal="left"/>
    </xf>
    <xf numFmtId="0" fontId="211" fillId="0" borderId="36">
      <alignment horizontal="center"/>
    </xf>
    <xf numFmtId="0" fontId="249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190" fontId="206" fillId="0" borderId="36" applyNumberFormat="0" applyFill="0" applyAlignment="0">
      <alignment horizontal="left"/>
    </xf>
    <xf numFmtId="0" fontId="192" fillId="0" borderId="39"/>
    <xf numFmtId="4" fontId="222" fillId="74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3" fontId="125" fillId="0" borderId="36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190" fontId="189" fillId="0" borderId="36" applyNumberFormat="0" applyFont="0" applyFill="0" applyAlignment="0">
      <alignment horizontal="left"/>
    </xf>
    <xf numFmtId="190" fontId="206" fillId="0" borderId="36" applyNumberForma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66" fillId="0" borderId="39"/>
    <xf numFmtId="43" fontId="20" fillId="0" borderId="0" applyFont="0" applyFill="0" applyBorder="0" applyAlignment="0" applyProtection="0"/>
    <xf numFmtId="0" fontId="166" fillId="0" borderId="39"/>
    <xf numFmtId="0" fontId="51" fillId="56" borderId="28" applyNumberFormat="0" applyFont="0" applyAlignment="0" applyProtection="0"/>
    <xf numFmtId="0" fontId="59" fillId="56" borderId="28" applyNumberFormat="0" applyFon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33" fillId="78" borderId="44" applyNumberFormat="0" applyProtection="0">
      <alignment horizontal="left" vertical="top" indent="1"/>
    </xf>
    <xf numFmtId="0" fontId="19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44" fontId="20" fillId="0" borderId="0" applyFont="0" applyFill="0" applyBorder="0" applyAlignment="0" applyProtection="0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3" fillId="61" borderId="54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200" fillId="58" borderId="39"/>
    <xf numFmtId="0" fontId="192" fillId="0" borderId="39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190" fontId="189" fillId="0" borderId="36" applyNumberFormat="0" applyFont="0" applyFill="0" applyAlignment="0">
      <alignment horizontal="left"/>
    </xf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87" fillId="53" borderId="22" applyNumberFormat="0" applyAlignment="0" applyProtection="0"/>
    <xf numFmtId="0" fontId="203" fillId="0" borderId="35"/>
    <xf numFmtId="10" fontId="127" fillId="63" borderId="36" applyNumberFormat="0" applyBorder="0" applyAlignment="0" applyProtection="0"/>
    <xf numFmtId="190" fontId="206" fillId="65" borderId="36" applyNumberFormat="0" applyAlignment="0">
      <alignment horizontal="left"/>
    </xf>
    <xf numFmtId="0" fontId="207" fillId="65" borderId="39"/>
    <xf numFmtId="0" fontId="33" fillId="78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center" indent="1"/>
    </xf>
    <xf numFmtId="0" fontId="49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11" fillId="0" borderId="3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8" borderId="44" applyNumberFormat="0" applyProtection="0">
      <alignment horizontal="left" vertical="top" indent="1"/>
    </xf>
    <xf numFmtId="0" fontId="176" fillId="59" borderId="39"/>
    <xf numFmtId="0" fontId="157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4" fontId="222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54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51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0" fillId="58" borderId="39"/>
    <xf numFmtId="0" fontId="158" fillId="0" borderId="31" applyNumberFormat="0" applyFill="0" applyAlignment="0" applyProtection="0"/>
    <xf numFmtId="0" fontId="136" fillId="53" borderId="22" applyNumberFormat="0" applyAlignment="0" applyProtection="0"/>
    <xf numFmtId="0" fontId="166" fillId="0" borderId="39"/>
    <xf numFmtId="0" fontId="207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6" fillId="53" borderId="29" applyNumberFormat="0" applyAlignment="0" applyProtection="0"/>
    <xf numFmtId="0" fontId="20" fillId="0" borderId="0"/>
    <xf numFmtId="0" fontId="157" fillId="53" borderId="29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33" fillId="78" borderId="44" applyNumberFormat="0" applyProtection="0">
      <alignment horizontal="left" vertical="center" indent="1"/>
    </xf>
    <xf numFmtId="0" fontId="20" fillId="0" borderId="0"/>
    <xf numFmtId="3" fontId="125" fillId="0" borderId="36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77" fillId="0" borderId="52">
      <alignment vertical="top"/>
    </xf>
    <xf numFmtId="0" fontId="101" fillId="53" borderId="29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0" fontId="156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3" fillId="80" borderId="44" applyNumberFormat="0" applyProtection="0">
      <alignment vertical="center"/>
    </xf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157" fillId="53" borderId="29" applyNumberFormat="0" applyAlignment="0" applyProtection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8" fontId="156" fillId="53" borderId="29" applyNumberFormat="0" applyAlignment="0" applyProtection="0"/>
    <xf numFmtId="4" fontId="222" fillId="73" borderId="44" applyNumberFormat="0" applyProtection="0">
      <alignment horizontal="right" vertical="center"/>
    </xf>
    <xf numFmtId="0" fontId="136" fillId="53" borderId="22" applyNumberFormat="0" applyAlignment="0" applyProtection="0"/>
    <xf numFmtId="0" fontId="200" fillId="58" borderId="39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9" fontId="20" fillId="0" borderId="0" applyFont="0" applyFill="0" applyBorder="0" applyAlignment="0" applyProtection="0"/>
    <xf numFmtId="0" fontId="219" fillId="0" borderId="38">
      <alignment horizontal="center"/>
    </xf>
    <xf numFmtId="0" fontId="149" fillId="40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135" fillId="53" borderId="22" applyNumberFormat="0" applyAlignment="0" applyProtection="0"/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190" fontId="189" fillId="0" borderId="36" applyNumberFormat="0" applyFont="0" applyFill="0" applyAlignment="0">
      <alignment horizontal="left"/>
    </xf>
    <xf numFmtId="0" fontId="190" fillId="0" borderId="39"/>
    <xf numFmtId="0" fontId="192" fillId="0" borderId="39"/>
    <xf numFmtId="0" fontId="200" fillId="0" borderId="39"/>
    <xf numFmtId="190" fontId="206" fillId="0" borderId="36" applyNumberFormat="0" applyFill="0" applyAlignment="0">
      <alignment horizontal="left"/>
    </xf>
    <xf numFmtId="0" fontId="207" fillId="0" borderId="39"/>
    <xf numFmtId="0" fontId="231" fillId="0" borderId="39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0" fillId="58" borderId="39"/>
    <xf numFmtId="0" fontId="20" fillId="0" borderId="0"/>
    <xf numFmtId="0" fontId="189" fillId="0" borderId="39"/>
    <xf numFmtId="170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4" fontId="222" fillId="60" borderId="44" applyNumberFormat="0" applyProtection="0">
      <alignment horizontal="right" vertical="center"/>
    </xf>
    <xf numFmtId="0" fontId="207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4" fontId="222" fillId="60" borderId="44" applyNumberFormat="0" applyProtection="0">
      <alignment horizontal="right" vertical="center"/>
    </xf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4" fontId="222" fillId="80" borderId="44" applyNumberFormat="0" applyProtection="0">
      <alignment horizontal="right" vertical="center"/>
    </xf>
    <xf numFmtId="0" fontId="136" fillId="53" borderId="22" applyNumberFormat="0" applyAlignment="0" applyProtection="0"/>
    <xf numFmtId="10" fontId="127" fillId="63" borderId="36" applyNumberFormat="0" applyBorder="0" applyAlignment="0" applyProtection="0"/>
    <xf numFmtId="0" fontId="33" fillId="67" borderId="55" applyNumberFormat="0" applyBorder="0">
      <protection locked="0"/>
    </xf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0" borderId="36">
      <protection hidden="1"/>
    </xf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2" fillId="0" borderId="39"/>
    <xf numFmtId="0" fontId="54" fillId="56" borderId="28" applyNumberFormat="0" applyFont="0" applyAlignment="0" applyProtection="0"/>
    <xf numFmtId="0" fontId="150" fillId="40" borderId="22" applyNumberFormat="0" applyAlignment="0" applyProtection="0"/>
    <xf numFmtId="9" fontId="20" fillId="0" borderId="0" applyFont="0" applyFill="0" applyBorder="0" applyAlignment="0" applyProtection="0"/>
    <xf numFmtId="0" fontId="135" fillId="53" borderId="22" applyNumberFormat="0" applyAlignment="0" applyProtection="0"/>
    <xf numFmtId="4" fontId="222" fillId="80" borderId="44" applyNumberFormat="0" applyProtection="0">
      <alignment vertical="center"/>
    </xf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" fontId="225" fillId="80" borderId="44" applyNumberFormat="0" applyProtection="0">
      <alignment horizontal="right" vertical="center"/>
    </xf>
    <xf numFmtId="0" fontId="189" fillId="0" borderId="39"/>
    <xf numFmtId="0" fontId="49" fillId="56" borderId="28" applyNumberFormat="0" applyFont="0" applyAlignment="0" applyProtection="0"/>
    <xf numFmtId="4" fontId="222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/>
    <xf numFmtId="0" fontId="33" fillId="0" borderId="0"/>
    <xf numFmtId="9" fontId="20" fillId="0" borderId="0" applyFont="0" applyFill="0" applyBorder="0" applyAlignment="0" applyProtection="0"/>
    <xf numFmtId="0" fontId="110" fillId="0" borderId="0"/>
    <xf numFmtId="40" fontId="125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20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3" fontId="125" fillId="0" borderId="36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189" fillId="0" borderId="36" applyNumberFormat="0" applyFont="0" applyFill="0" applyAlignment="0">
      <alignment horizontal="left"/>
    </xf>
    <xf numFmtId="0" fontId="94" fillId="0" borderId="33">
      <alignment horizontal="left" vertical="center"/>
    </xf>
    <xf numFmtId="0" fontId="203" fillId="0" borderId="35"/>
    <xf numFmtId="10" fontId="127" fillId="63" borderId="36" applyNumberFormat="0" applyBorder="0" applyAlignment="0" applyProtection="0"/>
    <xf numFmtId="190" fontId="206" fillId="65" borderId="36" applyNumberFormat="0" applyAlignment="0">
      <alignment horizontal="left"/>
    </xf>
    <xf numFmtId="0" fontId="211" fillId="0" borderId="3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9" fillId="0" borderId="38">
      <alignment horizontal="center"/>
    </xf>
    <xf numFmtId="190" fontId="189" fillId="0" borderId="36" applyNumberFormat="0" applyFont="0" applyFill="0" applyAlignment="0">
      <alignment horizontal="left"/>
    </xf>
    <xf numFmtId="190" fontId="206" fillId="0" borderId="36" applyNumberFormat="0" applyFill="0" applyAlignment="0">
      <alignment horizontal="left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36">
      <protection hidden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43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115" fillId="0" borderId="0"/>
    <xf numFmtId="0" fontId="20" fillId="0" borderId="0"/>
    <xf numFmtId="0" fontId="59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59" fillId="0" borderId="0" applyFont="0" applyFill="0" applyBorder="0" applyAlignment="0" applyProtection="0"/>
    <xf numFmtId="170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20" fillId="0" borderId="0"/>
    <xf numFmtId="170" fontId="51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0" fontId="33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0" fontId="51" fillId="0" borderId="0" applyFont="0" applyFill="0" applyBorder="0" applyAlignment="0" applyProtection="0"/>
    <xf numFmtId="179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178" fontId="52" fillId="0" borderId="0"/>
    <xf numFmtId="0" fontId="20" fillId="0" borderId="0"/>
    <xf numFmtId="178" fontId="52" fillId="0" borderId="0"/>
    <xf numFmtId="178" fontId="52" fillId="0" borderId="0"/>
    <xf numFmtId="178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4" fontId="34" fillId="0" borderId="0"/>
    <xf numFmtId="174" fontId="34" fillId="0" borderId="0"/>
    <xf numFmtId="174" fontId="34" fillId="0" borderId="0"/>
    <xf numFmtId="178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20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45" fillId="0" borderId="0"/>
    <xf numFmtId="174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53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0" fontId="52" fillId="0" borderId="0"/>
    <xf numFmtId="0" fontId="20" fillId="0" borderId="0"/>
    <xf numFmtId="178" fontId="34" fillId="0" borderId="0"/>
    <xf numFmtId="178" fontId="34" fillId="0" borderId="0"/>
    <xf numFmtId="178" fontId="52" fillId="0" borderId="0"/>
    <xf numFmtId="178" fontId="20" fillId="0" borderId="0"/>
    <xf numFmtId="9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5" fillId="0" borderId="0" applyFill="0" applyBorder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6" fillId="36" borderId="0" applyNumberFormat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0" fontId="88" fillId="54" borderId="23" applyNumberFormat="0" applyAlignment="0" applyProtection="0"/>
    <xf numFmtId="168" fontId="45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20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68" fontId="45" fillId="0" borderId="0" applyFont="0" applyFill="0" applyBorder="0" applyAlignment="0" applyProtection="0"/>
    <xf numFmtId="171" fontId="89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89" fillId="0" borderId="0" applyFont="0" applyFill="0" applyBorder="0" applyAlignment="0" applyProtection="0"/>
    <xf numFmtId="43" fontId="33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2" fillId="0" borderId="0" applyNumberFormat="0" applyFont="0" applyFill="0" applyAlignment="0" applyProtection="0"/>
    <xf numFmtId="0" fontId="92" fillId="0" borderId="0" applyNumberFormat="0" applyFont="0" applyFill="0" applyAlignment="0" applyProtection="0"/>
    <xf numFmtId="0" fontId="92" fillId="0" borderId="0" applyNumberFormat="0" applyFon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4" fillId="0" borderId="0" applyNumberFormat="0" applyFont="0" applyFill="0" applyAlignment="0" applyProtection="0"/>
    <xf numFmtId="0" fontId="94" fillId="0" borderId="0" applyNumberFormat="0" applyFont="0" applyFill="0" applyAlignment="0" applyProtection="0"/>
    <xf numFmtId="0" fontId="94" fillId="0" borderId="0" applyNumberFormat="0" applyFont="0" applyFill="0" applyAlignment="0" applyProtection="0"/>
    <xf numFmtId="0" fontId="95" fillId="0" borderId="25" applyNumberFormat="0" applyFill="0" applyAlignment="0" applyProtection="0"/>
    <xf numFmtId="0" fontId="95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0" fillId="0" borderId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99" fillId="55" borderId="0" applyNumberFormat="0" applyBorder="0" applyAlignment="0" applyProtection="0"/>
    <xf numFmtId="0" fontId="33" fillId="0" borderId="0"/>
    <xf numFmtId="0" fontId="45" fillId="0" borderId="0" applyFill="0" applyBorder="0"/>
    <xf numFmtId="0" fontId="20" fillId="0" borderId="0"/>
    <xf numFmtId="0" fontId="45" fillId="0" borderId="0" applyFill="0"/>
    <xf numFmtId="0" fontId="33" fillId="0" borderId="0"/>
    <xf numFmtId="0" fontId="89" fillId="0" borderId="0"/>
    <xf numFmtId="0" fontId="89" fillId="0" borderId="0"/>
    <xf numFmtId="0" fontId="89" fillId="0" borderId="0"/>
    <xf numFmtId="0" fontId="84" fillId="0" borderId="0"/>
    <xf numFmtId="0" fontId="89" fillId="0" borderId="0"/>
    <xf numFmtId="0" fontId="89" fillId="0" borderId="0"/>
    <xf numFmtId="0" fontId="45" fillId="0" borderId="0" applyFill="0"/>
    <xf numFmtId="0" fontId="33" fillId="0" borderId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33" fillId="0" borderId="0"/>
    <xf numFmtId="0" fontId="33" fillId="0" borderId="0"/>
    <xf numFmtId="0" fontId="59" fillId="0" borderId="0"/>
    <xf numFmtId="0" fontId="45" fillId="0" borderId="0" applyFill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193" fontId="118" fillId="0" borderId="0" applyFont="0" applyFill="0" applyBorder="0" applyAlignment="0" applyProtection="0"/>
    <xf numFmtId="0" fontId="34" fillId="0" borderId="0"/>
    <xf numFmtId="0" fontId="33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0" fillId="0" borderId="0"/>
    <xf numFmtId="9" fontId="34" fillId="0" borderId="0" applyFont="0" applyFill="0" applyBorder="0" applyAlignment="0" applyProtection="0"/>
    <xf numFmtId="0" fontId="100" fillId="0" borderId="0">
      <alignment vertical="top"/>
    </xf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33" fillId="0" borderId="30" applyNumberFormat="0" applyFont="0" applyBorder="0" applyAlignment="0" applyProtection="0"/>
    <xf numFmtId="0" fontId="33" fillId="0" borderId="30" applyNumberFormat="0" applyFont="0" applyBorder="0" applyAlignment="0" applyProtection="0"/>
    <xf numFmtId="0" fontId="33" fillId="0" borderId="30" applyNumberFormat="0" applyFont="0" applyBorder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0" fontId="267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201" fontId="33" fillId="0" borderId="0"/>
    <xf numFmtId="0" fontId="20" fillId="0" borderId="0"/>
    <xf numFmtId="0" fontId="33" fillId="0" borderId="0"/>
    <xf numFmtId="0" fontId="266" fillId="0" borderId="0" applyNumberFormat="0" applyFill="0" applyBorder="0" applyAlignment="0" applyProtection="0">
      <alignment vertical="top"/>
      <protection locked="0"/>
    </xf>
    <xf numFmtId="0" fontId="53" fillId="0" borderId="0"/>
    <xf numFmtId="0" fontId="53" fillId="0" borderId="0"/>
    <xf numFmtId="0" fontId="59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68" fillId="0" borderId="0"/>
    <xf numFmtId="43" fontId="268" fillId="0" borderId="0" applyFont="0" applyFill="0" applyBorder="0" applyAlignment="0" applyProtection="0"/>
    <xf numFmtId="0" fontId="268" fillId="0" borderId="0" applyNumberFormat="0" applyFont="0" applyFill="0" applyBorder="0" applyAlignment="0" applyProtection="0"/>
    <xf numFmtId="0" fontId="59" fillId="0" borderId="0"/>
    <xf numFmtId="0" fontId="59" fillId="0" borderId="0"/>
    <xf numFmtId="43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130" fillId="35" borderId="0" applyNumberFormat="0" applyBorder="0" applyAlignment="0" applyProtection="0"/>
    <xf numFmtId="0" fontId="20" fillId="0" borderId="0"/>
    <xf numFmtId="43" fontId="52" fillId="0" borderId="0" applyFont="0" applyFill="0" applyBorder="0" applyAlignment="0" applyProtection="0"/>
    <xf numFmtId="0" fontId="130" fillId="35" borderId="0" applyNumberFormat="0" applyBorder="0" applyAlignment="0" applyProtection="0"/>
    <xf numFmtId="43" fontId="59" fillId="0" borderId="0" applyFont="0" applyFill="0" applyBorder="0" applyAlignment="0" applyProtection="0"/>
    <xf numFmtId="0" fontId="130" fillId="35" borderId="0" applyNumberFormat="0" applyBorder="0" applyAlignment="0" applyProtection="0"/>
    <xf numFmtId="0" fontId="20" fillId="0" borderId="0"/>
    <xf numFmtId="0" fontId="130" fillId="35" borderId="0" applyNumberFormat="0" applyBorder="0" applyAlignment="0" applyProtection="0"/>
    <xf numFmtId="0" fontId="33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178" fontId="130" fillId="36" borderId="0" applyNumberFormat="0" applyBorder="0" applyAlignment="0" applyProtection="0"/>
    <xf numFmtId="0" fontId="20" fillId="0" borderId="0"/>
    <xf numFmtId="193" fontId="118" fillId="0" borderId="0" applyFont="0" applyFill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30" fillId="36" borderId="0" applyNumberFormat="0" applyBorder="0" applyAlignment="0" applyProtection="0"/>
    <xf numFmtId="0" fontId="118" fillId="0" borderId="0"/>
    <xf numFmtId="0" fontId="20" fillId="0" borderId="0"/>
    <xf numFmtId="0" fontId="20" fillId="0" borderId="0"/>
    <xf numFmtId="178" fontId="130" fillId="37" borderId="0" applyNumberFormat="0" applyBorder="0" applyAlignment="0" applyProtection="0"/>
    <xf numFmtId="0" fontId="20" fillId="0" borderId="0"/>
    <xf numFmtId="0" fontId="130" fillId="37" borderId="0" applyNumberFormat="0" applyBorder="0" applyAlignment="0" applyProtection="0"/>
    <xf numFmtId="38" fontId="124" fillId="0" borderId="0" applyFont="0" applyFill="0" applyBorder="0" applyAlignment="0" applyProtection="0"/>
    <xf numFmtId="0" fontId="130" fillId="37" borderId="0" applyNumberFormat="0" applyBorder="0" applyAlignment="0" applyProtection="0"/>
    <xf numFmtId="0" fontId="45" fillId="0" borderId="0" applyFill="0" applyBorder="0"/>
    <xf numFmtId="0" fontId="130" fillId="37" borderId="0" applyNumberFormat="0" applyBorder="0" applyAlignment="0" applyProtection="0"/>
    <xf numFmtId="0" fontId="20" fillId="0" borderId="0"/>
    <xf numFmtId="0" fontId="20" fillId="0" borderId="0"/>
    <xf numFmtId="0" fontId="115" fillId="0" borderId="0"/>
    <xf numFmtId="0" fontId="45" fillId="0" borderId="0" applyFill="0" applyBorder="0"/>
    <xf numFmtId="0" fontId="20" fillId="0" borderId="0"/>
    <xf numFmtId="0" fontId="20" fillId="0" borderId="0"/>
    <xf numFmtId="178" fontId="130" fillId="38" borderId="0" applyNumberFormat="0" applyBorder="0" applyAlignment="0" applyProtection="0"/>
    <xf numFmtId="0" fontId="130" fillId="38" borderId="0" applyNumberFormat="0" applyBorder="0" applyAlignment="0" applyProtection="0"/>
    <xf numFmtId="193" fontId="118" fillId="0" borderId="0" applyFont="0" applyFill="0" applyBorder="0" applyAlignment="0" applyProtection="0"/>
    <xf numFmtId="0" fontId="130" fillId="38" borderId="0" applyNumberFormat="0" applyBorder="0" applyAlignment="0" applyProtection="0"/>
    <xf numFmtId="0" fontId="115" fillId="0" borderId="0" applyFont="0" applyFill="0" applyBorder="0" applyAlignment="0" applyProtection="0"/>
    <xf numFmtId="0" fontId="130" fillId="38" borderId="0" applyNumberFormat="0" applyBorder="0" applyAlignment="0" applyProtection="0"/>
    <xf numFmtId="0" fontId="20" fillId="0" borderId="0"/>
    <xf numFmtId="0" fontId="20" fillId="0" borderId="0"/>
    <xf numFmtId="0" fontId="45" fillId="0" borderId="0" applyFill="0" applyBorder="0"/>
    <xf numFmtId="193" fontId="118" fillId="0" borderId="0" applyFont="0" applyFill="0" applyBorder="0" applyAlignment="0" applyProtection="0"/>
    <xf numFmtId="178" fontId="130" fillId="39" borderId="0" applyNumberFormat="0" applyBorder="0" applyAlignment="0" applyProtection="0"/>
    <xf numFmtId="0" fontId="20" fillId="0" borderId="0"/>
    <xf numFmtId="0" fontId="20" fillId="0" borderId="0"/>
    <xf numFmtId="0" fontId="130" fillId="39" borderId="0" applyNumberFormat="0" applyBorder="0" applyAlignment="0" applyProtection="0"/>
    <xf numFmtId="0" fontId="20" fillId="0" borderId="0"/>
    <xf numFmtId="0" fontId="130" fillId="39" borderId="0" applyNumberFormat="0" applyBorder="0" applyAlignment="0" applyProtection="0"/>
    <xf numFmtId="0" fontId="45" fillId="0" borderId="0" applyFill="0" applyBorder="0"/>
    <xf numFmtId="0" fontId="130" fillId="39" borderId="0" applyNumberFormat="0" applyBorder="0" applyAlignment="0" applyProtection="0"/>
    <xf numFmtId="0" fontId="59" fillId="0" borderId="0"/>
    <xf numFmtId="0" fontId="80" fillId="0" borderId="0"/>
    <xf numFmtId="0" fontId="45" fillId="0" borderId="0" applyFill="0"/>
    <xf numFmtId="178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130" fillId="40" borderId="0" applyNumberFormat="0" applyBorder="0" applyAlignment="0" applyProtection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178" fontId="130" fillId="41" borderId="0" applyNumberFormat="0" applyBorder="0" applyAlignment="0" applyProtection="0"/>
    <xf numFmtId="0" fontId="20" fillId="0" borderId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30" fillId="41" borderId="0" applyNumberFormat="0" applyBorder="0" applyAlignment="0" applyProtection="0"/>
    <xf numFmtId="0" fontId="59" fillId="0" borderId="0" applyFont="0" applyFill="0" applyBorder="0" applyAlignment="0" applyProtection="0"/>
    <xf numFmtId="0" fontId="20" fillId="0" borderId="0"/>
    <xf numFmtId="178" fontId="130" fillId="42" borderId="0" applyNumberFormat="0" applyBorder="0" applyAlignment="0" applyProtection="0"/>
    <xf numFmtId="193" fontId="118" fillId="0" borderId="0" applyFont="0" applyFill="0" applyBorder="0" applyAlignment="0" applyProtection="0"/>
    <xf numFmtId="0" fontId="130" fillId="42" borderId="0" applyNumberFormat="0" applyBorder="0" applyAlignment="0" applyProtection="0"/>
    <xf numFmtId="0" fontId="20" fillId="0" borderId="0"/>
    <xf numFmtId="0" fontId="130" fillId="42" borderId="0" applyNumberFormat="0" applyBorder="0" applyAlignment="0" applyProtection="0"/>
    <xf numFmtId="0" fontId="45" fillId="0" borderId="0" applyFill="0"/>
    <xf numFmtId="0" fontId="130" fillId="42" borderId="0" applyNumberFormat="0" applyBorder="0" applyAlignment="0" applyProtection="0"/>
    <xf numFmtId="0" fontId="97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178" fontId="130" fillId="43" borderId="0" applyNumberFormat="0" applyBorder="0" applyAlignment="0" applyProtection="0"/>
    <xf numFmtId="0" fontId="20" fillId="0" borderId="0"/>
    <xf numFmtId="0" fontId="20" fillId="0" borderId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130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130" fillId="38" borderId="0" applyNumberFormat="0" applyBorder="0" applyAlignment="0" applyProtection="0"/>
    <xf numFmtId="168" fontId="45" fillId="0" borderId="0" applyFont="0" applyFill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30" fillId="38" borderId="0" applyNumberFormat="0" applyBorder="0" applyAlignment="0" applyProtection="0"/>
    <xf numFmtId="0" fontId="110" fillId="0" borderId="0"/>
    <xf numFmtId="192" fontId="20" fillId="0" borderId="0" applyFont="0" applyFill="0" applyBorder="0" applyAlignment="0" applyProtection="0"/>
    <xf numFmtId="178" fontId="130" fillId="41" borderId="0" applyNumberFormat="0" applyBorder="0" applyAlignment="0" applyProtection="0"/>
    <xf numFmtId="0" fontId="20" fillId="0" borderId="0"/>
    <xf numFmtId="0" fontId="130" fillId="41" borderId="0" applyNumberFormat="0" applyBorder="0" applyAlignment="0" applyProtection="0"/>
    <xf numFmtId="0" fontId="20" fillId="0" borderId="0"/>
    <xf numFmtId="0" fontId="130" fillId="41" borderId="0" applyNumberFormat="0" applyBorder="0" applyAlignment="0" applyProtection="0"/>
    <xf numFmtId="0" fontId="130" fillId="41" borderId="0" applyNumberFormat="0" applyBorder="0" applyAlignment="0" applyProtection="0"/>
    <xf numFmtId="168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8" fontId="130" fillId="44" borderId="0" applyNumberFormat="0" applyBorder="0" applyAlignment="0" applyProtection="0"/>
    <xf numFmtId="43" fontId="115" fillId="0" borderId="0" applyFont="0" applyFill="0" applyBorder="0" applyAlignment="0" applyProtection="0"/>
    <xf numFmtId="0" fontId="130" fillId="44" borderId="0" applyNumberFormat="0" applyBorder="0" applyAlignment="0" applyProtection="0"/>
    <xf numFmtId="0" fontId="130" fillId="44" borderId="0" applyNumberFormat="0" applyBorder="0" applyAlignment="0" applyProtection="0"/>
    <xf numFmtId="43" fontId="20" fillId="0" borderId="0" applyFont="0" applyFill="0" applyBorder="0" applyAlignment="0" applyProtection="0"/>
    <xf numFmtId="0" fontId="130" fillId="44" borderId="0" applyNumberFormat="0" applyBorder="0" applyAlignment="0" applyProtection="0"/>
    <xf numFmtId="193" fontId="118" fillId="0" borderId="0" applyFont="0" applyFill="0" applyBorder="0" applyAlignment="0" applyProtection="0"/>
    <xf numFmtId="0" fontId="45" fillId="0" borderId="0" applyFill="0" applyBorder="0"/>
    <xf numFmtId="178" fontId="131" fillId="45" borderId="0" applyNumberFormat="0" applyBorder="0" applyAlignment="0" applyProtection="0"/>
    <xf numFmtId="0" fontId="45" fillId="0" borderId="0" applyFill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0" fontId="131" fillId="45" borderId="0" applyNumberFormat="0" applyBorder="0" applyAlignment="0" applyProtection="0"/>
    <xf numFmtId="43" fontId="33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20" fillId="0" borderId="0"/>
    <xf numFmtId="178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20" fillId="0" borderId="0"/>
    <xf numFmtId="0" fontId="131" fillId="42" borderId="0" applyNumberFormat="0" applyBorder="0" applyAlignment="0" applyProtection="0"/>
    <xf numFmtId="0" fontId="45" fillId="0" borderId="0" applyFill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68" fontId="115" fillId="0" borderId="0" applyFont="0" applyFill="0" applyBorder="0" applyAlignment="0" applyProtection="0"/>
    <xf numFmtId="0" fontId="20" fillId="0" borderId="0"/>
    <xf numFmtId="178" fontId="131" fillId="43" borderId="0" applyNumberFormat="0" applyBorder="0" applyAlignment="0" applyProtection="0"/>
    <xf numFmtId="9" fontId="30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178" fontId="131" fillId="46" borderId="0" applyNumberFormat="0" applyBorder="0" applyAlignment="0" applyProtection="0"/>
    <xf numFmtId="0" fontId="20" fillId="0" borderId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0" fontId="97" fillId="40" borderId="22" applyNumberFormat="0" applyAlignment="0" applyProtection="0"/>
    <xf numFmtId="0" fontId="131" fillId="46" borderId="0" applyNumberFormat="0" applyBorder="0" applyAlignment="0" applyProtection="0"/>
    <xf numFmtId="178" fontId="131" fillId="47" borderId="0" applyNumberFormat="0" applyBorder="0" applyAlignment="0" applyProtection="0"/>
    <xf numFmtId="43" fontId="115" fillId="0" borderId="0" applyFont="0" applyFill="0" applyBorder="0" applyAlignment="0" applyProtection="0"/>
    <xf numFmtId="0" fontId="131" fillId="47" borderId="0" applyNumberFormat="0" applyBorder="0" applyAlignment="0" applyProtection="0"/>
    <xf numFmtId="0" fontId="110" fillId="0" borderId="0"/>
    <xf numFmtId="0" fontId="131" fillId="47" borderId="0" applyNumberFormat="0" applyBorder="0" applyAlignment="0" applyProtection="0"/>
    <xf numFmtId="193" fontId="118" fillId="0" borderId="0" applyFont="0" applyFill="0" applyBorder="0" applyAlignment="0" applyProtection="0"/>
    <xf numFmtId="0" fontId="131" fillId="47" borderId="0" applyNumberFormat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178" fontId="131" fillId="48" borderId="0" applyNumberFormat="0" applyBorder="0" applyAlignment="0" applyProtection="0"/>
    <xf numFmtId="9" fontId="20" fillId="0" borderId="0" applyFont="0" applyFill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178" fontId="131" fillId="49" borderId="0" applyNumberFormat="0" applyBorder="0" applyAlignment="0" applyProtection="0"/>
    <xf numFmtId="43" fontId="20" fillId="0" borderId="0" applyFont="0" applyFill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0" fontId="131" fillId="49" borderId="0" applyNumberFormat="0" applyBorder="0" applyAlignment="0" applyProtection="0"/>
    <xf numFmtId="43" fontId="119" fillId="0" borderId="0" applyFont="0" applyFill="0" applyBorder="0" applyAlignment="0" applyProtection="0"/>
    <xf numFmtId="178" fontId="131" fillId="50" borderId="0" applyNumberFormat="0" applyBorder="0" applyAlignment="0" applyProtection="0"/>
    <xf numFmtId="43" fontId="115" fillId="0" borderId="0" applyFont="0" applyFill="0" applyBorder="0" applyAlignment="0" applyProtection="0"/>
    <xf numFmtId="0" fontId="131" fillId="50" borderId="0" applyNumberFormat="0" applyBorder="0" applyAlignment="0" applyProtection="0"/>
    <xf numFmtId="0" fontId="131" fillId="50" borderId="0" applyNumberFormat="0" applyBorder="0" applyAlignment="0" applyProtection="0"/>
    <xf numFmtId="0" fontId="20" fillId="0" borderId="0"/>
    <xf numFmtId="0" fontId="131" fillId="50" borderId="0" applyNumberFormat="0" applyBorder="0" applyAlignment="0" applyProtection="0"/>
    <xf numFmtId="0" fontId="20" fillId="0" borderId="0"/>
    <xf numFmtId="170" fontId="30" fillId="0" borderId="0" applyFont="0" applyFill="0" applyBorder="0" applyAlignment="0" applyProtection="0"/>
    <xf numFmtId="0" fontId="45" fillId="0" borderId="0" applyFill="0" applyBorder="0"/>
    <xf numFmtId="168" fontId="45" fillId="0" borderId="0" applyFont="0" applyFill="0" applyBorder="0" applyAlignment="0" applyProtection="0"/>
    <xf numFmtId="0" fontId="20" fillId="0" borderId="0"/>
    <xf numFmtId="0" fontId="45" fillId="0" borderId="0" applyFill="0" applyBorder="0"/>
    <xf numFmtId="178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0" fontId="131" fillId="51" borderId="0" applyNumberFormat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178" fontId="131" fillId="46" borderId="0" applyNumberFormat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31" fillId="46" borderId="0" applyNumberFormat="0" applyBorder="0" applyAlignment="0" applyProtection="0"/>
    <xf numFmtId="0" fontId="131" fillId="46" borderId="0" applyNumberFormat="0" applyBorder="0" applyAlignment="0" applyProtection="0"/>
    <xf numFmtId="43" fontId="115" fillId="0" borderId="0" applyFont="0" applyFill="0" applyBorder="0" applyAlignment="0" applyProtection="0"/>
    <xf numFmtId="0" fontId="131" fillId="46" borderId="0" applyNumberFormat="0" applyBorder="0" applyAlignment="0" applyProtection="0"/>
    <xf numFmtId="0" fontId="115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178" fontId="131" fillId="47" borderId="0" applyNumberFormat="0" applyBorder="0" applyAlignment="0" applyProtection="0"/>
    <xf numFmtId="0" fontId="20" fillId="0" borderId="0"/>
    <xf numFmtId="0" fontId="94" fillId="0" borderId="0" applyNumberFormat="0" applyFont="0" applyFill="0" applyAlignment="0" applyProtection="0"/>
    <xf numFmtId="0" fontId="131" fillId="47" borderId="0" applyNumberFormat="0" applyBorder="0" applyAlignment="0" applyProtection="0"/>
    <xf numFmtId="0" fontId="59" fillId="0" borderId="0"/>
    <xf numFmtId="0" fontId="131" fillId="47" borderId="0" applyNumberFormat="0" applyBorder="0" applyAlignment="0" applyProtection="0"/>
    <xf numFmtId="0" fontId="131" fillId="47" borderId="0" applyNumberFormat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178" fontId="131" fillId="52" borderId="0" applyNumberFormat="0" applyBorder="0" applyAlignment="0" applyProtection="0"/>
    <xf numFmtId="0" fontId="118" fillId="0" borderId="0"/>
    <xf numFmtId="193" fontId="118" fillId="0" borderId="0" applyFont="0" applyFill="0" applyBorder="0" applyAlignment="0" applyProtection="0"/>
    <xf numFmtId="0" fontId="131" fillId="52" borderId="0" applyNumberFormat="0" applyBorder="0" applyAlignment="0" applyProtection="0"/>
    <xf numFmtId="43" fontId="115" fillId="0" borderId="0" applyFont="0" applyFill="0" applyBorder="0" applyAlignment="0" applyProtection="0"/>
    <xf numFmtId="0" fontId="131" fillId="52" borderId="0" applyNumberFormat="0" applyBorder="0" applyAlignment="0" applyProtection="0"/>
    <xf numFmtId="0" fontId="30" fillId="0" borderId="0"/>
    <xf numFmtId="0" fontId="131" fillId="52" borderId="0" applyNumberFormat="0" applyBorder="0" applyAlignment="0" applyProtection="0"/>
    <xf numFmtId="0" fontId="45" fillId="0" borderId="0" applyFill="0"/>
    <xf numFmtId="43" fontId="115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178" fontId="133" fillId="36" borderId="0" applyNumberFormat="0" applyBorder="0" applyAlignment="0" applyProtection="0"/>
    <xf numFmtId="0" fontId="118" fillId="0" borderId="0"/>
    <xf numFmtId="0" fontId="133" fillId="36" borderId="0" applyNumberFormat="0" applyBorder="0" applyAlignment="0" applyProtection="0"/>
    <xf numFmtId="0" fontId="118" fillId="0" borderId="0"/>
    <xf numFmtId="0" fontId="133" fillId="36" borderId="0" applyNumberFormat="0" applyBorder="0" applyAlignment="0" applyProtection="0"/>
    <xf numFmtId="0" fontId="118" fillId="0" borderId="0"/>
    <xf numFmtId="0" fontId="133" fillId="36" borderId="0" applyNumberFormat="0" applyBorder="0" applyAlignment="0" applyProtection="0"/>
    <xf numFmtId="0" fontId="118" fillId="0" borderId="0"/>
    <xf numFmtId="27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5" fillId="0" borderId="0" applyFill="0" applyBorder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118" fillId="0" borderId="0"/>
    <xf numFmtId="178" fontId="137" fillId="54" borderId="23" applyNumberFormat="0" applyAlignment="0" applyProtection="0"/>
    <xf numFmtId="168" fontId="45" fillId="0" borderId="0" applyFont="0" applyFill="0" applyBorder="0" applyAlignment="0" applyProtection="0"/>
    <xf numFmtId="0" fontId="118" fillId="0" borderId="0"/>
    <xf numFmtId="0" fontId="137" fillId="54" borderId="23" applyNumberFormat="0" applyAlignment="0" applyProtection="0"/>
    <xf numFmtId="0" fontId="115" fillId="0" borderId="0"/>
    <xf numFmtId="0" fontId="137" fillId="54" borderId="23" applyNumberFormat="0" applyAlignment="0" applyProtection="0"/>
    <xf numFmtId="0" fontId="137" fillId="54" borderId="23" applyNumberFormat="0" applyAlignment="0" applyProtection="0"/>
    <xf numFmtId="0" fontId="20" fillId="0" borderId="0"/>
    <xf numFmtId="0" fontId="100" fillId="0" borderId="0">
      <alignment vertical="top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93" fontId="118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34" fillId="0" borderId="0" applyFont="0" applyFill="0" applyBorder="0" applyAlignment="0" applyProtection="0"/>
    <xf numFmtId="272" fontId="1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30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3" fillId="0" borderId="0"/>
    <xf numFmtId="192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5" fillId="0" borderId="0"/>
    <xf numFmtId="43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59" fillId="0" borderId="0"/>
    <xf numFmtId="0" fontId="45" fillId="0" borderId="0" applyFill="0" applyBorder="0"/>
    <xf numFmtId="0" fontId="20" fillId="0" borderId="0"/>
    <xf numFmtId="178" fontId="139" fillId="0" borderId="0" applyNumberFormat="0" applyFill="0" applyBorder="0" applyAlignment="0" applyProtection="0"/>
    <xf numFmtId="42" fontId="123" fillId="0" borderId="0" applyFont="0" applyFill="0" applyBorder="0" applyAlignment="0" applyProtection="0"/>
    <xf numFmtId="0" fontId="115" fillId="0" borderId="0"/>
    <xf numFmtId="0" fontId="139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0" fillId="0" borderId="0"/>
    <xf numFmtId="0" fontId="45" fillId="0" borderId="0" applyFill="0" applyBorder="0"/>
    <xf numFmtId="178" fontId="141" fillId="37" borderId="0" applyNumberFormat="0" applyBorder="0" applyAlignment="0" applyProtection="0"/>
    <xf numFmtId="0" fontId="141" fillId="37" borderId="0" applyNumberFormat="0" applyBorder="0" applyAlignment="0" applyProtection="0"/>
    <xf numFmtId="193" fontId="118" fillId="0" borderId="0" applyFont="0" applyFill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89" fillId="0" borderId="0"/>
    <xf numFmtId="168" fontId="45" fillId="0" borderId="0" applyFont="0" applyFill="0" applyBorder="0" applyAlignment="0" applyProtection="0"/>
    <xf numFmtId="0" fontId="20" fillId="0" borderId="0"/>
    <xf numFmtId="0" fontId="33" fillId="0" borderId="30" applyNumberFormat="0" applyFont="0" applyBorder="0" applyAlignment="0" applyProtection="0"/>
    <xf numFmtId="178" fontId="143" fillId="0" borderId="24" applyNumberFormat="0" applyFill="0" applyAlignment="0" applyProtection="0"/>
    <xf numFmtId="0" fontId="45" fillId="0" borderId="0" applyFill="0" applyBorder="0"/>
    <xf numFmtId="0" fontId="20" fillId="0" borderId="0"/>
    <xf numFmtId="0" fontId="143" fillId="0" borderId="24" applyNumberFormat="0" applyFill="0" applyAlignment="0" applyProtection="0"/>
    <xf numFmtId="0" fontId="34" fillId="0" borderId="0"/>
    <xf numFmtId="0" fontId="143" fillId="0" borderId="24" applyNumberFormat="0" applyFill="0" applyAlignment="0" applyProtection="0"/>
    <xf numFmtId="192" fontId="20" fillId="0" borderId="0" applyFont="0" applyFill="0" applyBorder="0" applyAlignment="0" applyProtection="0"/>
    <xf numFmtId="0" fontId="143" fillId="0" borderId="24" applyNumberFormat="0" applyFill="0" applyAlignment="0" applyProtection="0"/>
    <xf numFmtId="0" fontId="143" fillId="0" borderId="24" applyNumberFormat="0" applyFill="0" applyAlignment="0" applyProtection="0"/>
    <xf numFmtId="0" fontId="20" fillId="0" borderId="0"/>
    <xf numFmtId="0" fontId="20" fillId="0" borderId="0"/>
    <xf numFmtId="178" fontId="145" fillId="0" borderId="25" applyNumberFormat="0" applyFill="0" applyAlignment="0" applyProtection="0"/>
    <xf numFmtId="0" fontId="118" fillId="0" borderId="0"/>
    <xf numFmtId="0" fontId="20" fillId="0" borderId="0"/>
    <xf numFmtId="0" fontId="145" fillId="0" borderId="25" applyNumberFormat="0" applyFill="0" applyAlignment="0" applyProtection="0"/>
    <xf numFmtId="192" fontId="20" fillId="0" borderId="0" applyFont="0" applyFill="0" applyBorder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0" fontId="145" fillId="0" borderId="25" applyNumberFormat="0" applyFill="0" applyAlignment="0" applyProtection="0"/>
    <xf numFmtId="43" fontId="33" fillId="0" borderId="0" applyFont="0" applyFill="0" applyBorder="0" applyAlignment="0" applyProtection="0"/>
    <xf numFmtId="0" fontId="33" fillId="0" borderId="0"/>
    <xf numFmtId="178" fontId="147" fillId="0" borderId="26" applyNumberFormat="0" applyFill="0" applyAlignment="0" applyProtection="0"/>
    <xf numFmtId="0" fontId="20" fillId="0" borderId="0"/>
    <xf numFmtId="0" fontId="20" fillId="0" borderId="0"/>
    <xf numFmtId="0" fontId="147" fillId="0" borderId="26" applyNumberFormat="0" applyFill="0" applyAlignment="0" applyProtection="0"/>
    <xf numFmtId="43" fontId="115" fillId="0" borderId="0" applyFont="0" applyFill="0" applyBorder="0" applyAlignment="0" applyProtection="0"/>
    <xf numFmtId="0" fontId="147" fillId="0" borderId="26" applyNumberFormat="0" applyFill="0" applyAlignment="0" applyProtection="0"/>
    <xf numFmtId="43" fontId="20" fillId="0" borderId="0" applyFont="0" applyFill="0" applyBorder="0" applyAlignment="0" applyProtection="0"/>
    <xf numFmtId="0" fontId="147" fillId="0" borderId="26" applyNumberFormat="0" applyFill="0" applyAlignment="0" applyProtection="0"/>
    <xf numFmtId="0" fontId="118" fillId="0" borderId="0"/>
    <xf numFmtId="9" fontId="20" fillId="0" borderId="0" applyFont="0" applyFill="0" applyBorder="0" applyAlignment="0" applyProtection="0"/>
    <xf numFmtId="178" fontId="147" fillId="0" borderId="0" applyNumberFormat="0" applyFill="0" applyBorder="0" applyAlignment="0" applyProtection="0"/>
    <xf numFmtId="0" fontId="20" fillId="0" borderId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7" fillId="40" borderId="22" applyNumberFormat="0" applyAlignment="0" applyProtection="0"/>
    <xf numFmtId="0" fontId="147" fillId="0" borderId="0" applyNumberFormat="0" applyFill="0" applyBorder="0" applyAlignment="0" applyProtection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11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151" fillId="0" borderId="27" applyNumberFormat="0" applyFill="0" applyAlignment="0" applyProtection="0"/>
    <xf numFmtId="193" fontId="118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151" fillId="0" borderId="27" applyNumberFormat="0" applyFill="0" applyAlignment="0" applyProtection="0"/>
    <xf numFmtId="0" fontId="20" fillId="0" borderId="0"/>
    <xf numFmtId="0" fontId="151" fillId="0" borderId="27" applyNumberFormat="0" applyFill="0" applyAlignment="0" applyProtection="0"/>
    <xf numFmtId="0" fontId="20" fillId="0" borderId="0"/>
    <xf numFmtId="0" fontId="151" fillId="0" borderId="2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178" fontId="153" fillId="55" borderId="0" applyNumberFormat="0" applyBorder="0" applyAlignment="0" applyProtection="0"/>
    <xf numFmtId="0" fontId="118" fillId="0" borderId="0"/>
    <xf numFmtId="0" fontId="153" fillId="55" borderId="0" applyNumberFormat="0" applyBorder="0" applyAlignment="0" applyProtection="0"/>
    <xf numFmtId="0" fontId="153" fillId="55" borderId="0" applyNumberFormat="0" applyBorder="0" applyAlignment="0" applyProtection="0"/>
    <xf numFmtId="192" fontId="20" fillId="0" borderId="0" applyFont="0" applyFill="0" applyBorder="0" applyAlignment="0" applyProtection="0"/>
    <xf numFmtId="0" fontId="153" fillId="55" borderId="0" applyNumberFormat="0" applyBorder="0" applyAlignment="0" applyProtection="0"/>
    <xf numFmtId="0" fontId="51" fillId="0" borderId="0"/>
    <xf numFmtId="178" fontId="49" fillId="0" borderId="0"/>
    <xf numFmtId="0" fontId="20" fillId="0" borderId="0"/>
    <xf numFmtId="178" fontId="155" fillId="0" borderId="0"/>
    <xf numFmtId="0" fontId="20" fillId="0" borderId="0"/>
    <xf numFmtId="0" fontId="54" fillId="56" borderId="28" applyNumberFormat="0" applyFont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51" fillId="0" borderId="0"/>
    <xf numFmtId="178" fontId="155" fillId="0" borderId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178" fontId="155" fillId="0" borderId="0"/>
    <xf numFmtId="0" fontId="20" fillId="0" borderId="0"/>
    <xf numFmtId="0" fontId="20" fillId="0" borderId="0"/>
    <xf numFmtId="0" fontId="20" fillId="0" borderId="0"/>
    <xf numFmtId="0" fontId="115" fillId="0" borderId="0"/>
    <xf numFmtId="178" fontId="15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155" fillId="0" borderId="0"/>
    <xf numFmtId="44" fontId="123" fillId="0" borderId="0" applyFont="0" applyFill="0" applyBorder="0" applyAlignment="0" applyProtection="0"/>
    <xf numFmtId="0" fontId="51" fillId="0" borderId="0"/>
    <xf numFmtId="43" fontId="20" fillId="0" borderId="0" applyFont="0" applyFill="0" applyBorder="0" applyAlignment="0" applyProtection="0"/>
    <xf numFmtId="0" fontId="51" fillId="0" borderId="0"/>
    <xf numFmtId="0" fontId="33" fillId="0" borderId="0"/>
    <xf numFmtId="0" fontId="51" fillId="0" borderId="0"/>
    <xf numFmtId="202" fontId="33" fillId="0" borderId="0"/>
    <xf numFmtId="0" fontId="33" fillId="0" borderId="0"/>
    <xf numFmtId="0" fontId="33" fillId="0" borderId="0"/>
    <xf numFmtId="9" fontId="20" fillId="0" borderId="0" applyFont="0" applyFill="0" applyBorder="0" applyAlignment="0" applyProtection="0"/>
    <xf numFmtId="0" fontId="45" fillId="0" borderId="0" applyFill="0" applyBorder="0"/>
    <xf numFmtId="0" fontId="45" fillId="0" borderId="0" applyFill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178" fontId="20" fillId="0" borderId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0" fontId="20" fillId="0" borderId="0"/>
    <xf numFmtId="0" fontId="115" fillId="0" borderId="0"/>
    <xf numFmtId="0" fontId="20" fillId="0" borderId="0"/>
    <xf numFmtId="9" fontId="20" fillId="0" borderId="0" applyFont="0" applyFill="0" applyBorder="0" applyAlignment="0" applyProtection="0"/>
    <xf numFmtId="178" fontId="33" fillId="0" borderId="0"/>
    <xf numFmtId="194" fontId="34" fillId="0" borderId="0"/>
    <xf numFmtId="168" fontId="45" fillId="0" borderId="0" applyFont="0" applyFill="0" applyBorder="0" applyAlignment="0" applyProtection="0"/>
    <xf numFmtId="178" fontId="33" fillId="0" borderId="0"/>
    <xf numFmtId="274" fontId="33" fillId="0" borderId="0" applyFont="0" applyFill="0" applyBorder="0" applyAlignment="0" applyProtection="0"/>
    <xf numFmtId="178" fontId="33" fillId="0" borderId="0"/>
    <xf numFmtId="0" fontId="20" fillId="0" borderId="0"/>
    <xf numFmtId="0" fontId="20" fillId="0" borderId="0"/>
    <xf numFmtId="0" fontId="51" fillId="0" borderId="0"/>
    <xf numFmtId="0" fontId="30" fillId="0" borderId="0"/>
    <xf numFmtId="193" fontId="118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8" fontId="52" fillId="0" borderId="0"/>
    <xf numFmtId="0" fontId="20" fillId="0" borderId="0"/>
    <xf numFmtId="9" fontId="20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3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51" fillId="0" borderId="0"/>
    <xf numFmtId="0" fontId="53" fillId="0" borderId="0"/>
    <xf numFmtId="9" fontId="125" fillId="0" borderId="0" applyFont="0" applyFill="0" applyBorder="0" applyAlignment="0" applyProtection="0"/>
    <xf numFmtId="0" fontId="33" fillId="0" borderId="0"/>
    <xf numFmtId="178" fontId="20" fillId="0" borderId="0"/>
    <xf numFmtId="0" fontId="30" fillId="0" borderId="0"/>
    <xf numFmtId="0" fontId="30" fillId="0" borderId="0"/>
    <xf numFmtId="0" fontId="3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" fillId="0" borderId="0"/>
    <xf numFmtId="0" fontId="51" fillId="0" borderId="0"/>
    <xf numFmtId="0" fontId="103" fillId="0" borderId="31" applyNumberFormat="0" applyFill="0" applyAlignment="0" applyProtection="0"/>
    <xf numFmtId="0" fontId="51" fillId="0" borderId="0"/>
    <xf numFmtId="0" fontId="20" fillId="0" borderId="0"/>
    <xf numFmtId="178" fontId="2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5" fillId="0" borderId="0"/>
    <xf numFmtId="0" fontId="155" fillId="0" borderId="0"/>
    <xf numFmtId="0" fontId="118" fillId="0" borderId="0"/>
    <xf numFmtId="0" fontId="118" fillId="0" borderId="0"/>
    <xf numFmtId="0" fontId="118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51" fillId="0" borderId="0"/>
    <xf numFmtId="0" fontId="155" fillId="0" borderId="0"/>
    <xf numFmtId="0" fontId="155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51" fillId="0" borderId="0"/>
    <xf numFmtId="0" fontId="30" fillId="0" borderId="0"/>
    <xf numFmtId="0" fontId="20" fillId="0" borderId="0"/>
    <xf numFmtId="168" fontId="45" fillId="0" borderId="0" applyFont="0" applyFill="0" applyBorder="0" applyAlignment="0" applyProtection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178" fontId="155" fillId="0" borderId="0"/>
    <xf numFmtId="0" fontId="155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18" fillId="0" borderId="0"/>
    <xf numFmtId="0" fontId="20" fillId="0" borderId="0"/>
    <xf numFmtId="9" fontId="115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0" fontId="115" fillId="0" borderId="0"/>
    <xf numFmtId="0" fontId="20" fillId="0" borderId="0"/>
    <xf numFmtId="0" fontId="118" fillId="0" borderId="0"/>
    <xf numFmtId="0" fontId="20" fillId="0" borderId="0"/>
    <xf numFmtId="9" fontId="3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178" fontId="102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/>
    <xf numFmtId="193" fontId="118" fillId="0" borderId="0" applyFont="0" applyFill="0" applyBorder="0" applyAlignment="0" applyProtection="0"/>
    <xf numFmtId="0" fontId="20" fillId="0" borderId="0"/>
    <xf numFmtId="193" fontId="118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118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178" fontId="160" fillId="0" borderId="0" applyNumberFormat="0" applyFill="0" applyBorder="0" applyAlignment="0" applyProtection="0"/>
    <xf numFmtId="43" fontId="115" fillId="0" borderId="0" applyFon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68" fontId="4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20" fillId="0" borderId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34" fillId="0" borderId="0"/>
    <xf numFmtId="0" fontId="20" fillId="0" borderId="0"/>
    <xf numFmtId="9" fontId="5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59" fillId="0" borderId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2" fillId="0" borderId="0"/>
    <xf numFmtId="0" fontId="122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45" fillId="0" borderId="0"/>
    <xf numFmtId="271" fontId="33" fillId="0" borderId="0" applyFont="0" applyFill="0" applyBorder="0" applyAlignment="0" applyProtection="0"/>
    <xf numFmtId="0" fontId="269" fillId="0" borderId="0">
      <alignment vertical="center"/>
    </xf>
    <xf numFmtId="43" fontId="270" fillId="0" borderId="0" applyFont="0" applyFill="0" applyBorder="0" applyAlignment="0" applyProtection="0">
      <alignment vertical="center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45" fillId="0" borderId="0" applyFill="0" applyBorder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4" fontId="20" fillId="0" borderId="0" applyFont="0" applyFill="0" applyBorder="0" applyAlignment="0" applyProtection="0"/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2" fillId="0" borderId="0"/>
    <xf numFmtId="170" fontId="20" fillId="0" borderId="0" applyFont="0" applyFill="0" applyBorder="0" applyAlignment="0" applyProtection="0"/>
    <xf numFmtId="0" fontId="130" fillId="0" borderId="0">
      <alignment vertical="top"/>
    </xf>
    <xf numFmtId="0" fontId="130" fillId="0" borderId="0">
      <alignment vertical="top"/>
    </xf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18" fillId="0" borderId="0"/>
    <xf numFmtId="0" fontId="118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20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45" fillId="0" borderId="0" applyFill="0" applyBorder="0"/>
    <xf numFmtId="192" fontId="34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100" fillId="0" borderId="0">
      <alignment vertical="top"/>
    </xf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115" fillId="0" borderId="0"/>
    <xf numFmtId="194" fontId="59" fillId="0" borderId="0" applyFont="0" applyFill="0" applyBorder="0" applyAlignment="0" applyProtection="0"/>
    <xf numFmtId="0" fontId="20" fillId="0" borderId="0"/>
    <xf numFmtId="0" fontId="92" fillId="0" borderId="0" applyNumberFormat="0" applyFont="0" applyFill="0" applyAlignment="0" applyProtection="0"/>
    <xf numFmtId="0" fontId="30" fillId="0" borderId="0"/>
    <xf numFmtId="0" fontId="20" fillId="0" borderId="0"/>
    <xf numFmtId="43" fontId="20" fillId="0" borderId="0" applyFont="0" applyFill="0" applyBorder="0" applyAlignment="0" applyProtection="0"/>
    <xf numFmtId="38" fontId="124" fillId="0" borderId="0" applyFont="0" applyFill="0" applyBorder="0" applyAlignment="0" applyProtection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0" fontId="33" fillId="0" borderId="0"/>
    <xf numFmtId="43" fontId="116" fillId="0" borderId="0" applyFont="0" applyFill="0" applyBorder="0" applyAlignment="0" applyProtection="0"/>
    <xf numFmtId="0" fontId="118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118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0" fontId="45" fillId="0" borderId="0" applyFill="0" applyBorder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72" fontId="110" fillId="0" borderId="0" applyFont="0" applyFill="0" applyBorder="0" applyAlignment="0" applyProtection="0"/>
    <xf numFmtId="0" fontId="33" fillId="0" borderId="0"/>
    <xf numFmtId="0" fontId="33" fillId="0" borderId="0"/>
    <xf numFmtId="0" fontId="92" fillId="0" borderId="0" applyNumberFormat="0" applyFont="0" applyFill="0" applyAlignment="0" applyProtection="0"/>
    <xf numFmtId="43" fontId="33" fillId="0" borderId="0" applyFont="0" applyFill="0" applyBorder="0" applyAlignment="0" applyProtection="0"/>
    <xf numFmtId="166" fontId="45" fillId="0" borderId="0" applyFont="0" applyFill="0" applyBorder="0" applyAlignment="0" applyProtection="0"/>
    <xf numFmtId="38" fontId="124" fillId="0" borderId="0" applyFont="0" applyFill="0" applyBorder="0" applyAlignment="0" applyProtection="0"/>
    <xf numFmtId="0" fontId="45" fillId="0" borderId="0" applyFill="0" applyBorder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15" fillId="0" borderId="0" applyFont="0" applyFill="0" applyBorder="0" applyAlignment="0" applyProtection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45" fillId="0" borderId="0" applyFont="0" applyFill="0" applyBorder="0" applyAlignment="0" applyProtection="0"/>
    <xf numFmtId="38" fontId="12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1" fillId="53" borderId="29" applyNumberFormat="0" applyAlignment="0" applyProtection="0"/>
    <xf numFmtId="0" fontId="20" fillId="0" borderId="0"/>
    <xf numFmtId="275" fontId="34" fillId="0" borderId="0"/>
    <xf numFmtId="0" fontId="20" fillId="0" borderId="0"/>
    <xf numFmtId="44" fontId="30" fillId="0" borderId="0" applyFont="0" applyFill="0" applyBorder="0" applyAlignment="0" applyProtection="0"/>
    <xf numFmtId="0" fontId="20" fillId="0" borderId="0"/>
    <xf numFmtId="0" fontId="20" fillId="0" borderId="0"/>
    <xf numFmtId="0" fontId="110" fillId="0" borderId="0"/>
    <xf numFmtId="193" fontId="118" fillId="0" borderId="0" applyFont="0" applyFill="0" applyBorder="0" applyAlignment="0" applyProtection="0"/>
    <xf numFmtId="0" fontId="52" fillId="0" borderId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0" fontId="45" fillId="0" borderId="0" applyFill="0" applyBorder="0"/>
    <xf numFmtId="38" fontId="124" fillId="0" borderId="0" applyFont="0" applyFill="0" applyBorder="0" applyAlignment="0" applyProtection="0"/>
    <xf numFmtId="0" fontId="20" fillId="0" borderId="0"/>
    <xf numFmtId="0" fontId="118" fillId="0" borderId="0"/>
    <xf numFmtId="0" fontId="119" fillId="0" borderId="0"/>
    <xf numFmtId="0" fontId="20" fillId="0" borderId="0"/>
    <xf numFmtId="0" fontId="118" fillId="0" borderId="0"/>
    <xf numFmtId="43" fontId="115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193" fontId="118" fillId="0" borderId="0" applyFont="0" applyFill="0" applyBorder="0" applyAlignment="0" applyProtection="0"/>
    <xf numFmtId="0" fontId="11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11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8" fontId="4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170" fontId="30" fillId="0" borderId="0" applyFont="0" applyFill="0" applyBorder="0" applyAlignment="0" applyProtection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18" fillId="0" borderId="0"/>
    <xf numFmtId="192" fontId="20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168" fontId="45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11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8" fontId="45" fillId="0" borderId="0" applyFont="0" applyFill="0" applyBorder="0" applyAlignment="0" applyProtection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272" fontId="110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170" fontId="30" fillId="0" borderId="0" applyFont="0" applyFill="0" applyBorder="0" applyAlignment="0" applyProtection="0"/>
    <xf numFmtId="0" fontId="20" fillId="0" borderId="0"/>
    <xf numFmtId="0" fontId="20" fillId="0" borderId="0"/>
    <xf numFmtId="170" fontId="3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0" applyNumberFormat="0" applyFont="0" applyFill="0" applyAlignment="0" applyProtection="0"/>
    <xf numFmtId="43" fontId="8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3" fillId="0" borderId="0"/>
    <xf numFmtId="43" fontId="115" fillId="0" borderId="0" applyFont="0" applyFill="0" applyBorder="0" applyAlignment="0" applyProtection="0"/>
    <xf numFmtId="0" fontId="20" fillId="0" borderId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Fill="0" applyBorder="0"/>
    <xf numFmtId="0" fontId="20" fillId="0" borderId="0"/>
    <xf numFmtId="0" fontId="20" fillId="0" borderId="0"/>
    <xf numFmtId="0" fontId="87" fillId="53" borderId="22" applyNumberFormat="0" applyAlignment="0" applyProtection="0"/>
    <xf numFmtId="0" fontId="20" fillId="0" borderId="0"/>
    <xf numFmtId="168" fontId="45" fillId="0" borderId="0" applyFont="0" applyFill="0" applyBorder="0" applyAlignment="0" applyProtection="0"/>
    <xf numFmtId="0" fontId="20" fillId="0" borderId="0"/>
    <xf numFmtId="168" fontId="4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33" fillId="0" borderId="0"/>
    <xf numFmtId="43" fontId="30" fillId="0" borderId="0" applyFont="0" applyFill="0" applyBorder="0" applyAlignment="0" applyProtection="0"/>
    <xf numFmtId="0" fontId="33" fillId="0" borderId="0"/>
    <xf numFmtId="0" fontId="59" fillId="0" borderId="0"/>
    <xf numFmtId="0" fontId="20" fillId="0" borderId="0"/>
    <xf numFmtId="0" fontId="118" fillId="0" borderId="0"/>
    <xf numFmtId="0" fontId="20" fillId="0" borderId="0"/>
    <xf numFmtId="0" fontId="118" fillId="0" borderId="0"/>
    <xf numFmtId="168" fontId="45" fillId="0" borderId="0" applyFont="0" applyFill="0" applyBorder="0" applyAlignment="0" applyProtection="0"/>
    <xf numFmtId="0" fontId="20" fillId="0" borderId="0"/>
    <xf numFmtId="43" fontId="30" fillId="0" borderId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43" fontId="129" fillId="0" borderId="0" applyFont="0" applyFill="0" applyBorder="0" applyAlignment="0" applyProtection="0"/>
    <xf numFmtId="0" fontId="45" fillId="0" borderId="0" applyFill="0"/>
    <xf numFmtId="38" fontId="125" fillId="0" borderId="0" applyFont="0" applyFill="0" applyBorder="0" applyAlignment="0" applyProtection="0"/>
    <xf numFmtId="0" fontId="118" fillId="0" borderId="0"/>
    <xf numFmtId="0" fontId="20" fillId="0" borderId="0"/>
    <xf numFmtId="0" fontId="115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68" fontId="4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45" fillId="0" borderId="0" applyFill="0" applyBorder="0"/>
    <xf numFmtId="0" fontId="20" fillId="0" borderId="0"/>
    <xf numFmtId="170" fontId="8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20" fillId="0" borderId="0"/>
    <xf numFmtId="0" fontId="118" fillId="0" borderId="0"/>
    <xf numFmtId="43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5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45" fillId="0" borderId="0" applyFill="0"/>
    <xf numFmtId="0" fontId="20" fillId="0" borderId="0"/>
    <xf numFmtId="0" fontId="20" fillId="0" borderId="0"/>
    <xf numFmtId="0" fontId="20" fillId="0" borderId="0"/>
    <xf numFmtId="0" fontId="11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34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11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97" fillId="40" borderId="22" applyNumberFormat="0" applyAlignment="0" applyProtection="0"/>
    <xf numFmtId="0" fontId="20" fillId="0" borderId="0"/>
    <xf numFmtId="0" fontId="20" fillId="0" borderId="0"/>
    <xf numFmtId="0" fontId="34" fillId="0" borderId="0"/>
    <xf numFmtId="0" fontId="101" fillId="53" borderId="29" applyNumberFormat="0" applyAlignment="0" applyProtection="0"/>
    <xf numFmtId="9" fontId="45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115" fillId="0" borderId="0"/>
    <xf numFmtId="272" fontId="11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45" fillId="0" borderId="0" applyFill="0" applyBorder="0"/>
    <xf numFmtId="170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9" fillId="0" borderId="0"/>
    <xf numFmtId="0" fontId="20" fillId="0" borderId="0"/>
    <xf numFmtId="0" fontId="115" fillId="0" borderId="0"/>
    <xf numFmtId="0" fontId="118" fillId="0" borderId="0"/>
    <xf numFmtId="43" fontId="115" fillId="0" borderId="0" applyFont="0" applyFill="0" applyBorder="0" applyAlignment="0" applyProtection="0"/>
    <xf numFmtId="0" fontId="20" fillId="0" borderId="0"/>
    <xf numFmtId="0" fontId="118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110" fillId="0" borderId="0" applyNumberFormat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118" fillId="0" borderId="0"/>
    <xf numFmtId="0" fontId="118" fillId="0" borderId="0"/>
    <xf numFmtId="0" fontId="121" fillId="0" borderId="0"/>
    <xf numFmtId="0" fontId="115" fillId="0" borderId="0" applyFont="0" applyFill="0" applyBorder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15" fillId="0" borderId="0"/>
    <xf numFmtId="43" fontId="115" fillId="0" borderId="0" applyFont="0" applyFill="0" applyBorder="0" applyAlignment="0" applyProtection="0"/>
    <xf numFmtId="0" fontId="110" fillId="0" borderId="0"/>
    <xf numFmtId="43" fontId="115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20" fillId="0" borderId="0"/>
    <xf numFmtId="0" fontId="11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115" fillId="0" borderId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33" fillId="0" borderId="0"/>
    <xf numFmtId="168" fontId="33" fillId="0" borderId="0" applyFont="0" applyFill="0" applyBorder="0" applyAlignment="0" applyProtection="0"/>
    <xf numFmtId="0" fontId="20" fillId="0" borderId="0"/>
    <xf numFmtId="0" fontId="20" fillId="0" borderId="0"/>
    <xf numFmtId="170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8" fillId="0" borderId="0"/>
    <xf numFmtId="0" fontId="53" fillId="0" borderId="0"/>
    <xf numFmtId="0" fontId="20" fillId="0" borderId="0"/>
    <xf numFmtId="195" fontId="11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45" fillId="0" borderId="0" applyFill="0" applyBorder="0"/>
    <xf numFmtId="9" fontId="52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45" fillId="0" borderId="0" applyFill="0" applyBorder="0"/>
    <xf numFmtId="0" fontId="34" fillId="0" borderId="0"/>
    <xf numFmtId="0" fontId="20" fillId="0" borderId="0"/>
    <xf numFmtId="0" fontId="20" fillId="0" borderId="0"/>
    <xf numFmtId="0" fontId="20" fillId="0" borderId="0"/>
    <xf numFmtId="0" fontId="115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52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122" fillId="0" borderId="0"/>
    <xf numFmtId="168" fontId="45" fillId="0" borderId="0" applyFont="0" applyFill="0" applyBorder="0" applyAlignment="0" applyProtection="0"/>
    <xf numFmtId="0" fontId="115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19" fillId="0" borderId="0"/>
    <xf numFmtId="0" fontId="20" fillId="0" borderId="0"/>
    <xf numFmtId="0" fontId="20" fillId="0" borderId="0"/>
    <xf numFmtId="0" fontId="1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5" fillId="0" borderId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43" fontId="33" fillId="0" borderId="0" applyFont="0" applyFill="0" applyBorder="0" applyAlignment="0" applyProtection="0"/>
    <xf numFmtId="193" fontId="118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0" fontId="45" fillId="0" borderId="0" applyFill="0" applyBorder="0"/>
    <xf numFmtId="0" fontId="20" fillId="0" borderId="0"/>
    <xf numFmtId="0" fontId="20" fillId="0" borderId="0"/>
    <xf numFmtId="0" fontId="118" fillId="0" borderId="0"/>
    <xf numFmtId="9" fontId="20" fillId="0" borderId="0" applyFont="0" applyFill="0" applyBorder="0" applyAlignment="0" applyProtection="0"/>
    <xf numFmtId="0" fontId="20" fillId="0" borderId="0"/>
    <xf numFmtId="0" fontId="45" fillId="0" borderId="0" applyFill="0" applyBorder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30" applyNumberFormat="0" applyFont="0" applyBorder="0" applyAlignment="0" applyProtection="0"/>
    <xf numFmtId="0" fontId="20" fillId="0" borderId="0"/>
    <xf numFmtId="0" fontId="20" fillId="0" borderId="0"/>
    <xf numFmtId="43" fontId="5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3" fontId="118" fillId="0" borderId="0" applyFont="0" applyFill="0" applyBorder="0" applyAlignment="0" applyProtection="0"/>
    <xf numFmtId="0" fontId="20" fillId="0" borderId="0"/>
    <xf numFmtId="168" fontId="45" fillId="0" borderId="0" applyFont="0" applyFill="0" applyBorder="0" applyAlignment="0" applyProtection="0"/>
    <xf numFmtId="0" fontId="20" fillId="0" borderId="0"/>
    <xf numFmtId="0" fontId="20" fillId="0" borderId="0"/>
    <xf numFmtId="170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43" fontId="115" fillId="0" borderId="0" applyFont="0" applyFill="0" applyBorder="0" applyAlignment="0" applyProtection="0"/>
    <xf numFmtId="0" fontId="20" fillId="0" borderId="0"/>
    <xf numFmtId="43" fontId="115" fillId="0" borderId="0" applyFont="0" applyFill="0" applyBorder="0" applyAlignment="0" applyProtection="0"/>
    <xf numFmtId="193" fontId="1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15" fillId="0" borderId="0"/>
    <xf numFmtId="0" fontId="115" fillId="0" borderId="0"/>
    <xf numFmtId="0" fontId="59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52" fillId="0" borderId="0"/>
    <xf numFmtId="0" fontId="20" fillId="0" borderId="0"/>
    <xf numFmtId="9" fontId="2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4" fontId="222" fillId="75" borderId="44" applyNumberFormat="0" applyProtection="0">
      <alignment horizontal="right" vertical="center"/>
    </xf>
    <xf numFmtId="4" fontId="223" fillId="80" borderId="44" applyNumberFormat="0" applyProtection="0">
      <alignment vertical="center"/>
    </xf>
    <xf numFmtId="227" fontId="163" fillId="0" borderId="34"/>
    <xf numFmtId="0" fontId="87" fillId="53" borderId="22" applyNumberFormat="0" applyAlignment="0" applyProtection="0"/>
    <xf numFmtId="0" fontId="97" fillId="40" borderId="22" applyNumberFormat="0" applyAlignment="0" applyProtection="0"/>
    <xf numFmtId="0" fontId="176" fillId="59" borderId="39"/>
    <xf numFmtId="0" fontId="87" fillId="53" borderId="22" applyNumberFormat="0" applyAlignment="0" applyProtection="0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0" fontId="135" fillId="53" borderId="22" applyNumberFormat="0" applyAlignment="0" applyProtection="0"/>
    <xf numFmtId="178" fontId="158" fillId="0" borderId="31" applyNumberFormat="0" applyFill="0" applyAlignment="0" applyProtection="0"/>
    <xf numFmtId="0" fontId="33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6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17" fontId="193" fillId="61" borderId="54"/>
    <xf numFmtId="0" fontId="156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178" fontId="34" fillId="56" borderId="28" applyNumberFormat="0" applyFon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189" fillId="0" borderId="39"/>
    <xf numFmtId="0" fontId="200" fillId="58" borderId="39"/>
    <xf numFmtId="0" fontId="157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33" fillId="68" borderId="44" applyNumberFormat="0" applyProtection="0">
      <alignment horizontal="left" vertical="top" indent="1"/>
    </xf>
    <xf numFmtId="0" fontId="149" fillId="40" borderId="22" applyNumberForma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59" fillId="0" borderId="31" applyNumberFormat="0" applyFill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49" fillId="40" borderId="22" applyNumberFormat="0" applyAlignment="0" applyProtection="0"/>
    <xf numFmtId="0" fontId="156" fillId="53" borderId="29" applyNumberFormat="0" applyAlignment="0" applyProtection="0"/>
    <xf numFmtId="0" fontId="189" fillId="0" borderId="39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178" fontId="156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158" fillId="0" borderId="31" applyNumberFormat="0" applyFill="0" applyAlignment="0" applyProtection="0"/>
    <xf numFmtId="178" fontId="158" fillId="0" borderId="31" applyNumberFormat="0" applyFill="0" applyAlignment="0" applyProtection="0"/>
    <xf numFmtId="0" fontId="136" fillId="53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7" fillId="53" borderId="29" applyNumberFormat="0" applyAlignment="0" applyProtection="0"/>
    <xf numFmtId="0" fontId="203" fillId="0" borderId="35"/>
    <xf numFmtId="178" fontId="135" fillId="53" borderId="22" applyNumberFormat="0" applyAlignment="0" applyProtection="0"/>
    <xf numFmtId="0" fontId="157" fillId="53" borderId="29" applyNumberFormat="0" applyAlignment="0" applyProtection="0"/>
    <xf numFmtId="0" fontId="33" fillId="56" borderId="28" applyNumberFormat="0" applyFont="0" applyAlignment="0" applyProtection="0"/>
    <xf numFmtId="0" fontId="249" fillId="53" borderId="22" applyNumberFormat="0" applyAlignment="0" applyProtection="0"/>
    <xf numFmtId="0" fontId="207" fillId="0" borderId="39"/>
    <xf numFmtId="0" fontId="33" fillId="68" borderId="44" applyNumberFormat="0" applyProtection="0">
      <alignment horizontal="left" vertical="center" indent="1"/>
    </xf>
    <xf numFmtId="0" fontId="192" fillId="0" borderId="39"/>
    <xf numFmtId="4" fontId="225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4" fontId="220" fillId="78" borderId="46" applyNumberFormat="0" applyProtection="0">
      <alignment horizontal="left" vertical="center" indent="1"/>
    </xf>
    <xf numFmtId="4" fontId="222" fillId="72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190" fontId="206" fillId="65" borderId="36" applyNumberFormat="0" applyAlignment="0">
      <alignment horizontal="left"/>
    </xf>
    <xf numFmtId="0" fontId="94" fillId="0" borderId="33">
      <alignment horizontal="left" vertical="center"/>
    </xf>
    <xf numFmtId="190" fontId="206" fillId="65" borderId="36" applyNumberFormat="0" applyAlignment="0">
      <alignment horizontal="left"/>
    </xf>
    <xf numFmtId="0" fontId="33" fillId="0" borderId="36">
      <protection hidden="1"/>
    </xf>
    <xf numFmtId="0" fontId="150" fillId="40" borderId="22" applyNumberFormat="0" applyAlignment="0" applyProtection="0"/>
    <xf numFmtId="4" fontId="222" fillId="76" borderId="44" applyNumberFormat="0" applyProtection="0">
      <alignment horizontal="right" vertical="center"/>
    </xf>
    <xf numFmtId="4" fontId="220" fillId="78" borderId="46" applyNumberFormat="0" applyProtection="0">
      <alignment horizontal="left" vertical="center" indent="1"/>
    </xf>
    <xf numFmtId="0" fontId="87" fillId="53" borderId="22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92" fillId="0" borderId="39"/>
    <xf numFmtId="0" fontId="149" fillId="40" borderId="22" applyNumberFormat="0" applyAlignment="0" applyProtection="0"/>
    <xf numFmtId="0" fontId="247" fillId="40" borderId="22" applyNumberFormat="0" applyAlignment="0" applyProtection="0"/>
    <xf numFmtId="0" fontId="33" fillId="56" borderId="28" applyNumberFormat="0" applyFon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76" fillId="59" borderId="39"/>
    <xf numFmtId="227" fontId="163" fillId="0" borderId="34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178" fontId="149" fillId="40" borderId="22" applyNumberFormat="0" applyAlignment="0" applyProtection="0"/>
    <xf numFmtId="0" fontId="166" fillId="0" borderId="39"/>
    <xf numFmtId="0" fontId="166" fillId="0" borderId="39"/>
    <xf numFmtId="0" fontId="176" fillId="59" borderId="39"/>
    <xf numFmtId="0" fontId="97" fillId="40" borderId="22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33" fillId="0" borderId="36">
      <protection hidden="1"/>
    </xf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159" fillId="0" borderId="31" applyNumberFormat="0" applyFill="0" applyAlignment="0" applyProtection="0"/>
    <xf numFmtId="0" fontId="190" fillId="0" borderId="39"/>
    <xf numFmtId="4" fontId="224" fillId="79" borderId="46" applyNumberFormat="0" applyProtection="0">
      <alignment horizontal="left" vertical="center" indent="1"/>
    </xf>
    <xf numFmtId="4" fontId="223" fillId="80" borderId="44" applyNumberFormat="0" applyProtection="0">
      <alignment horizontal="right" vertical="center"/>
    </xf>
    <xf numFmtId="4" fontId="222" fillId="80" borderId="44" applyNumberFormat="0" applyProtection="0">
      <alignment vertical="center"/>
    </xf>
    <xf numFmtId="4" fontId="222" fillId="75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1" fillId="67" borderId="44" applyNumberFormat="0" applyProtection="0">
      <alignment vertical="center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150" fillId="40" borderId="22" applyNumberFormat="0" applyAlignment="0" applyProtection="0"/>
    <xf numFmtId="0" fontId="247" fillId="40" borderId="22" applyNumberFormat="0" applyAlignment="0" applyProtection="0"/>
    <xf numFmtId="227" fontId="163" fillId="0" borderId="34"/>
    <xf numFmtId="0" fontId="207" fillId="65" borderId="39"/>
    <xf numFmtId="0" fontId="203" fillId="0" borderId="35"/>
    <xf numFmtId="3" fontId="125" fillId="0" borderId="36"/>
    <xf numFmtId="0" fontId="200" fillId="0" borderId="39"/>
    <xf numFmtId="0" fontId="189" fillId="0" borderId="39"/>
    <xf numFmtId="0" fontId="203" fillId="0" borderId="35"/>
    <xf numFmtId="0" fontId="211" fillId="0" borderId="36">
      <alignment horizontal="center"/>
    </xf>
    <xf numFmtId="0" fontId="149" fillId="40" borderId="22" applyNumberFormat="0" applyAlignment="0" applyProtection="0"/>
    <xf numFmtId="4" fontId="220" fillId="67" borderId="44" applyNumberFormat="0" applyProtection="0">
      <alignment vertical="center"/>
    </xf>
    <xf numFmtId="4" fontId="223" fillId="80" borderId="44" applyNumberFormat="0" applyProtection="0">
      <alignment horizontal="right" vertical="center"/>
    </xf>
    <xf numFmtId="0" fontId="87" fillId="53" borderId="22" applyNumberFormat="0" applyAlignment="0" applyProtection="0"/>
    <xf numFmtId="0" fontId="97" fillId="40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33" fillId="56" borderId="28" applyNumberFormat="0" applyFon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0" fontId="135" fillId="53" borderId="22" applyNumberFormat="0" applyAlignment="0" applyProtection="0"/>
    <xf numFmtId="0" fontId="249" fillId="53" borderId="22" applyNumberFormat="0" applyAlignment="0" applyProtection="0"/>
    <xf numFmtId="4" fontId="221" fillId="67" borderId="44" applyNumberFormat="0" applyProtection="0">
      <alignment vertical="center"/>
    </xf>
    <xf numFmtId="17" fontId="193" fillId="61" borderId="54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" fontId="223" fillId="80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149" fillId="40" borderId="22" applyNumberFormat="0" applyAlignment="0" applyProtection="0"/>
    <xf numFmtId="4" fontId="221" fillId="67" borderId="44" applyNumberFormat="0" applyProtection="0">
      <alignment vertical="center"/>
    </xf>
    <xf numFmtId="0" fontId="156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57" fillId="53" borderId="29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10" fontId="127" fillId="63" borderId="36" applyNumberFormat="0" applyBorder="0" applyAlignment="0" applyProtection="0"/>
    <xf numFmtId="0" fontId="207" fillId="65" borderId="39"/>
    <xf numFmtId="4" fontId="220" fillId="78" borderId="44" applyNumberFormat="0" applyProtection="0">
      <alignment horizontal="left" vertical="center" indent="1"/>
    </xf>
    <xf numFmtId="0" fontId="33" fillId="0" borderId="36">
      <protection hidden="1"/>
    </xf>
    <xf numFmtId="0" fontId="97" fillId="40" borderId="22" applyNumberForma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33" fillId="79" borderId="44" applyNumberFormat="0" applyProtection="0">
      <alignment horizontal="left" vertical="top" indent="1"/>
    </xf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0" fillId="0" borderId="39"/>
    <xf numFmtId="4" fontId="222" fillId="71" borderId="44" applyNumberFormat="0" applyProtection="0">
      <alignment horizontal="right" vertical="center"/>
    </xf>
    <xf numFmtId="0" fontId="33" fillId="79" borderId="44" applyNumberFormat="0" applyProtection="0">
      <alignment horizontal="left" vertical="center" indent="1"/>
    </xf>
    <xf numFmtId="0" fontId="192" fillId="0" borderId="39"/>
    <xf numFmtId="0" fontId="136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157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" fontId="222" fillId="70" borderId="44" applyNumberFormat="0" applyProtection="0">
      <alignment horizontal="right" vertical="center"/>
    </xf>
    <xf numFmtId="0" fontId="54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7" fillId="65" borderId="39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178" fontId="158" fillId="0" borderId="31" applyNumberFormat="0" applyFill="0" applyAlignment="0" applyProtection="0"/>
    <xf numFmtId="4" fontId="222" fillId="78" borderId="44" applyNumberFormat="0" applyProtection="0">
      <alignment horizontal="right" vertical="center"/>
    </xf>
    <xf numFmtId="0" fontId="97" fillId="40" borderId="22" applyNumberFormat="0" applyAlignment="0" applyProtection="0"/>
    <xf numFmtId="0" fontId="158" fillId="0" borderId="31" applyNumberFormat="0" applyFill="0" applyAlignment="0" applyProtection="0"/>
    <xf numFmtId="0" fontId="51" fillId="56" borderId="28" applyNumberFormat="0" applyFont="0" applyAlignment="0" applyProtection="0"/>
    <xf numFmtId="4" fontId="222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0" fontId="149" fillId="40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150" fillId="40" borderId="22" applyNumberFormat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" fontId="222" fillId="71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4" fontId="222" fillId="74" borderId="44" applyNumberFormat="0" applyProtection="0">
      <alignment horizontal="right" vertical="center"/>
    </xf>
    <xf numFmtId="0" fontId="135" fillId="53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149" fillId="40" borderId="22" applyNumberFormat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0" fontId="136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1" fillId="67" borderId="44" applyNumberFormat="0" applyProtection="0">
      <alignment vertical="center"/>
    </xf>
    <xf numFmtId="4" fontId="222" fillId="69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33" fillId="56" borderId="28" applyNumberFormat="0" applyFont="0" applyAlignment="0" applyProtection="0"/>
    <xf numFmtId="0" fontId="87" fillId="53" borderId="22" applyNumberFormat="0" applyAlignment="0" applyProtection="0"/>
    <xf numFmtId="4" fontId="222" fillId="67" borderId="44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130" fillId="79" borderId="44" applyNumberFormat="0" applyProtection="0">
      <alignment horizontal="left" vertical="top" indent="1"/>
    </xf>
    <xf numFmtId="0" fontId="253" fillId="0" borderId="31" applyNumberFormat="0" applyFill="0" applyAlignment="0" applyProtection="0"/>
    <xf numFmtId="0" fontId="103" fillId="0" borderId="31" applyNumberFormat="0" applyFill="0" applyAlignment="0" applyProtection="0"/>
    <xf numFmtId="178" fontId="156" fillId="53" borderId="29" applyNumberFormat="0" applyAlignment="0" applyProtection="0"/>
    <xf numFmtId="0" fontId="149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166" fillId="0" borderId="39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231" fillId="0" borderId="39"/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150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74" borderId="44" applyNumberFormat="0" applyProtection="0">
      <alignment horizontal="right" vertical="center"/>
    </xf>
    <xf numFmtId="0" fontId="150" fillId="40" borderId="22" applyNumberFormat="0" applyAlignment="0" applyProtection="0"/>
    <xf numFmtId="0" fontId="51" fillId="56" borderId="28" applyNumberFormat="0" applyFont="0" applyAlignment="0" applyProtection="0"/>
    <xf numFmtId="0" fontId="149" fillId="40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0" fillId="58" borderId="39"/>
    <xf numFmtId="0" fontId="200" fillId="58" borderId="39"/>
    <xf numFmtId="0" fontId="200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231" fillId="0" borderId="39"/>
    <xf numFmtId="0" fontId="101" fillId="53" borderId="29" applyNumberFormat="0" applyAlignment="0" applyProtection="0"/>
    <xf numFmtId="0" fontId="136" fillId="53" borderId="22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49" fillId="56" borderId="28" applyNumberFormat="0" applyFont="0" applyAlignment="0" applyProtection="0"/>
    <xf numFmtId="4" fontId="220" fillId="78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56" fillId="53" borderId="29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54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87" fillId="53" borderId="22" applyNumberFormat="0" applyAlignment="0" applyProtection="0"/>
    <xf numFmtId="4" fontId="223" fillId="80" borderId="44" applyNumberFormat="0" applyProtection="0">
      <alignment vertical="center"/>
    </xf>
    <xf numFmtId="0" fontId="149" fillId="40" borderId="22" applyNumberFormat="0" applyAlignment="0" applyProtection="0"/>
    <xf numFmtId="178" fontId="135" fillId="53" borderId="22" applyNumberFormat="0" applyAlignment="0" applyProtection="0"/>
    <xf numFmtId="0" fontId="149" fillId="40" borderId="22" applyNumberFormat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58" fillId="0" borderId="31" applyNumberFormat="0" applyFill="0" applyAlignment="0" applyProtection="0"/>
    <xf numFmtId="0" fontId="189" fillId="0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248" fillId="53" borderId="29" applyNumberForma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90" fillId="0" borderId="39"/>
    <xf numFmtId="4" fontId="222" fillId="71" borderId="44" applyNumberFormat="0" applyProtection="0">
      <alignment horizontal="right" vertical="center"/>
    </xf>
    <xf numFmtId="0" fontId="207" fillId="0" borderId="39"/>
    <xf numFmtId="0" fontId="33" fillId="78" borderId="44" applyNumberFormat="0" applyProtection="0">
      <alignment horizontal="left" vertical="top" indent="1"/>
    </xf>
    <xf numFmtId="0" fontId="156" fillId="53" borderId="29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0" fontId="87" fillId="53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87" fillId="53" borderId="22" applyNumberFormat="0" applyAlignment="0" applyProtection="0"/>
    <xf numFmtId="4" fontId="222" fillId="72" borderId="44" applyNumberFormat="0" applyProtection="0">
      <alignment horizontal="right" vertical="center"/>
    </xf>
    <xf numFmtId="0" fontId="176" fillId="59" borderId="39"/>
    <xf numFmtId="0" fontId="135" fillId="53" borderId="22" applyNumberFormat="0" applyAlignment="0" applyProtection="0"/>
    <xf numFmtId="0" fontId="130" fillId="79" borderId="44" applyNumberFormat="0" applyProtection="0">
      <alignment horizontal="left" vertical="top" indent="1"/>
    </xf>
    <xf numFmtId="0" fontId="136" fillId="53" borderId="22" applyNumberFormat="0" applyAlignment="0" applyProtection="0"/>
    <xf numFmtId="0" fontId="136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1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190" fontId="206" fillId="0" borderId="36" applyNumberFormat="0" applyFill="0" applyAlignment="0">
      <alignment horizontal="left"/>
    </xf>
    <xf numFmtId="4" fontId="222" fillId="76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89" fillId="0" borderId="39"/>
    <xf numFmtId="0" fontId="149" fillId="40" borderId="22" applyNumberFormat="0" applyAlignment="0" applyProtection="0"/>
    <xf numFmtId="0" fontId="87" fillId="53" borderId="22" applyNumberFormat="0" applyAlignment="0" applyProtection="0"/>
    <xf numFmtId="0" fontId="135" fillId="53" borderId="22" applyNumberFormat="0" applyAlignment="0" applyProtection="0"/>
    <xf numFmtId="4" fontId="224" fillId="79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158" fillId="67" borderId="44" applyNumberFormat="0" applyProtection="0">
      <alignment horizontal="left" vertical="top" indent="1"/>
    </xf>
    <xf numFmtId="0" fontId="87" fillId="53" borderId="22" applyNumberFormat="0" applyAlignment="0" applyProtection="0"/>
    <xf numFmtId="0" fontId="200" fillId="0" borderId="39"/>
    <xf numFmtId="0" fontId="176" fillId="59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30" fillId="0" borderId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66" fillId="0" borderId="39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17" fontId="193" fillId="61" borderId="54"/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166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20" fillId="0" borderId="0"/>
    <xf numFmtId="0" fontId="20" fillId="0" borderId="0"/>
    <xf numFmtId="178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178" fontId="20" fillId="0" borderId="0"/>
    <xf numFmtId="0" fontId="20" fillId="0" borderId="0"/>
    <xf numFmtId="0" fontId="20" fillId="0" borderId="0"/>
    <xf numFmtId="178" fontId="20" fillId="0" borderId="0"/>
    <xf numFmtId="0" fontId="166" fillId="0" borderId="39"/>
    <xf numFmtId="1" fontId="177" fillId="0" borderId="52">
      <alignment vertical="top"/>
    </xf>
    <xf numFmtId="0" fontId="20" fillId="0" borderId="0"/>
    <xf numFmtId="0" fontId="166" fillId="0" borderId="39"/>
    <xf numFmtId="0" fontId="166" fillId="0" borderId="39"/>
    <xf numFmtId="0" fontId="166" fillId="0" borderId="39"/>
    <xf numFmtId="0" fontId="20" fillId="0" borderId="0"/>
    <xf numFmtId="0" fontId="20" fillId="4" borderId="12" applyNumberFormat="0" applyFont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/>
    <xf numFmtId="17" fontId="193" fillId="61" borderId="54"/>
    <xf numFmtId="0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17" fontId="193" fillId="61" borderId="54"/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66" fillId="0" borderId="39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0" fillId="0" borderId="0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1" fontId="177" fillId="0" borderId="52">
      <alignment vertical="top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7" fontId="193" fillId="61" borderId="54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177" fillId="0" borderId="52">
      <alignment vertical="top"/>
    </xf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1" fontId="177" fillId="0" borderId="52">
      <alignment vertical="top"/>
    </xf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66" fillId="0" borderId="39"/>
    <xf numFmtId="44" fontId="20" fillId="0" borderId="0" applyFont="0" applyFill="0" applyBorder="0" applyAlignment="0" applyProtection="0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0" fontId="33" fillId="67" borderId="55" applyNumberFormat="0" applyBorder="0">
      <protection locked="0"/>
    </xf>
    <xf numFmtId="0" fontId="166" fillId="0" borderId="39"/>
    <xf numFmtId="0" fontId="166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166" fillId="0" borderId="39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1" fontId="177" fillId="0" borderId="52">
      <alignment vertical="top"/>
    </xf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166" fillId="0" borderId="39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4" fillId="0" borderId="53" applyNumberFormat="0" applyAlignment="0" applyProtection="0">
      <alignment horizontal="left" vertical="center"/>
    </xf>
    <xf numFmtId="170" fontId="20" fillId="0" borderId="0" applyFont="0" applyFill="0" applyBorder="0" applyAlignment="0" applyProtection="0"/>
    <xf numFmtId="17" fontId="193" fillId="61" borderId="54"/>
    <xf numFmtId="4" fontId="220" fillId="77" borderId="51" applyNumberFormat="0" applyProtection="0">
      <alignment horizontal="left" vertical="center" indent="1"/>
    </xf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3" fillId="61" borderId="54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" fontId="177" fillId="0" borderId="52">
      <alignment vertical="top"/>
    </xf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2" fillId="0" borderId="39"/>
    <xf numFmtId="190" fontId="189" fillId="0" borderId="36" applyNumberFormat="0" applyFont="0" applyFill="0" applyAlignment="0">
      <alignment horizontal="left"/>
    </xf>
    <xf numFmtId="0" fontId="166" fillId="0" borderId="39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31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0" fillId="40" borderId="22" applyNumberFormat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166" fillId="0" borderId="39"/>
    <xf numFmtId="0" fontId="159" fillId="0" borderId="31" applyNumberFormat="0" applyFill="0" applyAlignment="0" applyProtection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178" fontId="20" fillId="0" borderId="0"/>
    <xf numFmtId="4" fontId="222" fillId="76" borderId="44" applyNumberFormat="0" applyProtection="0">
      <alignment horizontal="right" vertical="center"/>
    </xf>
    <xf numFmtId="0" fontId="253" fillId="0" borderId="31" applyNumberFormat="0" applyFill="0" applyAlignment="0" applyProtection="0"/>
    <xf numFmtId="0" fontId="20" fillId="0" borderId="0"/>
    <xf numFmtId="0" fontId="135" fillId="53" borderId="22" applyNumberFormat="0" applyAlignment="0" applyProtection="0"/>
    <xf numFmtId="0" fontId="20" fillId="0" borderId="0"/>
    <xf numFmtId="178" fontId="20" fillId="0" borderId="0"/>
    <xf numFmtId="0" fontId="97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20" fillId="0" borderId="0" applyFont="0" applyFill="0" applyBorder="0" applyAlignment="0" applyProtection="0"/>
    <xf numFmtId="0" fontId="149" fillId="40" borderId="22" applyNumberFormat="0" applyAlignment="0" applyProtection="0"/>
    <xf numFmtId="0" fontId="211" fillId="0" borderId="36">
      <alignment horizont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2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3" fontId="125" fillId="0" borderId="36"/>
    <xf numFmtId="190" fontId="189" fillId="0" borderId="36" applyNumberFormat="0" applyFon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0" fontId="158" fillId="67" borderId="44" applyNumberFormat="0" applyProtection="0">
      <alignment horizontal="left" vertical="top" indent="1"/>
    </xf>
    <xf numFmtId="4" fontId="222" fillId="7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30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247" fillId="40" borderId="22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7" fontId="163" fillId="0" borderId="34"/>
    <xf numFmtId="0" fontId="207" fillId="65" borderId="39"/>
    <xf numFmtId="0" fontId="200" fillId="58" borderId="39"/>
    <xf numFmtId="0" fontId="200" fillId="58" borderId="39"/>
    <xf numFmtId="0" fontId="200" fillId="0" borderId="39"/>
    <xf numFmtId="0" fontId="189" fillId="0" borderId="39"/>
    <xf numFmtId="0" fontId="189" fillId="0" borderId="39"/>
    <xf numFmtId="0" fontId="192" fillId="0" borderId="39"/>
    <xf numFmtId="0" fontId="203" fillId="0" borderId="35"/>
    <xf numFmtId="190" fontId="189" fillId="0" borderId="36" applyNumberFormat="0" applyFont="0" applyFill="0" applyAlignment="0">
      <alignment horizontal="left"/>
    </xf>
    <xf numFmtId="0" fontId="94" fillId="0" borderId="33">
      <alignment horizontal="left" vertical="center"/>
    </xf>
    <xf numFmtId="190" fontId="206" fillId="65" borderId="36" applyNumberFormat="0" applyAlignment="0">
      <alignment horizontal="left"/>
    </xf>
    <xf numFmtId="0" fontId="211" fillId="0" borderId="36">
      <alignment horizontal="center"/>
    </xf>
    <xf numFmtId="190" fontId="206" fillId="0" borderId="36" applyNumberFormat="0" applyFill="0" applyAlignment="0">
      <alignment horizontal="left"/>
    </xf>
    <xf numFmtId="3" fontId="125" fillId="0" borderId="36"/>
    <xf numFmtId="190" fontId="189" fillId="0" borderId="36" applyNumberFormat="0" applyFont="0" applyFill="0" applyAlignment="0">
      <alignment horizontal="left"/>
    </xf>
    <xf numFmtId="190" fontId="206" fillId="0" borderId="36" applyNumberFormat="0" applyFill="0" applyAlignment="0">
      <alignment horizontal="lef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66" fillId="0" borderId="39"/>
    <xf numFmtId="43" fontId="20" fillId="0" borderId="0" applyFont="0" applyFill="0" applyBorder="0" applyAlignment="0" applyProtection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44" fontId="20" fillId="0" borderId="0" applyFont="0" applyFill="0" applyBorder="0" applyAlignment="0" applyProtection="0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3" fillId="61" borderId="54"/>
    <xf numFmtId="190" fontId="189" fillId="0" borderId="36" applyNumberFormat="0" applyFont="0" applyFill="0" applyAlignment="0">
      <alignment horizontal="left"/>
    </xf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87" fillId="53" borderId="22" applyNumberFormat="0" applyAlignment="0" applyProtection="0"/>
    <xf numFmtId="0" fontId="203" fillId="0" borderId="35"/>
    <xf numFmtId="10" fontId="127" fillId="63" borderId="36" applyNumberFormat="0" applyBorder="0" applyAlignment="0" applyProtection="0"/>
    <xf numFmtId="190" fontId="206" fillId="65" borderId="36" applyNumberFormat="0" applyAlignment="0">
      <alignment horizontal="left"/>
    </xf>
    <xf numFmtId="0" fontId="207" fillId="65" borderId="39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11" fillId="0" borderId="3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6" fillId="59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4" fontId="222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3" fontId="125" fillId="0" borderId="36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77" fillId="0" borderId="52">
      <alignment vertical="top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190" fontId="189" fillId="0" borderId="36" applyNumberFormat="0" applyFont="0" applyFill="0" applyAlignment="0">
      <alignment horizontal="left"/>
    </xf>
    <xf numFmtId="0" fontId="190" fillId="0" borderId="39"/>
    <xf numFmtId="0" fontId="192" fillId="0" borderId="39"/>
    <xf numFmtId="0" fontId="200" fillId="0" borderId="39"/>
    <xf numFmtId="190" fontId="206" fillId="0" borderId="36" applyNumberFormat="0" applyFill="0" applyAlignment="0">
      <alignment horizontal="left"/>
    </xf>
    <xf numFmtId="0" fontId="207" fillId="0" borderId="39"/>
    <xf numFmtId="0" fontId="231" fillId="0" borderId="39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0" fillId="58" borderId="39"/>
    <xf numFmtId="0" fontId="20" fillId="0" borderId="0"/>
    <xf numFmtId="0" fontId="189" fillId="0" borderId="39"/>
    <xf numFmtId="170" fontId="20" fillId="0" borderId="0" applyFont="0" applyFill="0" applyBorder="0" applyAlignment="0" applyProtection="0"/>
    <xf numFmtId="0" fontId="49" fillId="56" borderId="28" applyNumberFormat="0" applyFont="0" applyAlignment="0" applyProtection="0"/>
    <xf numFmtId="4" fontId="222" fillId="60" borderId="44" applyNumberFormat="0" applyProtection="0">
      <alignment horizontal="right" vertical="center"/>
    </xf>
    <xf numFmtId="0" fontId="207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10" fontId="127" fillId="63" borderId="36" applyNumberFormat="0" applyBorder="0" applyAlignment="0" applyProtection="0"/>
    <xf numFmtId="0" fontId="33" fillId="67" borderId="55" applyNumberFormat="0" applyBorder="0">
      <protection locked="0"/>
    </xf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0" borderId="36">
      <protection hidden="1"/>
    </xf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2" fillId="0" borderId="39"/>
    <xf numFmtId="0" fontId="54" fillId="56" borderId="28" applyNumberFormat="0" applyFont="0" applyAlignment="0" applyProtection="0"/>
    <xf numFmtId="0" fontId="150" fillId="40" borderId="22" applyNumberFormat="0" applyAlignment="0" applyProtection="0"/>
    <xf numFmtId="9" fontId="20" fillId="0" borderId="0" applyFont="0" applyFill="0" applyBorder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9" fillId="0" borderId="39"/>
    <xf numFmtId="0" fontId="49" fillId="56" borderId="28" applyNumberFormat="0" applyFont="0" applyAlignment="0" applyProtection="0"/>
    <xf numFmtId="4" fontId="222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33" fillId="0" borderId="0"/>
    <xf numFmtId="0" fontId="33" fillId="0" borderId="0"/>
    <xf numFmtId="0" fontId="33" fillId="0" borderId="0"/>
    <xf numFmtId="9" fontId="20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20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62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3" fillId="61" borderId="54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17" fontId="193" fillId="61" borderId="54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" fontId="177" fillId="0" borderId="52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0" fontId="20" fillId="0" borderId="0"/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179" fontId="20" fillId="0" borderId="0" applyFont="0" applyFill="0" applyBorder="0" applyAlignment="0" applyProtection="0"/>
    <xf numFmtId="0" fontId="20" fillId="0" borderId="0"/>
    <xf numFmtId="17" fontId="193" fillId="61" borderId="54"/>
    <xf numFmtId="178" fontId="20" fillId="0" borderId="0"/>
    <xf numFmtId="17" fontId="193" fillId="61" borderId="54"/>
    <xf numFmtId="0" fontId="166" fillId="0" borderId="39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0" borderId="0"/>
    <xf numFmtId="0" fontId="262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7" fontId="193" fillId="61" borderId="54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0" fillId="0" borderId="0"/>
    <xf numFmtId="17" fontId="193" fillId="61" borderId="54"/>
    <xf numFmtId="17" fontId="193" fillId="61" borderId="54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" fontId="193" fillId="61" borderId="54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76" fillId="59" borderId="39"/>
    <xf numFmtId="0" fontId="166" fillId="0" borderId="39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17" fontId="193" fillId="61" borderId="54"/>
    <xf numFmtId="0" fontId="135" fillId="53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200" fillId="58" borderId="39"/>
    <xf numFmtId="0" fontId="157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66" fillId="0" borderId="39"/>
    <xf numFmtId="0" fontId="33" fillId="68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156" fillId="53" borderId="29" applyNumberFormat="0" applyAlignment="0" applyProtection="0"/>
    <xf numFmtId="178" fontId="156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36" fillId="53" borderId="22" applyNumberFormat="0" applyAlignment="0" applyProtection="0"/>
    <xf numFmtId="0" fontId="203" fillId="0" borderId="35"/>
    <xf numFmtId="0" fontId="33" fillId="56" borderId="28" applyNumberFormat="0" applyFont="0" applyAlignment="0" applyProtection="0"/>
    <xf numFmtId="0" fontId="249" fillId="53" borderId="22" applyNumberFormat="0" applyAlignment="0" applyProtection="0"/>
    <xf numFmtId="0" fontId="207" fillId="0" borderId="39"/>
    <xf numFmtId="0" fontId="33" fillId="68" borderId="44" applyNumberFormat="0" applyProtection="0">
      <alignment horizontal="left" vertical="center" indent="1"/>
    </xf>
    <xf numFmtId="0" fontId="192" fillId="0" borderId="39"/>
    <xf numFmtId="4" fontId="225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4" fontId="220" fillId="78" borderId="46" applyNumberFormat="0" applyProtection="0">
      <alignment horizontal="left" vertical="center" indent="1"/>
    </xf>
    <xf numFmtId="4" fontId="222" fillId="72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190" fontId="206" fillId="65" borderId="36" applyNumberFormat="0" applyAlignment="0">
      <alignment horizontal="left"/>
    </xf>
    <xf numFmtId="17" fontId="193" fillId="61" borderId="54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76" fillId="59" borderId="39"/>
    <xf numFmtId="227" fontId="163" fillId="0" borderId="34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0" fontId="166" fillId="0" borderId="39"/>
    <xf numFmtId="0" fontId="166" fillId="0" borderId="39"/>
    <xf numFmtId="0" fontId="176" fillId="59" borderId="39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135" fillId="53" borderId="22" applyNumberFormat="0" applyAlignment="0" applyProtection="0"/>
    <xf numFmtId="0" fontId="33" fillId="0" borderId="36">
      <protection hidden="1"/>
    </xf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51" fillId="56" borderId="28" applyNumberFormat="0" applyFon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190" fillId="0" borderId="39"/>
    <xf numFmtId="4" fontId="224" fillId="79" borderId="46" applyNumberFormat="0" applyProtection="0">
      <alignment horizontal="left" vertical="center" indent="1"/>
    </xf>
    <xf numFmtId="4" fontId="223" fillId="80" borderId="44" applyNumberFormat="0" applyProtection="0">
      <alignment horizontal="right" vertical="center"/>
    </xf>
    <xf numFmtId="4" fontId="222" fillId="80" borderId="44" applyNumberFormat="0" applyProtection="0">
      <alignment vertical="center"/>
    </xf>
    <xf numFmtId="4" fontId="222" fillId="75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1" fillId="67" borderId="44" applyNumberFormat="0" applyProtection="0">
      <alignment vertical="center"/>
    </xf>
    <xf numFmtId="0" fontId="33" fillId="56" borderId="28" applyNumberFormat="0" applyFont="0" applyAlignment="0" applyProtection="0"/>
    <xf numFmtId="0" fontId="207" fillId="65" borderId="39"/>
    <xf numFmtId="0" fontId="203" fillId="0" borderId="35"/>
    <xf numFmtId="0" fontId="200" fillId="0" borderId="39"/>
    <xf numFmtId="0" fontId="189" fillId="0" borderId="39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10" fontId="127" fillId="63" borderId="36" applyNumberFormat="0" applyBorder="0" applyAlignment="0" applyProtection="0"/>
    <xf numFmtId="17" fontId="193" fillId="61" borderId="54"/>
    <xf numFmtId="0" fontId="33" fillId="0" borderId="36">
      <protection hidden="1"/>
    </xf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62" fillId="82" borderId="53" applyNumberFormat="0">
      <alignment horizontal="left" vertical="top"/>
      <protection hidden="1"/>
    </xf>
    <xf numFmtId="0" fontId="94" fillId="0" borderId="53" applyNumberFormat="0" applyAlignment="0" applyProtection="0">
      <alignment horizontal="left" vertical="center"/>
    </xf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" fontId="220" fillId="77" borderId="51" applyNumberFormat="0" applyProtection="0">
      <alignment horizontal="left" vertical="center" indent="1"/>
    </xf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66" fillId="0" borderId="39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7" fillId="65" borderId="39"/>
    <xf numFmtId="0" fontId="135" fillId="53" borderId="22" applyNumberFormat="0" applyAlignment="0" applyProtection="0"/>
    <xf numFmtId="0" fontId="156" fillId="53" borderId="29" applyNumberFormat="0" applyAlignment="0" applyProtection="0"/>
    <xf numFmtId="0" fontId="97" fillId="40" borderId="22" applyNumberFormat="0" applyAlignment="0" applyProtection="0"/>
    <xf numFmtId="0" fontId="150" fillId="40" borderId="22" applyNumberFormat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67" borderId="55" applyNumberFormat="0" applyBorder="0">
      <protection locked="0"/>
    </xf>
    <xf numFmtId="4" fontId="222" fillId="74" borderId="44" applyNumberFormat="0" applyProtection="0">
      <alignment horizontal="right" vertical="center"/>
    </xf>
    <xf numFmtId="0" fontId="135" fillId="53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97" fillId="40" borderId="22" applyNumberFormat="0" applyAlignment="0" applyProtection="0"/>
    <xf numFmtId="0" fontId="136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1" fillId="67" borderId="44" applyNumberFormat="0" applyProtection="0">
      <alignment vertical="center"/>
    </xf>
    <xf numFmtId="0" fontId="87" fillId="53" borderId="22" applyNumberFormat="0" applyAlignment="0" applyProtection="0"/>
    <xf numFmtId="0" fontId="103" fillId="0" borderId="31" applyNumberFormat="0" applyFill="0" applyAlignment="0" applyProtection="0"/>
    <xf numFmtId="178" fontId="156" fillId="53" borderId="29" applyNumberFormat="0" applyAlignment="0" applyProtection="0"/>
    <xf numFmtId="0" fontId="149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49" fillId="56" borderId="28" applyNumberFormat="0" applyFont="0" applyAlignment="0" applyProtection="0"/>
    <xf numFmtId="0" fontId="150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74" borderId="44" applyNumberFormat="0" applyProtection="0">
      <alignment horizontal="right" vertical="center"/>
    </xf>
    <xf numFmtId="0" fontId="150" fillId="40" borderId="22" applyNumberFormat="0" applyAlignment="0" applyProtection="0"/>
    <xf numFmtId="0" fontId="200" fillId="58" borderId="39"/>
    <xf numFmtId="0" fontId="200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101" fillId="53" borderId="29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94" fillId="0" borderId="53" applyNumberFormat="0" applyAlignment="0" applyProtection="0">
      <alignment horizontal="left" vertical="center"/>
    </xf>
    <xf numFmtId="0" fontId="149" fillId="40" borderId="22" applyNumberFormat="0" applyAlignment="0" applyProtection="0"/>
    <xf numFmtId="0" fontId="54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87" fillId="53" borderId="22" applyNumberFormat="0" applyAlignment="0" applyProtection="0"/>
    <xf numFmtId="4" fontId="223" fillId="80" borderId="44" applyNumberFormat="0" applyProtection="0">
      <alignment vertical="center"/>
    </xf>
    <xf numFmtId="0" fontId="149" fillId="40" borderId="22" applyNumberFormat="0" applyAlignment="0" applyProtection="0"/>
    <xf numFmtId="178" fontId="135" fillId="53" borderId="22" applyNumberFormat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89" fillId="0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4" fontId="222" fillId="71" borderId="44" applyNumberFormat="0" applyProtection="0">
      <alignment horizontal="right" vertical="center"/>
    </xf>
    <xf numFmtId="0" fontId="33" fillId="78" borderId="44" applyNumberFormat="0" applyProtection="0">
      <alignment horizontal="left" vertical="top" indent="1"/>
    </xf>
    <xf numFmtId="0" fontId="150" fillId="40" borderId="22" applyNumberFormat="0" applyAlignment="0" applyProtection="0"/>
    <xf numFmtId="0" fontId="87" fillId="53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7" fontId="193" fillId="61" borderId="54"/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166" fillId="0" borderId="39"/>
    <xf numFmtId="0" fontId="33" fillId="67" borderId="55" applyNumberFormat="0" applyBorder="0">
      <protection locked="0"/>
    </xf>
    <xf numFmtId="1" fontId="177" fillId="0" borderId="52">
      <alignment vertical="top"/>
    </xf>
    <xf numFmtId="0" fontId="166" fillId="0" borderId="39"/>
    <xf numFmtId="0" fontId="94" fillId="0" borderId="53" applyNumberFormat="0" applyAlignment="0" applyProtection="0">
      <alignment horizontal="left" vertical="center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1" fontId="177" fillId="0" borderId="52">
      <alignment vertical="top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0" fontId="262" fillId="82" borderId="53" applyNumberFormat="0">
      <alignment horizontal="left" vertical="top"/>
      <protection hidden="1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3" fillId="61" borderId="54"/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17" fontId="193" fillId="61" borderId="54"/>
    <xf numFmtId="0" fontId="166" fillId="0" borderId="39"/>
    <xf numFmtId="0" fontId="166" fillId="0" borderId="39"/>
    <xf numFmtId="17" fontId="193" fillId="61" borderId="54"/>
    <xf numFmtId="1" fontId="177" fillId="0" borderId="52">
      <alignment vertical="top"/>
    </xf>
    <xf numFmtId="0" fontId="166" fillId="0" borderId="39"/>
    <xf numFmtId="1" fontId="177" fillId="0" borderId="52">
      <alignment vertical="top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0" fontId="166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0" fontId="33" fillId="67" borderId="55" applyNumberFormat="0" applyBorder="0">
      <protection locked="0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17" fontId="193" fillId="61" borderId="54"/>
    <xf numFmtId="17" fontId="193" fillId="61" borderId="54"/>
    <xf numFmtId="0" fontId="262" fillId="82" borderId="53" applyNumberFormat="0">
      <alignment horizontal="left" vertical="top"/>
      <protection hidden="1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166" fillId="0" borderId="39"/>
    <xf numFmtId="0" fontId="166" fillId="0" borderId="39"/>
    <xf numFmtId="17" fontId="193" fillId="61" borderId="54"/>
    <xf numFmtId="17" fontId="193" fillId="61" borderId="54"/>
    <xf numFmtId="0" fontId="94" fillId="0" borderId="53" applyNumberFormat="0" applyAlignment="0" applyProtection="0">
      <alignment horizontal="left" vertical="center"/>
    </xf>
    <xf numFmtId="0" fontId="166" fillId="0" borderId="39"/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0" fontId="166" fillId="0" borderId="39"/>
    <xf numFmtId="0" fontId="166" fillId="0" borderId="39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1" fontId="177" fillId="0" borderId="52">
      <alignment vertical="top"/>
    </xf>
    <xf numFmtId="0" fontId="166" fillId="0" borderId="39"/>
    <xf numFmtId="17" fontId="193" fillId="61" borderId="54"/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0" fillId="0" borderId="0"/>
    <xf numFmtId="1" fontId="177" fillId="0" borderId="52">
      <alignment vertical="top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166" fillId="0" borderId="39"/>
    <xf numFmtId="1" fontId="177" fillId="0" borderId="52">
      <alignment vertical="top"/>
    </xf>
    <xf numFmtId="17" fontId="193" fillId="61" borderId="54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7" fillId="65" borderId="39"/>
    <xf numFmtId="0" fontId="150" fillId="40" borderId="22" applyNumberFormat="0" applyAlignment="0" applyProtection="0"/>
    <xf numFmtId="0" fontId="203" fillId="0" borderId="35"/>
    <xf numFmtId="0" fontId="189" fillId="0" borderId="39"/>
    <xf numFmtId="0" fontId="189" fillId="0" borderId="39"/>
    <xf numFmtId="0" fontId="192" fillId="0" borderId="39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0" fontId="97" fillId="40" borderId="22" applyNumberFormat="0" applyAlignment="0" applyProtection="0"/>
    <xf numFmtId="178" fontId="20" fillId="0" borderId="0"/>
    <xf numFmtId="0" fontId="166" fillId="0" borderId="39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0" fontId="136" fillId="53" borderId="22" applyNumberFormat="0" applyAlignment="0" applyProtection="0"/>
    <xf numFmtId="0" fontId="135" fillId="53" borderId="22" applyNumberFormat="0" applyAlignment="0" applyProtection="0"/>
    <xf numFmtId="178" fontId="20" fillId="0" borderId="0"/>
    <xf numFmtId="0" fontId="20" fillId="0" borderId="0"/>
    <xf numFmtId="0" fontId="20" fillId="0" borderId="0"/>
    <xf numFmtId="178" fontId="20" fillId="0" borderId="0"/>
    <xf numFmtId="0" fontId="97" fillId="40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130" fillId="0" borderId="0" applyFont="0" applyFill="0" applyBorder="0" applyAlignment="0" applyProtection="0"/>
    <xf numFmtId="178" fontId="34" fillId="0" borderId="0"/>
    <xf numFmtId="43" fontId="165" fillId="0" borderId="0" applyFont="0" applyFill="0" applyBorder="0" applyAlignment="0" applyProtection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215" fontId="70" fillId="6" borderId="0" applyNumberFormat="0" applyBorder="0" applyAlignment="0" applyProtection="0"/>
    <xf numFmtId="216" fontId="70" fillId="6" borderId="0" applyNumberFormat="0" applyBorder="0" applyAlignment="0" applyProtection="0"/>
    <xf numFmtId="217" fontId="70" fillId="6" borderId="0" applyNumberFormat="0" applyBorder="0" applyAlignment="0" applyProtection="0"/>
    <xf numFmtId="0" fontId="136" fillId="53" borderId="22" applyNumberFormat="0" applyAlignment="0" applyProtection="0"/>
    <xf numFmtId="41" fontId="45" fillId="0" borderId="0" applyFont="0" applyFill="0" applyBorder="0" applyAlignment="0" applyProtection="0"/>
    <xf numFmtId="43" fontId="17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94" fillId="0" borderId="33">
      <alignment horizontal="left" vertical="center"/>
    </xf>
    <xf numFmtId="0" fontId="94" fillId="0" borderId="53" applyNumberFormat="0" applyAlignment="0" applyProtection="0">
      <alignment horizontal="left" vertical="center"/>
    </xf>
    <xf numFmtId="43" fontId="181" fillId="0" borderId="0" applyFont="0" applyFill="0" applyBorder="0" applyAlignment="0" applyProtection="0"/>
    <xf numFmtId="0" fontId="200" fillId="58" borderId="39"/>
    <xf numFmtId="0" fontId="200" fillId="58" borderId="39"/>
    <xf numFmtId="0" fontId="200" fillId="0" borderId="39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2" fontId="130" fillId="0" borderId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>
      <alignment wrapText="1"/>
    </xf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5" fillId="0" borderId="0" applyFont="0" applyFill="0" applyBorder="0" applyAlignment="0" applyProtection="0"/>
    <xf numFmtId="225" fontId="17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6" fontId="45" fillId="0" borderId="0" applyFont="0" applyFill="0" applyBorder="0" applyAlignment="0" applyProtection="0"/>
    <xf numFmtId="43" fontId="33" fillId="0" borderId="0" quotePrefix="1" applyFont="0" applyFill="0" applyBorder="0" applyAlignment="0">
      <protection locked="0"/>
    </xf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2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33" fillId="0" borderId="0" applyFill="0" applyBorder="0" applyAlignment="0" applyProtection="0"/>
    <xf numFmtId="44" fontId="20" fillId="0" borderId="0" applyFont="0" applyFill="0" applyBorder="0" applyAlignment="0" applyProtection="0"/>
    <xf numFmtId="170" fontId="33" fillId="0" borderId="0" applyFont="0" applyFill="0" applyBorder="0" applyAlignment="0" applyProtection="0"/>
    <xf numFmtId="219" fontId="33" fillId="0" borderId="0" applyFont="0" applyFill="0" applyBorder="0" applyAlignment="0" applyProtection="0"/>
    <xf numFmtId="44" fontId="20" fillId="0" borderId="0" applyFont="0" applyFill="0" applyBorder="0" applyAlignment="0" applyProtection="0"/>
    <xf numFmtId="230" fontId="33" fillId="0" borderId="0" applyFill="0" applyBorder="0" applyAlignment="0" applyProtection="0"/>
    <xf numFmtId="1" fontId="177" fillId="0" borderId="52">
      <alignment vertical="top"/>
    </xf>
    <xf numFmtId="0" fontId="136" fillId="53" borderId="22" applyNumberFormat="0" applyAlignment="0" applyProtection="0"/>
    <xf numFmtId="0" fontId="192" fillId="0" borderId="39"/>
    <xf numFmtId="237" fontId="33" fillId="0" borderId="0" applyFill="0" applyBorder="0" applyAlignment="0" applyProtection="0"/>
    <xf numFmtId="0" fontId="189" fillId="0" borderId="39"/>
    <xf numFmtId="0" fontId="189" fillId="0" borderId="39"/>
    <xf numFmtId="0" fontId="176" fillId="59" borderId="39"/>
    <xf numFmtId="2" fontId="33" fillId="0" borderId="0" applyFill="0" applyBorder="0" applyAlignment="0" applyProtection="0"/>
    <xf numFmtId="0" fontId="200" fillId="0" borderId="39"/>
    <xf numFmtId="0" fontId="200" fillId="58" borderId="39"/>
    <xf numFmtId="0" fontId="200" fillId="58" borderId="39"/>
    <xf numFmtId="215" fontId="69" fillId="5" borderId="0" applyNumberFormat="0" applyBorder="0" applyAlignment="0" applyProtection="0"/>
    <xf numFmtId="216" fontId="69" fillId="5" borderId="0" applyNumberFormat="0" applyBorder="0" applyAlignment="0" applyProtection="0"/>
    <xf numFmtId="217" fontId="69" fillId="5" borderId="0" applyNumberFormat="0" applyBorder="0" applyAlignment="0" applyProtection="0"/>
    <xf numFmtId="0" fontId="94" fillId="0" borderId="33">
      <alignment horizontal="left" vertical="center"/>
    </xf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203" fillId="0" borderId="35"/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150" fillId="40" borderId="22" applyNumberFormat="0" applyAlignment="0" applyProtection="0"/>
    <xf numFmtId="0" fontId="207" fillId="65" borderId="39"/>
    <xf numFmtId="215" fontId="108" fillId="7" borderId="0" applyNumberFormat="0" applyBorder="0" applyAlignment="0" applyProtection="0"/>
    <xf numFmtId="216" fontId="108" fillId="7" borderId="0" applyNumberFormat="0" applyBorder="0" applyAlignment="0" applyProtection="0"/>
    <xf numFmtId="0" fontId="212" fillId="7" borderId="0" applyNumberFormat="0" applyBorder="0" applyAlignment="0" applyProtection="0"/>
    <xf numFmtId="217" fontId="108" fillId="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5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233" fontId="183" fillId="0" borderId="0"/>
    <xf numFmtId="0" fontId="164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181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0" borderId="0"/>
    <xf numFmtId="0" fontId="181" fillId="0" borderId="0"/>
    <xf numFmtId="0" fontId="181" fillId="0" borderId="0"/>
    <xf numFmtId="0" fontId="16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233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45" fillId="0" borderId="0"/>
    <xf numFmtId="0" fontId="53" fillId="0" borderId="0"/>
    <xf numFmtId="0" fontId="20" fillId="0" borderId="0"/>
    <xf numFmtId="0" fontId="185" fillId="0" borderId="0"/>
    <xf numFmtId="0" fontId="33" fillId="0" borderId="0"/>
    <xf numFmtId="0" fontId="53" fillId="0" borderId="0"/>
    <xf numFmtId="0" fontId="179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0" borderId="0"/>
    <xf numFmtId="0" fontId="33" fillId="0" borderId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85" fillId="0" borderId="0"/>
    <xf numFmtId="0" fontId="33" fillId="0" borderId="0"/>
    <xf numFmtId="0" fontId="33" fillId="0" borderId="0"/>
    <xf numFmtId="0" fontId="18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3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1" fillId="0" borderId="0"/>
    <xf numFmtId="0" fontId="186" fillId="0" borderId="0"/>
    <xf numFmtId="0" fontId="60" fillId="0" borderId="0"/>
    <xf numFmtId="0" fontId="60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6" fontId="33" fillId="0" borderId="0"/>
    <xf numFmtId="236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33" fillId="0" borderId="0"/>
    <xf numFmtId="0" fontId="20" fillId="0" borderId="0"/>
    <xf numFmtId="0" fontId="20" fillId="0" borderId="0"/>
    <xf numFmtId="0" fontId="20" fillId="0" borderId="0"/>
    <xf numFmtId="0" fontId="179" fillId="0" borderId="0"/>
    <xf numFmtId="219" fontId="20" fillId="0" borderId="0">
      <protection locked="0"/>
    </xf>
    <xf numFmtId="0" fontId="165" fillId="0" borderId="0"/>
    <xf numFmtId="249" fontId="20" fillId="0" borderId="0">
      <protection locked="0"/>
    </xf>
    <xf numFmtId="0" fontId="20" fillId="0" borderId="0">
      <protection locked="0"/>
    </xf>
    <xf numFmtId="0" fontId="171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236" fontId="33" fillId="0" borderId="0"/>
    <xf numFmtId="0" fontId="181" fillId="0" borderId="0"/>
    <xf numFmtId="0" fontId="18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33" fillId="0" borderId="0"/>
    <xf numFmtId="233" fontId="33" fillId="0" borderId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3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33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233" fontId="33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57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59" fillId="0" borderId="0"/>
    <xf numFmtId="9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59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0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8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54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7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178" fontId="52" fillId="0" borderId="0"/>
    <xf numFmtId="178" fontId="52" fillId="0" borderId="0"/>
    <xf numFmtId="171" fontId="52" fillId="0" borderId="0"/>
    <xf numFmtId="174" fontId="34" fillId="0" borderId="0"/>
    <xf numFmtId="174" fontId="34" fillId="0" borderId="0"/>
    <xf numFmtId="174" fontId="34" fillId="0" borderId="0"/>
    <xf numFmtId="178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1" fontId="52" fillId="0" borderId="0"/>
    <xf numFmtId="178" fontId="20" fillId="0" borderId="0"/>
    <xf numFmtId="171" fontId="52" fillId="0" borderId="0"/>
    <xf numFmtId="178" fontId="53" fillId="0" borderId="0"/>
    <xf numFmtId="0" fontId="20" fillId="0" borderId="0"/>
    <xf numFmtId="178" fontId="34" fillId="0" borderId="0"/>
    <xf numFmtId="178" fontId="34" fillId="0" borderId="0"/>
    <xf numFmtId="178" fontId="20" fillId="0" borderId="0"/>
    <xf numFmtId="9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1" fontId="59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89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56" fillId="53" borderId="29" applyNumberFormat="0" applyAlignment="0" applyProtection="0"/>
    <xf numFmtId="0" fontId="265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45" fillId="0" borderId="0" applyFill="0" applyBorder="0"/>
    <xf numFmtId="0" fontId="45" fillId="0" borderId="0" applyFill="0"/>
    <xf numFmtId="0" fontId="33" fillId="0" borderId="0"/>
    <xf numFmtId="0" fontId="89" fillId="0" borderId="0"/>
    <xf numFmtId="0" fontId="89" fillId="0" borderId="0"/>
    <xf numFmtId="0" fontId="89" fillId="0" borderId="0"/>
    <xf numFmtId="0" fontId="135" fillId="53" borderId="22" applyNumberFormat="0" applyAlignment="0" applyProtection="0"/>
    <xf numFmtId="0" fontId="89" fillId="0" borderId="0"/>
    <xf numFmtId="0" fontId="45" fillId="0" borderId="0" applyFill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0" borderId="0"/>
    <xf numFmtId="0" fontId="45" fillId="0" borderId="0" applyFill="0"/>
    <xf numFmtId="0" fontId="51" fillId="0" borderId="0"/>
    <xf numFmtId="0" fontId="51" fillId="0" borderId="0"/>
    <xf numFmtId="0" fontId="33" fillId="0" borderId="0"/>
    <xf numFmtId="0" fontId="34" fillId="0" borderId="0"/>
    <xf numFmtId="0" fontId="33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9" fontId="45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201" fontId="33" fillId="0" borderId="0"/>
    <xf numFmtId="0" fontId="20" fillId="0" borderId="0"/>
    <xf numFmtId="0" fontId="33" fillId="0" borderId="0"/>
    <xf numFmtId="0" fontId="59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110" fillId="0" borderId="0" applyNumberFormat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52" fillId="0" borderId="0"/>
    <xf numFmtId="0" fontId="20" fillId="0" borderId="0"/>
    <xf numFmtId="0" fontId="135" fillId="53" borderId="22" applyNumberFormat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1" fillId="0" borderId="0"/>
    <xf numFmtId="178" fontId="49" fillId="0" borderId="0"/>
    <xf numFmtId="0" fontId="20" fillId="0" borderId="0"/>
    <xf numFmtId="178" fontId="155" fillId="0" borderId="0"/>
    <xf numFmtId="0" fontId="20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51" fillId="0" borderId="0"/>
    <xf numFmtId="0" fontId="49" fillId="0" borderId="0"/>
    <xf numFmtId="178" fontId="49" fillId="0" borderId="0"/>
    <xf numFmtId="202" fontId="33" fillId="0" borderId="0"/>
    <xf numFmtId="194" fontId="34" fillId="0" borderId="0"/>
    <xf numFmtId="178" fontId="33" fillId="0" borderId="0"/>
    <xf numFmtId="194" fontId="34" fillId="0" borderId="0"/>
    <xf numFmtId="194" fontId="34" fillId="0" borderId="0"/>
    <xf numFmtId="178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8" fontId="20" fillId="0" borderId="0"/>
    <xf numFmtId="0" fontId="20" fillId="0" borderId="0"/>
    <xf numFmtId="194" fontId="3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4" fontId="34" fillId="0" borderId="0"/>
    <xf numFmtId="194" fontId="34" fillId="0" borderId="0"/>
    <xf numFmtId="194" fontId="34" fillId="0" borderId="0"/>
    <xf numFmtId="178" fontId="33" fillId="0" borderId="0"/>
    <xf numFmtId="194" fontId="34" fillId="0" borderId="0"/>
    <xf numFmtId="178" fontId="33" fillId="0" borderId="0"/>
    <xf numFmtId="178" fontId="33" fillId="0" borderId="0"/>
    <xf numFmtId="194" fontId="34" fillId="0" borderId="0"/>
    <xf numFmtId="0" fontId="51" fillId="0" borderId="0"/>
    <xf numFmtId="0" fontId="51" fillId="0" borderId="0"/>
    <xf numFmtId="0" fontId="51" fillId="0" borderId="0"/>
    <xf numFmtId="178" fontId="33" fillId="0" borderId="0"/>
    <xf numFmtId="0" fontId="51" fillId="0" borderId="0"/>
    <xf numFmtId="0" fontId="33" fillId="0" borderId="0"/>
    <xf numFmtId="178" fontId="20" fillId="0" borderId="0"/>
    <xf numFmtId="0" fontId="20" fillId="0" borderId="0"/>
    <xf numFmtId="201" fontId="49" fillId="0" borderId="0"/>
    <xf numFmtId="0" fontId="51" fillId="0" borderId="0"/>
    <xf numFmtId="0" fontId="51" fillId="0" borderId="0"/>
    <xf numFmtId="0" fontId="20" fillId="0" borderId="0"/>
    <xf numFmtId="178" fontId="20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186" fontId="34" fillId="0" borderId="0"/>
    <xf numFmtId="0" fontId="51" fillId="0" borderId="0"/>
    <xf numFmtId="0" fontId="51" fillId="0" borderId="0"/>
    <xf numFmtId="178" fontId="155" fillId="0" borderId="0"/>
    <xf numFmtId="0" fontId="155" fillId="0" borderId="0"/>
    <xf numFmtId="0" fontId="155" fillId="0" borderId="0"/>
    <xf numFmtId="0" fontId="155" fillId="0" borderId="0"/>
    <xf numFmtId="0" fontId="20" fillId="0" borderId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9" fontId="20" fillId="0" borderId="0" applyFont="0" applyFill="0" applyBorder="0" applyAlignment="0" applyProtection="0"/>
    <xf numFmtId="0" fontId="33" fillId="0" borderId="0"/>
    <xf numFmtId="0" fontId="33" fillId="0" borderId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100" fillId="0" borderId="0">
      <alignment vertical="top"/>
    </xf>
    <xf numFmtId="204" fontId="51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00" fillId="0" borderId="0">
      <alignment vertical="top"/>
    </xf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263" fillId="0" borderId="0" applyFont="0" applyFill="0" applyBorder="0" applyAlignment="0" applyProtection="0"/>
    <xf numFmtId="43" fontId="263" fillId="0" borderId="0" applyFont="0" applyFill="0" applyBorder="0" applyAlignment="0" applyProtection="0"/>
    <xf numFmtId="0" fontId="122" fillId="0" borderId="0"/>
    <xf numFmtId="43" fontId="122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33" fillId="0" borderId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24" fillId="0" borderId="0"/>
    <xf numFmtId="43" fontId="125" fillId="0" borderId="0" applyFont="0" applyFill="0" applyBorder="0" applyAlignment="0" applyProtection="0"/>
    <xf numFmtId="43" fontId="271" fillId="0" borderId="0" applyFont="0" applyFill="0" applyBorder="0" applyAlignment="0" applyProtection="0"/>
    <xf numFmtId="0" fontId="59" fillId="0" borderId="0"/>
    <xf numFmtId="0" fontId="33" fillId="0" borderId="0">
      <alignment vertical="center"/>
    </xf>
    <xf numFmtId="43" fontId="33" fillId="0" borderId="0" applyFont="0" applyFill="0" applyBorder="0" applyAlignment="0" applyProtection="0">
      <alignment vertical="center"/>
    </xf>
    <xf numFmtId="43" fontId="271" fillId="0" borderId="0" applyFont="0" applyFill="0" applyBorder="0" applyAlignment="0" applyProtection="0">
      <alignment vertical="center"/>
    </xf>
    <xf numFmtId="43" fontId="60" fillId="0" borderId="0" applyFont="0" applyFill="0" applyBorder="0" applyAlignment="0" applyProtection="0"/>
    <xf numFmtId="0" fontId="33" fillId="0" borderId="0">
      <alignment vertical="center"/>
    </xf>
    <xf numFmtId="43" fontId="33" fillId="0" borderId="0" applyFont="0" applyFill="0" applyBorder="0" applyAlignment="0" applyProtection="0">
      <alignment vertical="center"/>
    </xf>
    <xf numFmtId="43" fontId="130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9" fillId="0" borderId="0"/>
    <xf numFmtId="0" fontId="271" fillId="0" borderId="0">
      <alignment vertical="center"/>
    </xf>
    <xf numFmtId="0" fontId="59" fillId="0" borderId="0"/>
    <xf numFmtId="43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33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33" fillId="0" borderId="0"/>
    <xf numFmtId="0" fontId="20" fillId="0" borderId="0"/>
    <xf numFmtId="178" fontId="20" fillId="0" borderId="0"/>
    <xf numFmtId="0" fontId="20" fillId="0" borderId="0"/>
    <xf numFmtId="0" fontId="166" fillId="0" borderId="39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9" fillId="0" borderId="0"/>
    <xf numFmtId="43" fontId="120" fillId="0" borderId="0" applyFont="0" applyFill="0" applyBorder="0" applyAlignment="0" applyProtection="0"/>
    <xf numFmtId="0" fontId="122" fillId="0" borderId="0"/>
    <xf numFmtId="0" fontId="122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271" fontId="33" fillId="0" borderId="0" applyFont="0" applyFill="0" applyBorder="0" applyAlignment="0" applyProtection="0"/>
    <xf numFmtId="43" fontId="27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/>
    <xf numFmtId="0" fontId="20" fillId="0" borderId="0"/>
    <xf numFmtId="0" fontId="45" fillId="0" borderId="0"/>
    <xf numFmtId="261" fontId="45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79" fontId="20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14" fontId="52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0" fontId="136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19" fontId="33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150" fillId="40" borderId="22" applyNumberFormat="0" applyAlignment="0" applyProtection="0"/>
    <xf numFmtId="0" fontId="207" fillId="65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5" fillId="0" borderId="0"/>
    <xf numFmtId="0" fontId="18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57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33" fillId="0" borderId="0"/>
    <xf numFmtId="43" fontId="20" fillId="0" borderId="0" applyFont="0" applyFill="0" applyBorder="0" applyAlignment="0" applyProtection="0"/>
    <xf numFmtId="0" fontId="166" fillId="0" borderId="39"/>
    <xf numFmtId="179" fontId="20" fillId="0" borderId="0" applyFont="0" applyFill="0" applyBorder="0" applyAlignment="0" applyProtection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9" fontId="20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43" fontId="263" fillId="0" borderId="0" applyFont="0" applyFill="0" applyBorder="0" applyAlignment="0" applyProtection="0"/>
    <xf numFmtId="43" fontId="26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0" borderId="0"/>
    <xf numFmtId="0" fontId="33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101" fillId="53" borderId="2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9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0" fontId="33" fillId="0" borderId="0">
      <alignment wrapText="1"/>
    </xf>
    <xf numFmtId="43" fontId="33" fillId="0" borderId="0" applyFont="0" applyFill="0" applyBorder="0" applyAlignment="0" applyProtection="0">
      <alignment wrapText="1"/>
    </xf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>
      <alignment wrapText="1"/>
    </xf>
    <xf numFmtId="43" fontId="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3" fillId="0" borderId="0">
      <alignment wrapText="1"/>
    </xf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>
      <alignment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59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42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66" fillId="0" borderId="39"/>
    <xf numFmtId="0" fontId="166" fillId="0" borderId="39"/>
    <xf numFmtId="0" fontId="166" fillId="0" borderId="39"/>
    <xf numFmtId="0" fontId="166" fillId="0" borderId="39"/>
    <xf numFmtId="0" fontId="176" fillId="59" borderId="39"/>
    <xf numFmtId="0" fontId="136" fillId="53" borderId="22" applyNumberFormat="0" applyAlignment="0" applyProtection="0"/>
    <xf numFmtId="1" fontId="177" fillId="0" borderId="52">
      <alignment vertical="top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53" applyNumberFormat="0" applyAlignment="0" applyProtection="0">
      <alignment horizontal="left" vertical="center"/>
    </xf>
    <xf numFmtId="0" fontId="150" fillId="40" borderId="22" applyNumberFormat="0" applyAlignment="0" applyProtection="0"/>
    <xf numFmtId="0" fontId="207" fillId="65" borderId="39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66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27" fontId="163" fillId="0" borderId="34"/>
    <xf numFmtId="0" fontId="20" fillId="0" borderId="0"/>
    <xf numFmtId="0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262" fillId="82" borderId="53" applyNumberFormat="0">
      <alignment horizontal="left" vertical="top"/>
      <protection hidden="1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7" fillId="53" borderId="29" applyNumberFormat="0" applyAlignment="0" applyProtection="0"/>
    <xf numFmtId="0" fontId="189" fillId="0" borderId="39"/>
    <xf numFmtId="0" fontId="158" fillId="0" borderId="31" applyNumberFormat="0" applyFill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92" fillId="0" borderId="39"/>
    <xf numFmtId="4" fontId="222" fillId="80" borderId="44" applyNumberFormat="0" applyProtection="0">
      <alignment vertical="center"/>
    </xf>
    <xf numFmtId="0" fontId="33" fillId="68" borderId="44" applyNumberFormat="0" applyProtection="0">
      <alignment horizontal="left" vertical="top" indent="1"/>
    </xf>
    <xf numFmtId="4" fontId="222" fillId="75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0" fontId="158" fillId="67" borderId="44" applyNumberFormat="0" applyProtection="0">
      <alignment horizontal="left" vertical="top" indent="1"/>
    </xf>
    <xf numFmtId="4" fontId="220" fillId="67" borderId="44" applyNumberFormat="0" applyProtection="0">
      <alignment vertical="center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31" fillId="0" borderId="39"/>
    <xf numFmtId="0" fontId="33" fillId="56" borderId="28" applyNumberFormat="0" applyFont="0" applyAlignment="0" applyProtection="0"/>
    <xf numFmtId="4" fontId="224" fillId="79" borderId="46" applyNumberFormat="0" applyProtection="0">
      <alignment horizontal="left" vertical="center" indent="1"/>
    </xf>
    <xf numFmtId="0" fontId="33" fillId="68" borderId="4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0" fillId="40" borderId="22" applyNumberFormat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03" fillId="0" borderId="31" applyNumberFormat="0" applyFill="0" applyAlignment="0" applyProtection="0"/>
    <xf numFmtId="0" fontId="49" fillId="56" borderId="28" applyNumberFormat="0" applyFon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178" fontId="135" fillId="53" borderId="22" applyNumberFormat="0" applyAlignment="0" applyProtection="0"/>
    <xf numFmtId="0" fontId="97" fillId="40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4" fontId="222" fillId="74" borderId="44" applyNumberFormat="0" applyProtection="0">
      <alignment horizontal="right" vertical="center"/>
    </xf>
    <xf numFmtId="0" fontId="149" fillId="40" borderId="22" applyNumberFormat="0" applyAlignment="0" applyProtection="0"/>
    <xf numFmtId="0" fontId="156" fillId="53" borderId="29" applyNumberFormat="0" applyAlignment="0" applyProtection="0"/>
    <xf numFmtId="178" fontId="20" fillId="0" borderId="0"/>
    <xf numFmtId="4" fontId="222" fillId="76" borderId="44" applyNumberFormat="0" applyProtection="0">
      <alignment horizontal="right" vertical="center"/>
    </xf>
    <xf numFmtId="0" fontId="253" fillId="0" borderId="31" applyNumberFormat="0" applyFill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20" fillId="0" borderId="0"/>
    <xf numFmtId="178" fontId="20" fillId="0" borderId="0"/>
    <xf numFmtId="0" fontId="97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20" fillId="0" borderId="0" applyFont="0" applyFill="0" applyBorder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51" fillId="56" borderId="28" applyNumberFormat="0" applyFont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2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166" fillId="0" borderId="39"/>
    <xf numFmtId="0" fontId="207" fillId="65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4" fontId="220" fillId="67" borderId="44" applyNumberFormat="0" applyProtection="0">
      <alignment vertical="center"/>
    </xf>
    <xf numFmtId="0" fontId="158" fillId="67" borderId="44" applyNumberFormat="0" applyProtection="0">
      <alignment horizontal="left" vertical="top" indent="1"/>
    </xf>
    <xf numFmtId="4" fontId="222" fillId="7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30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247" fillId="40" borderId="22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78" borderId="44" applyNumberFormat="0" applyProtection="0">
      <alignment horizontal="left" vertical="top" indent="1"/>
    </xf>
    <xf numFmtId="0" fontId="97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227" fontId="163" fillId="0" borderId="34"/>
    <xf numFmtId="0" fontId="49" fillId="56" borderId="28" applyNumberFormat="0" applyFont="0" applyAlignment="0" applyProtection="0"/>
    <xf numFmtId="0" fontId="207" fillId="65" borderId="39"/>
    <xf numFmtId="0" fontId="200" fillId="58" borderId="39"/>
    <xf numFmtId="0" fontId="200" fillId="58" borderId="39"/>
    <xf numFmtId="0" fontId="200" fillId="0" borderId="39"/>
    <xf numFmtId="0" fontId="189" fillId="0" borderId="39"/>
    <xf numFmtId="0" fontId="189" fillId="0" borderId="39"/>
    <xf numFmtId="0" fontId="192" fillId="0" borderId="39"/>
    <xf numFmtId="0" fontId="203" fillId="0" borderId="35"/>
    <xf numFmtId="0" fontId="94" fillId="0" borderId="33">
      <alignment horizontal="left" vertical="center"/>
    </xf>
    <xf numFmtId="0" fontId="249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0" fontId="192" fillId="0" borderId="39"/>
    <xf numFmtId="4" fontId="222" fillId="74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66" fillId="0" borderId="39"/>
    <xf numFmtId="43" fontId="20" fillId="0" borderId="0" applyFont="0" applyFill="0" applyBorder="0" applyAlignment="0" applyProtection="0"/>
    <xf numFmtId="0" fontId="166" fillId="0" borderId="39"/>
    <xf numFmtId="0" fontId="51" fillId="56" borderId="28" applyNumberFormat="0" applyFont="0" applyAlignment="0" applyProtection="0"/>
    <xf numFmtId="0" fontId="59" fillId="56" borderId="28" applyNumberFormat="0" applyFon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33" fillId="78" borderId="44" applyNumberFormat="0" applyProtection="0">
      <alignment horizontal="left" vertical="top" indent="1"/>
    </xf>
    <xf numFmtId="0" fontId="19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44" fontId="20" fillId="0" borderId="0" applyFont="0" applyFill="0" applyBorder="0" applyAlignment="0" applyProtection="0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3" fillId="61" borderId="54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200" fillId="58" borderId="39"/>
    <xf numFmtId="0" fontId="192" fillId="0" borderId="39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87" fillId="53" borderId="22" applyNumberFormat="0" applyAlignment="0" applyProtection="0"/>
    <xf numFmtId="0" fontId="203" fillId="0" borderId="35"/>
    <xf numFmtId="0" fontId="207" fillId="65" borderId="39"/>
    <xf numFmtId="0" fontId="33" fillId="78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center" indent="1"/>
    </xf>
    <xf numFmtId="0" fontId="49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8" borderId="44" applyNumberFormat="0" applyProtection="0">
      <alignment horizontal="left" vertical="top" indent="1"/>
    </xf>
    <xf numFmtId="0" fontId="176" fillId="59" borderId="39"/>
    <xf numFmtId="0" fontId="157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4" fontId="222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54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51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0" fillId="58" borderId="39"/>
    <xf numFmtId="0" fontId="158" fillId="0" borderId="31" applyNumberFormat="0" applyFill="0" applyAlignment="0" applyProtection="0"/>
    <xf numFmtId="0" fontId="136" fillId="53" borderId="22" applyNumberFormat="0" applyAlignment="0" applyProtection="0"/>
    <xf numFmtId="0" fontId="166" fillId="0" borderId="39"/>
    <xf numFmtId="0" fontId="207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6" fillId="53" borderId="29" applyNumberFormat="0" applyAlignment="0" applyProtection="0"/>
    <xf numFmtId="0" fontId="20" fillId="0" borderId="0"/>
    <xf numFmtId="0" fontId="157" fillId="53" borderId="29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33" fillId="78" borderId="44" applyNumberFormat="0" applyProtection="0">
      <alignment horizontal="left" vertical="center" indent="1"/>
    </xf>
    <xf numFmtId="0" fontId="20" fillId="0" borderId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77" fillId="0" borderId="52">
      <alignment vertical="top"/>
    </xf>
    <xf numFmtId="0" fontId="101" fillId="53" borderId="29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0" fontId="156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3" fillId="80" borderId="44" applyNumberFormat="0" applyProtection="0">
      <alignment vertical="center"/>
    </xf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157" fillId="53" borderId="29" applyNumberFormat="0" applyAlignment="0" applyProtection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8" fontId="156" fillId="53" borderId="29" applyNumberFormat="0" applyAlignment="0" applyProtection="0"/>
    <xf numFmtId="4" fontId="222" fillId="73" borderId="44" applyNumberFormat="0" applyProtection="0">
      <alignment horizontal="right" vertical="center"/>
    </xf>
    <xf numFmtId="0" fontId="136" fillId="53" borderId="22" applyNumberFormat="0" applyAlignment="0" applyProtection="0"/>
    <xf numFmtId="0" fontId="200" fillId="58" borderId="39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9" fontId="20" fillId="0" borderId="0" applyFont="0" applyFill="0" applyBorder="0" applyAlignment="0" applyProtection="0"/>
    <xf numFmtId="0" fontId="149" fillId="40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135" fillId="53" borderId="22" applyNumberFormat="0" applyAlignment="0" applyProtection="0"/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0" fontId="190" fillId="0" borderId="39"/>
    <xf numFmtId="0" fontId="192" fillId="0" borderId="39"/>
    <xf numFmtId="0" fontId="200" fillId="0" borderId="39"/>
    <xf numFmtId="0" fontId="207" fillId="0" borderId="39"/>
    <xf numFmtId="0" fontId="231" fillId="0" borderId="39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0" fillId="58" borderId="39"/>
    <xf numFmtId="0" fontId="20" fillId="0" borderId="0"/>
    <xf numFmtId="0" fontId="189" fillId="0" borderId="39"/>
    <xf numFmtId="170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4" fontId="222" fillId="60" borderId="44" applyNumberFormat="0" applyProtection="0">
      <alignment horizontal="right" vertical="center"/>
    </xf>
    <xf numFmtId="0" fontId="207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4" fontId="222" fillId="60" borderId="44" applyNumberFormat="0" applyProtection="0">
      <alignment horizontal="right" vertical="center"/>
    </xf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4" fontId="222" fillId="80" borderId="44" applyNumberFormat="0" applyProtection="0">
      <alignment horizontal="right" vertical="center"/>
    </xf>
    <xf numFmtId="0" fontId="136" fillId="53" borderId="22" applyNumberFormat="0" applyAlignment="0" applyProtection="0"/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2" fillId="0" borderId="39"/>
    <xf numFmtId="0" fontId="54" fillId="56" borderId="28" applyNumberFormat="0" applyFont="0" applyAlignment="0" applyProtection="0"/>
    <xf numFmtId="0" fontId="150" fillId="40" borderId="22" applyNumberFormat="0" applyAlignment="0" applyProtection="0"/>
    <xf numFmtId="9" fontId="20" fillId="0" borderId="0" applyFont="0" applyFill="0" applyBorder="0" applyAlignment="0" applyProtection="0"/>
    <xf numFmtId="0" fontId="135" fillId="53" borderId="22" applyNumberFormat="0" applyAlignment="0" applyProtection="0"/>
    <xf numFmtId="4" fontId="222" fillId="80" borderId="44" applyNumberFormat="0" applyProtection="0">
      <alignment vertical="center"/>
    </xf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" fontId="225" fillId="80" borderId="44" applyNumberFormat="0" applyProtection="0">
      <alignment horizontal="right" vertical="center"/>
    </xf>
    <xf numFmtId="0" fontId="189" fillId="0" borderId="39"/>
    <xf numFmtId="0" fontId="49" fillId="56" borderId="28" applyNumberFormat="0" applyFont="0" applyAlignment="0" applyProtection="0"/>
    <xf numFmtId="4" fontId="222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94" fillId="0" borderId="33">
      <alignment horizontal="left" vertical="center"/>
    </xf>
    <xf numFmtId="0" fontId="203" fillId="0" borderId="35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97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97" fillId="40" borderId="22" applyNumberFormat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97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87" fillId="53" borderId="22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34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01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97" fillId="40" borderId="22" applyNumberFormat="0" applyAlignment="0" applyProtection="0"/>
    <xf numFmtId="0" fontId="20" fillId="0" borderId="0"/>
    <xf numFmtId="0" fontId="20" fillId="0" borderId="0"/>
    <xf numFmtId="0" fontId="101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" fontId="222" fillId="75" borderId="44" applyNumberFormat="0" applyProtection="0">
      <alignment horizontal="right" vertical="center"/>
    </xf>
    <xf numFmtId="4" fontId="223" fillId="80" borderId="44" applyNumberFormat="0" applyProtection="0">
      <alignment vertical="center"/>
    </xf>
    <xf numFmtId="227" fontId="163" fillId="0" borderId="34"/>
    <xf numFmtId="0" fontId="87" fillId="53" borderId="22" applyNumberFormat="0" applyAlignment="0" applyProtection="0"/>
    <xf numFmtId="0" fontId="97" fillId="40" borderId="22" applyNumberFormat="0" applyAlignment="0" applyProtection="0"/>
    <xf numFmtId="0" fontId="176" fillId="59" borderId="39"/>
    <xf numFmtId="0" fontId="87" fillId="53" borderId="22" applyNumberFormat="0" applyAlignment="0" applyProtection="0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0" fontId="135" fillId="53" borderId="22" applyNumberFormat="0" applyAlignment="0" applyProtection="0"/>
    <xf numFmtId="178" fontId="158" fillId="0" borderId="31" applyNumberFormat="0" applyFill="0" applyAlignment="0" applyProtection="0"/>
    <xf numFmtId="0" fontId="33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6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17" fontId="193" fillId="61" borderId="54"/>
    <xf numFmtId="0" fontId="156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178" fontId="34" fillId="56" borderId="28" applyNumberFormat="0" applyFon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189" fillId="0" borderId="39"/>
    <xf numFmtId="0" fontId="200" fillId="58" borderId="39"/>
    <xf numFmtId="0" fontId="157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33" fillId="68" borderId="44" applyNumberFormat="0" applyProtection="0">
      <alignment horizontal="left" vertical="top" indent="1"/>
    </xf>
    <xf numFmtId="0" fontId="149" fillId="40" borderId="22" applyNumberForma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59" fillId="0" borderId="31" applyNumberFormat="0" applyFill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49" fillId="40" borderId="22" applyNumberFormat="0" applyAlignment="0" applyProtection="0"/>
    <xf numFmtId="0" fontId="156" fillId="53" borderId="29" applyNumberFormat="0" applyAlignment="0" applyProtection="0"/>
    <xf numFmtId="0" fontId="189" fillId="0" borderId="39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178" fontId="156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158" fillId="0" borderId="31" applyNumberFormat="0" applyFill="0" applyAlignment="0" applyProtection="0"/>
    <xf numFmtId="178" fontId="158" fillId="0" borderId="31" applyNumberFormat="0" applyFill="0" applyAlignment="0" applyProtection="0"/>
    <xf numFmtId="0" fontId="136" fillId="53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7" fillId="53" borderId="29" applyNumberFormat="0" applyAlignment="0" applyProtection="0"/>
    <xf numFmtId="0" fontId="203" fillId="0" borderId="35"/>
    <xf numFmtId="178" fontId="135" fillId="53" borderId="22" applyNumberFormat="0" applyAlignment="0" applyProtection="0"/>
    <xf numFmtId="0" fontId="157" fillId="53" borderId="29" applyNumberFormat="0" applyAlignment="0" applyProtection="0"/>
    <xf numFmtId="0" fontId="33" fillId="56" borderId="28" applyNumberFormat="0" applyFont="0" applyAlignment="0" applyProtection="0"/>
    <xf numFmtId="0" fontId="249" fillId="53" borderId="22" applyNumberFormat="0" applyAlignment="0" applyProtection="0"/>
    <xf numFmtId="0" fontId="207" fillId="0" borderId="39"/>
    <xf numFmtId="0" fontId="33" fillId="68" borderId="44" applyNumberFormat="0" applyProtection="0">
      <alignment horizontal="left" vertical="center" indent="1"/>
    </xf>
    <xf numFmtId="0" fontId="192" fillId="0" borderId="39"/>
    <xf numFmtId="4" fontId="225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4" fontId="220" fillId="78" borderId="46" applyNumberFormat="0" applyProtection="0">
      <alignment horizontal="left" vertical="center" indent="1"/>
    </xf>
    <xf numFmtId="4" fontId="222" fillId="72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94" fillId="0" borderId="33">
      <alignment horizontal="left" vertical="center"/>
    </xf>
    <xf numFmtId="0" fontId="150" fillId="40" borderId="22" applyNumberFormat="0" applyAlignment="0" applyProtection="0"/>
    <xf numFmtId="4" fontId="222" fillId="76" borderId="44" applyNumberFormat="0" applyProtection="0">
      <alignment horizontal="right" vertical="center"/>
    </xf>
    <xf numFmtId="4" fontId="220" fillId="78" borderId="46" applyNumberFormat="0" applyProtection="0">
      <alignment horizontal="left" vertical="center" indent="1"/>
    </xf>
    <xf numFmtId="0" fontId="87" fillId="53" borderId="22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92" fillId="0" borderId="39"/>
    <xf numFmtId="0" fontId="149" fillId="40" borderId="22" applyNumberFormat="0" applyAlignment="0" applyProtection="0"/>
    <xf numFmtId="0" fontId="247" fillId="40" borderId="22" applyNumberFormat="0" applyAlignment="0" applyProtection="0"/>
    <xf numFmtId="0" fontId="33" fillId="56" borderId="28" applyNumberFormat="0" applyFon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76" fillId="59" borderId="39"/>
    <xf numFmtId="227" fontId="163" fillId="0" borderId="34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178" fontId="149" fillId="40" borderId="22" applyNumberFormat="0" applyAlignment="0" applyProtection="0"/>
    <xf numFmtId="0" fontId="166" fillId="0" borderId="39"/>
    <xf numFmtId="0" fontId="166" fillId="0" borderId="39"/>
    <xf numFmtId="0" fontId="176" fillId="59" borderId="39"/>
    <xf numFmtId="0" fontId="97" fillId="40" borderId="22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159" fillId="0" borderId="31" applyNumberFormat="0" applyFill="0" applyAlignment="0" applyProtection="0"/>
    <xf numFmtId="0" fontId="190" fillId="0" borderId="39"/>
    <xf numFmtId="4" fontId="224" fillId="79" borderId="46" applyNumberFormat="0" applyProtection="0">
      <alignment horizontal="left" vertical="center" indent="1"/>
    </xf>
    <xf numFmtId="4" fontId="223" fillId="80" borderId="44" applyNumberFormat="0" applyProtection="0">
      <alignment horizontal="right" vertical="center"/>
    </xf>
    <xf numFmtId="4" fontId="222" fillId="80" borderId="44" applyNumberFormat="0" applyProtection="0">
      <alignment vertical="center"/>
    </xf>
    <xf numFmtId="4" fontId="222" fillId="75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1" fillId="67" borderId="44" applyNumberFormat="0" applyProtection="0">
      <alignment vertical="center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150" fillId="40" borderId="22" applyNumberFormat="0" applyAlignment="0" applyProtection="0"/>
    <xf numFmtId="0" fontId="247" fillId="40" borderId="22" applyNumberFormat="0" applyAlignment="0" applyProtection="0"/>
    <xf numFmtId="227" fontId="163" fillId="0" borderId="34"/>
    <xf numFmtId="0" fontId="207" fillId="65" borderId="39"/>
    <xf numFmtId="0" fontId="203" fillId="0" borderId="35"/>
    <xf numFmtId="0" fontId="200" fillId="0" borderId="39"/>
    <xf numFmtId="0" fontId="189" fillId="0" borderId="39"/>
    <xf numFmtId="0" fontId="203" fillId="0" borderId="35"/>
    <xf numFmtId="0" fontId="149" fillId="40" borderId="22" applyNumberFormat="0" applyAlignment="0" applyProtection="0"/>
    <xf numFmtId="4" fontId="220" fillId="67" borderId="44" applyNumberFormat="0" applyProtection="0">
      <alignment vertical="center"/>
    </xf>
    <xf numFmtId="4" fontId="223" fillId="80" borderId="44" applyNumberFormat="0" applyProtection="0">
      <alignment horizontal="right" vertical="center"/>
    </xf>
    <xf numFmtId="0" fontId="87" fillId="53" borderId="22" applyNumberFormat="0" applyAlignment="0" applyProtection="0"/>
    <xf numFmtId="0" fontId="97" fillId="40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33" fillId="56" borderId="28" applyNumberFormat="0" applyFon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0" fontId="135" fillId="53" borderId="22" applyNumberFormat="0" applyAlignment="0" applyProtection="0"/>
    <xf numFmtId="0" fontId="249" fillId="53" borderId="22" applyNumberFormat="0" applyAlignment="0" applyProtection="0"/>
    <xf numFmtId="4" fontId="221" fillId="67" borderId="44" applyNumberFormat="0" applyProtection="0">
      <alignment vertical="center"/>
    </xf>
    <xf numFmtId="17" fontId="193" fillId="61" borderId="54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" fontId="223" fillId="80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166" fillId="0" borderId="39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149" fillId="40" borderId="22" applyNumberFormat="0" applyAlignment="0" applyProtection="0"/>
    <xf numFmtId="4" fontId="221" fillId="67" borderId="44" applyNumberFormat="0" applyProtection="0">
      <alignment vertical="center"/>
    </xf>
    <xf numFmtId="0" fontId="156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57" fillId="53" borderId="29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7" fillId="65" borderId="39"/>
    <xf numFmtId="4" fontId="220" fillId="78" borderId="44" applyNumberFormat="0" applyProtection="0">
      <alignment horizontal="left" vertical="center" indent="1"/>
    </xf>
    <xf numFmtId="0" fontId="97" fillId="40" borderId="22" applyNumberForma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33" fillId="79" borderId="44" applyNumberFormat="0" applyProtection="0">
      <alignment horizontal="left" vertical="top" indent="1"/>
    </xf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0" fillId="0" borderId="39"/>
    <xf numFmtId="4" fontId="222" fillId="71" borderId="44" applyNumberFormat="0" applyProtection="0">
      <alignment horizontal="right" vertical="center"/>
    </xf>
    <xf numFmtId="0" fontId="33" fillId="79" borderId="44" applyNumberFormat="0" applyProtection="0">
      <alignment horizontal="left" vertical="center" indent="1"/>
    </xf>
    <xf numFmtId="0" fontId="192" fillId="0" borderId="39"/>
    <xf numFmtId="0" fontId="136" fillId="53" borderId="22" applyNumberFormat="0" applyAlignment="0" applyProtection="0"/>
    <xf numFmtId="0" fontId="33" fillId="80" borderId="44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157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" fontId="222" fillId="70" borderId="44" applyNumberFormat="0" applyProtection="0">
      <alignment horizontal="right" vertical="center"/>
    </xf>
    <xf numFmtId="0" fontId="54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7" fillId="65" borderId="39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178" fontId="158" fillId="0" borderId="31" applyNumberFormat="0" applyFill="0" applyAlignment="0" applyProtection="0"/>
    <xf numFmtId="4" fontId="222" fillId="78" borderId="44" applyNumberFormat="0" applyProtection="0">
      <alignment horizontal="right" vertical="center"/>
    </xf>
    <xf numFmtId="0" fontId="97" fillId="40" borderId="22" applyNumberFormat="0" applyAlignment="0" applyProtection="0"/>
    <xf numFmtId="0" fontId="158" fillId="0" borderId="31" applyNumberFormat="0" applyFill="0" applyAlignment="0" applyProtection="0"/>
    <xf numFmtId="0" fontId="51" fillId="56" borderId="28" applyNumberFormat="0" applyFont="0" applyAlignment="0" applyProtection="0"/>
    <xf numFmtId="4" fontId="222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0" fontId="149" fillId="40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150" fillId="40" borderId="22" applyNumberFormat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" fontId="222" fillId="71" borderId="44" applyNumberFormat="0" applyProtection="0">
      <alignment horizontal="right" vertical="center"/>
    </xf>
    <xf numFmtId="0" fontId="33" fillId="67" borderId="55" applyNumberFormat="0" applyBorder="0">
      <protection locked="0"/>
    </xf>
    <xf numFmtId="4" fontId="222" fillId="74" borderId="44" applyNumberFormat="0" applyProtection="0">
      <alignment horizontal="right" vertical="center"/>
    </xf>
    <xf numFmtId="0" fontId="135" fillId="53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149" fillId="40" borderId="22" applyNumberFormat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33" fillId="80" borderId="44" applyNumberFormat="0" applyProtection="0">
      <alignment horizontal="left" vertical="top" indent="1"/>
    </xf>
    <xf numFmtId="0" fontId="136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1" fillId="67" borderId="44" applyNumberFormat="0" applyProtection="0">
      <alignment vertical="center"/>
    </xf>
    <xf numFmtId="4" fontId="222" fillId="69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33" fillId="56" borderId="28" applyNumberFormat="0" applyFont="0" applyAlignment="0" applyProtection="0"/>
    <xf numFmtId="0" fontId="87" fillId="53" borderId="22" applyNumberFormat="0" applyAlignment="0" applyProtection="0"/>
    <xf numFmtId="4" fontId="222" fillId="67" borderId="44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130" fillId="79" borderId="44" applyNumberFormat="0" applyProtection="0">
      <alignment horizontal="left" vertical="top" indent="1"/>
    </xf>
    <xf numFmtId="0" fontId="253" fillId="0" borderId="31" applyNumberFormat="0" applyFill="0" applyAlignment="0" applyProtection="0"/>
    <xf numFmtId="0" fontId="103" fillId="0" borderId="31" applyNumberFormat="0" applyFill="0" applyAlignment="0" applyProtection="0"/>
    <xf numFmtId="178" fontId="156" fillId="53" borderId="29" applyNumberFormat="0" applyAlignment="0" applyProtection="0"/>
    <xf numFmtId="0" fontId="149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166" fillId="0" borderId="39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231" fillId="0" borderId="39"/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150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74" borderId="44" applyNumberFormat="0" applyProtection="0">
      <alignment horizontal="right" vertical="center"/>
    </xf>
    <xf numFmtId="0" fontId="150" fillId="40" borderId="22" applyNumberFormat="0" applyAlignment="0" applyProtection="0"/>
    <xf numFmtId="0" fontId="51" fillId="56" borderId="28" applyNumberFormat="0" applyFont="0" applyAlignment="0" applyProtection="0"/>
    <xf numFmtId="0" fontId="149" fillId="40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0" fillId="58" borderId="39"/>
    <xf numFmtId="0" fontId="200" fillId="58" borderId="39"/>
    <xf numFmtId="0" fontId="200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231" fillId="0" borderId="39"/>
    <xf numFmtId="0" fontId="101" fillId="53" borderId="29" applyNumberFormat="0" applyAlignment="0" applyProtection="0"/>
    <xf numFmtId="0" fontId="136" fillId="53" borderId="22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49" fillId="56" borderId="28" applyNumberFormat="0" applyFont="0" applyAlignment="0" applyProtection="0"/>
    <xf numFmtId="4" fontId="220" fillId="78" borderId="44" applyNumberFormat="0" applyProtection="0">
      <alignment horizontal="left" vertical="center" indent="1"/>
    </xf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56" fillId="53" borderId="29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54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87" fillId="53" borderId="22" applyNumberFormat="0" applyAlignment="0" applyProtection="0"/>
    <xf numFmtId="4" fontId="223" fillId="80" borderId="44" applyNumberFormat="0" applyProtection="0">
      <alignment vertical="center"/>
    </xf>
    <xf numFmtId="0" fontId="149" fillId="40" borderId="22" applyNumberFormat="0" applyAlignment="0" applyProtection="0"/>
    <xf numFmtId="178" fontId="135" fillId="53" borderId="22" applyNumberFormat="0" applyAlignment="0" applyProtection="0"/>
    <xf numFmtId="0" fontId="149" fillId="40" borderId="22" applyNumberFormat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58" fillId="0" borderId="31" applyNumberFormat="0" applyFill="0" applyAlignment="0" applyProtection="0"/>
    <xf numFmtId="0" fontId="189" fillId="0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248" fillId="53" borderId="29" applyNumberForma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90" fillId="0" borderId="39"/>
    <xf numFmtId="4" fontId="222" fillId="71" borderId="44" applyNumberFormat="0" applyProtection="0">
      <alignment horizontal="right" vertical="center"/>
    </xf>
    <xf numFmtId="0" fontId="207" fillId="0" borderId="39"/>
    <xf numFmtId="0" fontId="33" fillId="78" borderId="44" applyNumberFormat="0" applyProtection="0">
      <alignment horizontal="left" vertical="top" indent="1"/>
    </xf>
    <xf numFmtId="0" fontId="156" fillId="53" borderId="29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0" fontId="87" fillId="53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87" fillId="53" borderId="22" applyNumberFormat="0" applyAlignment="0" applyProtection="0"/>
    <xf numFmtId="4" fontId="222" fillId="72" borderId="44" applyNumberFormat="0" applyProtection="0">
      <alignment horizontal="right" vertical="center"/>
    </xf>
    <xf numFmtId="0" fontId="176" fillId="59" borderId="39"/>
    <xf numFmtId="0" fontId="135" fillId="53" borderId="22" applyNumberFormat="0" applyAlignment="0" applyProtection="0"/>
    <xf numFmtId="0" fontId="130" fillId="79" borderId="44" applyNumberFormat="0" applyProtection="0">
      <alignment horizontal="left" vertical="top" indent="1"/>
    </xf>
    <xf numFmtId="0" fontId="136" fillId="53" borderId="22" applyNumberFormat="0" applyAlignment="0" applyProtection="0"/>
    <xf numFmtId="0" fontId="136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1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89" fillId="0" borderId="39"/>
    <xf numFmtId="0" fontId="149" fillId="40" borderId="22" applyNumberFormat="0" applyAlignment="0" applyProtection="0"/>
    <xf numFmtId="0" fontId="87" fillId="53" borderId="22" applyNumberFormat="0" applyAlignment="0" applyProtection="0"/>
    <xf numFmtId="0" fontId="135" fillId="53" borderId="22" applyNumberFormat="0" applyAlignment="0" applyProtection="0"/>
    <xf numFmtId="4" fontId="224" fillId="79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158" fillId="67" borderId="44" applyNumberFormat="0" applyProtection="0">
      <alignment horizontal="left" vertical="top" indent="1"/>
    </xf>
    <xf numFmtId="0" fontId="87" fillId="53" borderId="22" applyNumberFormat="0" applyAlignment="0" applyProtection="0"/>
    <xf numFmtId="0" fontId="200" fillId="0" borderId="39"/>
    <xf numFmtId="0" fontId="176" fillId="59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66" fillId="0" borderId="39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17" fontId="193" fillId="61" borderId="54"/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166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20" fillId="0" borderId="0"/>
    <xf numFmtId="0" fontId="20" fillId="0" borderId="0"/>
    <xf numFmtId="178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178" fontId="20" fillId="0" borderId="0"/>
    <xf numFmtId="0" fontId="20" fillId="0" borderId="0"/>
    <xf numFmtId="0" fontId="20" fillId="0" borderId="0"/>
    <xf numFmtId="178" fontId="20" fillId="0" borderId="0"/>
    <xf numFmtId="0" fontId="166" fillId="0" borderId="39"/>
    <xf numFmtId="1" fontId="177" fillId="0" borderId="52">
      <alignment vertical="top"/>
    </xf>
    <xf numFmtId="0" fontId="20" fillId="0" borderId="0"/>
    <xf numFmtId="0" fontId="166" fillId="0" borderId="39"/>
    <xf numFmtId="0" fontId="166" fillId="0" borderId="39"/>
    <xf numFmtId="0" fontId="166" fillId="0" borderId="39"/>
    <xf numFmtId="0" fontId="20" fillId="0" borderId="0"/>
    <xf numFmtId="0" fontId="20" fillId="4" borderId="12" applyNumberFormat="0" applyFont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/>
    <xf numFmtId="17" fontId="193" fillId="61" borderId="54"/>
    <xf numFmtId="0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1" fontId="177" fillId="0" borderId="52">
      <alignment vertical="top"/>
    </xf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17" fontId="193" fillId="61" borderId="54"/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66" fillId="0" borderId="39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0" fillId="0" borderId="0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1" fontId="177" fillId="0" borderId="52">
      <alignment vertical="top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7" fontId="193" fillId="61" borderId="54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177" fillId="0" borderId="52">
      <alignment vertical="top"/>
    </xf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1" fontId="177" fillId="0" borderId="52">
      <alignment vertical="top"/>
    </xf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66" fillId="0" borderId="39"/>
    <xf numFmtId="44" fontId="20" fillId="0" borderId="0" applyFont="0" applyFill="0" applyBorder="0" applyAlignment="0" applyProtection="0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0" fontId="33" fillId="67" borderId="55" applyNumberFormat="0" applyBorder="0">
      <protection locked="0"/>
    </xf>
    <xf numFmtId="0" fontId="166" fillId="0" borderId="39"/>
    <xf numFmtId="0" fontId="166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17" fontId="193" fillId="61" borderId="54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166" fillId="0" borderId="39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4" fillId="0" borderId="53" applyNumberFormat="0" applyAlignment="0" applyProtection="0">
      <alignment horizontal="left" vertical="center"/>
    </xf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1" fontId="177" fillId="0" borderId="52">
      <alignment vertical="top"/>
    </xf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166" fillId="0" borderId="39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94" fillId="0" borderId="53" applyNumberFormat="0" applyAlignment="0" applyProtection="0">
      <alignment horizontal="left" vertical="center"/>
    </xf>
    <xf numFmtId="170" fontId="20" fillId="0" borderId="0" applyFont="0" applyFill="0" applyBorder="0" applyAlignment="0" applyProtection="0"/>
    <xf numFmtId="17" fontId="193" fillId="61" borderId="54"/>
    <xf numFmtId="4" fontId="220" fillId="77" borderId="51" applyNumberFormat="0" applyProtection="0">
      <alignment horizontal="left" vertical="center" indent="1"/>
    </xf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3" fillId="61" borderId="54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0" fontId="49" fillId="56" borderId="28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" fontId="177" fillId="0" borderId="52">
      <alignment vertical="top"/>
    </xf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2" fillId="0" borderId="39"/>
    <xf numFmtId="0" fontId="166" fillId="0" borderId="39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31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0" fillId="40" borderId="22" applyNumberFormat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166" fillId="0" borderId="39"/>
    <xf numFmtId="0" fontId="159" fillId="0" borderId="31" applyNumberFormat="0" applyFill="0" applyAlignment="0" applyProtection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178" fontId="20" fillId="0" borderId="0"/>
    <xf numFmtId="4" fontId="222" fillId="76" borderId="44" applyNumberFormat="0" applyProtection="0">
      <alignment horizontal="right" vertical="center"/>
    </xf>
    <xf numFmtId="0" fontId="253" fillId="0" borderId="31" applyNumberFormat="0" applyFill="0" applyAlignment="0" applyProtection="0"/>
    <xf numFmtId="0" fontId="20" fillId="0" borderId="0"/>
    <xf numFmtId="0" fontId="135" fillId="53" borderId="22" applyNumberFormat="0" applyAlignment="0" applyProtection="0"/>
    <xf numFmtId="0" fontId="20" fillId="0" borderId="0"/>
    <xf numFmtId="178" fontId="20" fillId="0" borderId="0"/>
    <xf numFmtId="0" fontId="97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56" fillId="53" borderId="29" applyNumberFormat="0" applyAlignment="0" applyProtection="0"/>
    <xf numFmtId="0" fontId="20" fillId="0" borderId="0" applyFont="0" applyFill="0" applyBorder="0" applyAlignment="0" applyProtection="0"/>
    <xf numFmtId="0" fontId="149" fillId="40" borderId="22" applyNumberFormat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51" fillId="56" borderId="28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20" fillId="0" borderId="0"/>
    <xf numFmtId="0" fontId="192" fillId="0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0" fontId="158" fillId="67" borderId="44" applyNumberFormat="0" applyProtection="0">
      <alignment horizontal="left" vertical="top" indent="1"/>
    </xf>
    <xf numFmtId="4" fontId="222" fillId="70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0" fontId="130" fillId="63" borderId="44" applyNumberFormat="0" applyProtection="0">
      <alignment horizontal="left" vertical="top" indent="1"/>
    </xf>
    <xf numFmtId="0" fontId="130" fillId="79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247" fillId="40" borderId="22" applyNumberFormat="0" applyAlignment="0" applyProtection="0"/>
    <xf numFmtId="0" fontId="136" fillId="53" borderId="22" applyNumberForma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27" fontId="163" fillId="0" borderId="34"/>
    <xf numFmtId="0" fontId="207" fillId="65" borderId="39"/>
    <xf numFmtId="0" fontId="200" fillId="58" borderId="39"/>
    <xf numFmtId="0" fontId="200" fillId="58" borderId="39"/>
    <xf numFmtId="0" fontId="200" fillId="0" borderId="39"/>
    <xf numFmtId="0" fontId="189" fillId="0" borderId="39"/>
    <xf numFmtId="0" fontId="189" fillId="0" borderId="39"/>
    <xf numFmtId="0" fontId="192" fillId="0" borderId="39"/>
    <xf numFmtId="0" fontId="203" fillId="0" borderId="35"/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66" fillId="0" borderId="39"/>
    <xf numFmtId="43" fontId="20" fillId="0" borderId="0" applyFont="0" applyFill="0" applyBorder="0" applyAlignment="0" applyProtection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44" fontId="20" fillId="0" borderId="0" applyFont="0" applyFill="0" applyBorder="0" applyAlignment="0" applyProtection="0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130" fillId="63" borderId="44" applyNumberFormat="0" applyProtection="0">
      <alignment horizontal="left" vertical="top" indent="1"/>
    </xf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8" borderId="44" applyNumberFormat="0" applyProtection="0">
      <alignment horizontal="left" vertical="center" indent="1"/>
    </xf>
    <xf numFmtId="17" fontId="193" fillId="61" borderId="54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87" fillId="53" borderId="22" applyNumberFormat="0" applyAlignment="0" applyProtection="0"/>
    <xf numFmtId="0" fontId="203" fillId="0" borderId="35"/>
    <xf numFmtId="0" fontId="207" fillId="65" borderId="39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6" fillId="59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4" fontId="222" fillId="80" borderId="44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56" borderId="28" applyNumberFormat="0" applyFont="0" applyAlignment="0" applyProtection="0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59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0" borderId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1" fontId="177" fillId="0" borderId="52">
      <alignment vertical="top"/>
    </xf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4" fillId="56" borderId="28" applyNumberFormat="0" applyFont="0" applyAlignment="0" applyProtection="0"/>
    <xf numFmtId="9" fontId="20" fillId="0" borderId="0" applyFont="0" applyFill="0" applyBorder="0" applyAlignment="0" applyProtection="0"/>
    <xf numFmtId="0" fontId="101" fillId="53" borderId="29" applyNumberFormat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03" fillId="0" borderId="31" applyNumberFormat="0" applyFill="0" applyAlignment="0" applyProtection="0"/>
    <xf numFmtId="0" fontId="190" fillId="0" borderId="39"/>
    <xf numFmtId="0" fontId="192" fillId="0" borderId="39"/>
    <xf numFmtId="0" fontId="200" fillId="0" borderId="39"/>
    <xf numFmtId="0" fontId="207" fillId="0" borderId="39"/>
    <xf numFmtId="0" fontId="231" fillId="0" borderId="39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0" fillId="58" borderId="39"/>
    <xf numFmtId="0" fontId="20" fillId="0" borderId="0"/>
    <xf numFmtId="0" fontId="189" fillId="0" borderId="39"/>
    <xf numFmtId="170" fontId="20" fillId="0" borderId="0" applyFont="0" applyFill="0" applyBorder="0" applyAlignment="0" applyProtection="0"/>
    <xf numFmtId="0" fontId="49" fillId="56" borderId="28" applyNumberFormat="0" applyFont="0" applyAlignment="0" applyProtection="0"/>
    <xf numFmtId="4" fontId="222" fillId="60" borderId="44" applyNumberFormat="0" applyProtection="0">
      <alignment horizontal="right" vertical="center"/>
    </xf>
    <xf numFmtId="0" fontId="207" fillId="0" borderId="39"/>
    <xf numFmtId="17" fontId="193" fillId="61" borderId="54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49" fillId="56" borderId="28" applyNumberFormat="0" applyFont="0" applyAlignment="0" applyProtection="0"/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94" fillId="0" borderId="33">
      <alignment horizontal="lef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2" fillId="0" borderId="39"/>
    <xf numFmtId="0" fontId="54" fillId="56" borderId="28" applyNumberFormat="0" applyFont="0" applyAlignment="0" applyProtection="0"/>
    <xf numFmtId="0" fontId="150" fillId="40" borderId="22" applyNumberFormat="0" applyAlignment="0" applyProtection="0"/>
    <xf numFmtId="9" fontId="20" fillId="0" borderId="0" applyFont="0" applyFill="0" applyBorder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89" fillId="0" borderId="39"/>
    <xf numFmtId="0" fontId="49" fillId="56" borderId="28" applyNumberFormat="0" applyFont="0" applyAlignment="0" applyProtection="0"/>
    <xf numFmtId="4" fontId="222" fillId="73" borderId="44" applyNumberFormat="0" applyProtection="0">
      <alignment horizontal="right" vertical="center"/>
    </xf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62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" fontId="193" fillId="61" borderId="54"/>
    <xf numFmtId="0" fontId="262" fillId="82" borderId="53" applyNumberFormat="0">
      <alignment horizontal="left" vertical="top"/>
      <protection hidden="1"/>
    </xf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17" fontId="193" fillId="61" borderId="54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4" borderId="1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1" fontId="177" fillId="0" borderId="52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0" fontId="20" fillId="0" borderId="0"/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17" fontId="193" fillId="61" borderId="54"/>
    <xf numFmtId="0" fontId="166" fillId="0" borderId="39"/>
    <xf numFmtId="43" fontId="20" fillId="0" borderId="0" applyFont="0" applyFill="0" applyBorder="0" applyAlignment="0" applyProtection="0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0" fillId="0" borderId="0"/>
    <xf numFmtId="17" fontId="193" fillId="61" borderId="54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39"/>
    <xf numFmtId="0" fontId="20" fillId="0" borderId="0"/>
    <xf numFmtId="0" fontId="262" fillId="82" borderId="53" applyNumberFormat="0">
      <alignment horizontal="left" vertical="top"/>
      <protection hidden="1"/>
    </xf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7" fontId="193" fillId="61" borderId="54"/>
    <xf numFmtId="9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0" fillId="0" borderId="0"/>
    <xf numFmtId="17" fontId="193" fillId="61" borderId="54"/>
    <xf numFmtId="17" fontId="193" fillId="61" borderId="54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" fontId="193" fillId="61" borderId="54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166" fillId="0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" fontId="177" fillId="0" borderId="52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" fontId="193" fillId="61" borderId="54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0" fontId="20" fillId="0" borderId="0"/>
    <xf numFmtId="0" fontId="33" fillId="67" borderId="55" applyNumberFormat="0" applyBorder="0">
      <protection locked="0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67" borderId="55" applyNumberFormat="0" applyBorder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75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53" applyNumberFormat="0" applyAlignment="0" applyProtection="0">
      <alignment horizontal="left" vertical="center"/>
    </xf>
    <xf numFmtId="17" fontId="193" fillId="61" borderId="54"/>
    <xf numFmtId="0" fontId="20" fillId="0" borderId="0"/>
    <xf numFmtId="0" fontId="262" fillId="82" borderId="53" applyNumberFormat="0">
      <alignment horizontal="left" vertical="top"/>
      <protection hidden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2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" fontId="220" fillId="77" borderId="51" applyNumberFormat="0" applyProtection="0">
      <alignment horizontal="left" vertical="center" indent="1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76" fillId="59" borderId="39"/>
    <xf numFmtId="0" fontId="166" fillId="0" borderId="39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17" fontId="193" fillId="61" borderId="54"/>
    <xf numFmtId="0" fontId="135" fillId="53" borderId="22" applyNumberFormat="0" applyAlignment="0" applyProtection="0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200" fillId="58" borderId="39"/>
    <xf numFmtId="0" fontId="157" fillId="53" borderId="29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166" fillId="0" borderId="39"/>
    <xf numFmtId="0" fontId="33" fillId="68" borderId="44" applyNumberFormat="0" applyProtection="0">
      <alignment horizontal="left" vertical="top" indent="1"/>
    </xf>
    <xf numFmtId="0" fontId="51" fillId="56" borderId="28" applyNumberFormat="0" applyFont="0" applyAlignment="0" applyProtection="0"/>
    <xf numFmtId="0" fontId="156" fillId="53" borderId="29" applyNumberForma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49" fillId="56" borderId="28" applyNumberFormat="0" applyFont="0" applyAlignment="0" applyProtection="0"/>
    <xf numFmtId="4" fontId="220" fillId="77" borderId="51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156" fillId="53" borderId="29" applyNumberFormat="0" applyAlignment="0" applyProtection="0"/>
    <xf numFmtId="178" fontId="156" fillId="53" borderId="29" applyNumberFormat="0" applyAlignment="0" applyProtection="0"/>
    <xf numFmtId="0" fontId="33" fillId="80" borderId="44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36" fillId="53" borderId="22" applyNumberFormat="0" applyAlignment="0" applyProtection="0"/>
    <xf numFmtId="0" fontId="203" fillId="0" borderId="35"/>
    <xf numFmtId="0" fontId="33" fillId="56" borderId="28" applyNumberFormat="0" applyFont="0" applyAlignment="0" applyProtection="0"/>
    <xf numFmtId="0" fontId="249" fillId="53" borderId="22" applyNumberFormat="0" applyAlignment="0" applyProtection="0"/>
    <xf numFmtId="0" fontId="207" fillId="0" borderId="39"/>
    <xf numFmtId="0" fontId="33" fillId="68" borderId="44" applyNumberFormat="0" applyProtection="0">
      <alignment horizontal="left" vertical="center" indent="1"/>
    </xf>
    <xf numFmtId="0" fontId="192" fillId="0" borderId="39"/>
    <xf numFmtId="4" fontId="225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4" fontId="220" fillId="78" borderId="46" applyNumberFormat="0" applyProtection="0">
      <alignment horizontal="left" vertical="center" indent="1"/>
    </xf>
    <xf numFmtId="4" fontId="222" fillId="72" borderId="44" applyNumberFormat="0" applyProtection="0">
      <alignment horizontal="right" vertical="center"/>
    </xf>
    <xf numFmtId="4" fontId="222" fillId="69" borderId="44" applyNumberFormat="0" applyProtection="0">
      <alignment horizontal="right" vertical="center"/>
    </xf>
    <xf numFmtId="4" fontId="222" fillId="67" borderId="44" applyNumberFormat="0" applyProtection="0">
      <alignment horizontal="left" vertical="center" indent="1"/>
    </xf>
    <xf numFmtId="17" fontId="193" fillId="61" borderId="54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76" fillId="59" borderId="39"/>
    <xf numFmtId="227" fontId="163" fillId="0" borderId="34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" fontId="222" fillId="78" borderId="44" applyNumberFormat="0" applyProtection="0">
      <alignment horizontal="right" vertical="center"/>
    </xf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33" fillId="78" borderId="44" applyNumberFormat="0" applyProtection="0">
      <alignment horizontal="left" vertical="center" indent="1"/>
    </xf>
    <xf numFmtId="0" fontId="166" fillId="0" borderId="39"/>
    <xf numFmtId="0" fontId="166" fillId="0" borderId="39"/>
    <xf numFmtId="0" fontId="176" fillId="59" borderId="39"/>
    <xf numFmtId="0" fontId="97" fillId="40" borderId="22" applyNumberFormat="0" applyAlignment="0" applyProtection="0"/>
    <xf numFmtId="0" fontId="94" fillId="0" borderId="53" applyNumberFormat="0" applyAlignment="0" applyProtection="0">
      <alignment horizontal="left" vertical="center"/>
    </xf>
    <xf numFmtId="0" fontId="135" fillId="53" borderId="22" applyNumberFormat="0" applyAlignment="0" applyProtection="0"/>
    <xf numFmtId="0" fontId="192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207" fillId="65" borderId="39"/>
    <xf numFmtId="0" fontId="51" fillId="56" borderId="28" applyNumberFormat="0" applyFont="0" applyAlignment="0" applyProtection="0"/>
    <xf numFmtId="0" fontId="253" fillId="0" borderId="31" applyNumberFormat="0" applyFill="0" applyAlignment="0" applyProtection="0"/>
    <xf numFmtId="0" fontId="248" fillId="53" borderId="29" applyNumberFormat="0" applyAlignment="0" applyProtection="0"/>
    <xf numFmtId="0" fontId="190" fillId="0" borderId="39"/>
    <xf numFmtId="4" fontId="224" fillId="79" borderId="46" applyNumberFormat="0" applyProtection="0">
      <alignment horizontal="left" vertical="center" indent="1"/>
    </xf>
    <xf numFmtId="4" fontId="223" fillId="80" borderId="44" applyNumberFormat="0" applyProtection="0">
      <alignment horizontal="right" vertical="center"/>
    </xf>
    <xf numFmtId="4" fontId="222" fillId="80" borderId="44" applyNumberFormat="0" applyProtection="0">
      <alignment vertical="center"/>
    </xf>
    <xf numFmtId="4" fontId="222" fillId="75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1" fillId="67" borderId="44" applyNumberFormat="0" applyProtection="0">
      <alignment vertical="center"/>
    </xf>
    <xf numFmtId="0" fontId="33" fillId="56" borderId="28" applyNumberFormat="0" applyFont="0" applyAlignment="0" applyProtection="0"/>
    <xf numFmtId="0" fontId="207" fillId="65" borderId="39"/>
    <xf numFmtId="0" fontId="203" fillId="0" borderId="35"/>
    <xf numFmtId="0" fontId="200" fillId="0" borderId="39"/>
    <xf numFmtId="0" fontId="189" fillId="0" borderId="39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07" fillId="0" borderId="39"/>
    <xf numFmtId="0" fontId="231" fillId="0" borderId="39"/>
    <xf numFmtId="17" fontId="193" fillId="61" borderId="54"/>
    <xf numFmtId="0" fontId="247" fillId="40" borderId="22" applyNumberFormat="0" applyAlignment="0" applyProtection="0"/>
    <xf numFmtId="0" fontId="248" fillId="53" borderId="29" applyNumberFormat="0" applyAlignment="0" applyProtection="0"/>
    <xf numFmtId="0" fontId="249" fillId="53" borderId="22" applyNumberFormat="0" applyAlignment="0" applyProtection="0"/>
    <xf numFmtId="0" fontId="253" fillId="0" borderId="31" applyNumberFormat="0" applyFill="0" applyAlignment="0" applyProtection="0"/>
    <xf numFmtId="0" fontId="59" fillId="56" borderId="28" applyNumberFormat="0" applyFon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33" fillId="56" borderId="28" applyNumberFormat="0" applyFont="0" applyAlignment="0" applyProtection="0"/>
    <xf numFmtId="0" fontId="51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227" fontId="163" fillId="0" borderId="34"/>
    <xf numFmtId="4" fontId="220" fillId="77" borderId="51" applyNumberFormat="0" applyProtection="0">
      <alignment horizontal="left" vertical="center" indent="1"/>
    </xf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17" fontId="193" fillId="61" borderId="54"/>
    <xf numFmtId="0" fontId="51" fillId="56" borderId="28" applyNumberFormat="0" applyFont="0" applyAlignment="0" applyProtection="0"/>
    <xf numFmtId="0" fontId="138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62" fillId="82" borderId="53" applyNumberFormat="0">
      <alignment horizontal="left" vertical="top"/>
      <protection hidden="1"/>
    </xf>
    <xf numFmtId="0" fontId="94" fillId="0" borderId="53" applyNumberFormat="0" applyAlignment="0" applyProtection="0">
      <alignment horizontal="left" vertical="center"/>
    </xf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" fontId="220" fillId="77" borderId="51" applyNumberFormat="0" applyProtection="0">
      <alignment horizontal="left" vertical="center" indent="1"/>
    </xf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66" fillId="0" borderId="39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7" fillId="65" borderId="39"/>
    <xf numFmtId="0" fontId="135" fillId="53" borderId="22" applyNumberFormat="0" applyAlignment="0" applyProtection="0"/>
    <xf numFmtId="0" fontId="156" fillId="53" borderId="29" applyNumberFormat="0" applyAlignment="0" applyProtection="0"/>
    <xf numFmtId="0" fontId="97" fillId="40" borderId="22" applyNumberFormat="0" applyAlignment="0" applyProtection="0"/>
    <xf numFmtId="0" fontId="150" fillId="40" borderId="22" applyNumberFormat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67" borderId="55" applyNumberFormat="0" applyBorder="0">
      <protection locked="0"/>
    </xf>
    <xf numFmtId="4" fontId="222" fillId="74" borderId="44" applyNumberFormat="0" applyProtection="0">
      <alignment horizontal="right" vertical="center"/>
    </xf>
    <xf numFmtId="0" fontId="135" fillId="53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33" fillId="67" borderId="55" applyNumberFormat="0" applyBorder="0">
      <protection locked="0"/>
    </xf>
    <xf numFmtId="0" fontId="97" fillId="40" borderId="22" applyNumberFormat="0" applyAlignment="0" applyProtection="0"/>
    <xf numFmtId="0" fontId="136" fillId="53" borderId="22" applyNumberFormat="0" applyAlignment="0" applyProtection="0"/>
    <xf numFmtId="0" fontId="33" fillId="79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4" fontId="221" fillId="67" borderId="44" applyNumberFormat="0" applyProtection="0">
      <alignment vertical="center"/>
    </xf>
    <xf numFmtId="0" fontId="87" fillId="53" borderId="22" applyNumberFormat="0" applyAlignment="0" applyProtection="0"/>
    <xf numFmtId="0" fontId="103" fillId="0" borderId="31" applyNumberFormat="0" applyFill="0" applyAlignment="0" applyProtection="0"/>
    <xf numFmtId="178" fontId="156" fillId="53" borderId="29" applyNumberFormat="0" applyAlignment="0" applyProtection="0"/>
    <xf numFmtId="0" fontId="149" fillId="40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0" fontId="49" fillId="56" borderId="28" applyNumberFormat="0" applyFont="0" applyAlignment="0" applyProtection="0"/>
    <xf numFmtId="0" fontId="150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74" borderId="44" applyNumberFormat="0" applyProtection="0">
      <alignment horizontal="right" vertical="center"/>
    </xf>
    <xf numFmtId="0" fontId="150" fillId="40" borderId="22" applyNumberFormat="0" applyAlignment="0" applyProtection="0"/>
    <xf numFmtId="0" fontId="200" fillId="58" borderId="39"/>
    <xf numFmtId="0" fontId="200" fillId="58" borderId="39"/>
    <xf numFmtId="0" fontId="54" fillId="56" borderId="28" applyNumberFormat="0" applyFont="0" applyAlignment="0" applyProtection="0"/>
    <xf numFmtId="0" fontId="49" fillId="56" borderId="28" applyNumberFormat="0" applyFont="0" applyAlignment="0" applyProtection="0"/>
    <xf numFmtId="0" fontId="101" fillId="53" borderId="29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94" fillId="0" borderId="53" applyNumberFormat="0" applyAlignment="0" applyProtection="0">
      <alignment horizontal="left" vertical="center"/>
    </xf>
    <xf numFmtId="0" fontId="149" fillId="40" borderId="22" applyNumberFormat="0" applyAlignment="0" applyProtection="0"/>
    <xf numFmtId="0" fontId="54" fillId="56" borderId="28" applyNumberFormat="0" applyFont="0" applyAlignment="0" applyProtection="0"/>
    <xf numFmtId="4" fontId="222" fillId="76" borderId="44" applyNumberFormat="0" applyProtection="0">
      <alignment horizontal="right" vertical="center"/>
    </xf>
    <xf numFmtId="0" fontId="87" fillId="53" borderId="22" applyNumberFormat="0" applyAlignment="0" applyProtection="0"/>
    <xf numFmtId="4" fontId="223" fillId="80" borderId="44" applyNumberFormat="0" applyProtection="0">
      <alignment vertical="center"/>
    </xf>
    <xf numFmtId="0" fontId="149" fillId="40" borderId="22" applyNumberFormat="0" applyAlignment="0" applyProtection="0"/>
    <xf numFmtId="178" fontId="135" fillId="53" borderId="22" applyNumberFormat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89" fillId="0" borderId="39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4" fontId="222" fillId="71" borderId="44" applyNumberFormat="0" applyProtection="0">
      <alignment horizontal="right" vertical="center"/>
    </xf>
    <xf numFmtId="0" fontId="33" fillId="78" borderId="44" applyNumberFormat="0" applyProtection="0">
      <alignment horizontal="left" vertical="top" indent="1"/>
    </xf>
    <xf numFmtId="0" fontId="150" fillId="40" borderId="22" applyNumberFormat="0" applyAlignment="0" applyProtection="0"/>
    <xf numFmtId="0" fontId="87" fillId="53" borderId="22" applyNumberFormat="0" applyAlignment="0" applyProtection="0"/>
    <xf numFmtId="4" fontId="220" fillId="78" borderId="46" applyNumberFormat="0" applyProtection="0">
      <alignment horizontal="left" vertical="center" indent="1"/>
    </xf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2" fillId="82" borderId="53" applyNumberFormat="0">
      <alignment horizontal="left" vertical="top"/>
      <protection hidden="1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17" fontId="193" fillId="61" borderId="54"/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7" fontId="193" fillId="61" borderId="54"/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166" fillId="0" borderId="39"/>
    <xf numFmtId="0" fontId="33" fillId="67" borderId="55" applyNumberFormat="0" applyBorder="0">
      <protection locked="0"/>
    </xf>
    <xf numFmtId="1" fontId="177" fillId="0" borderId="52">
      <alignment vertical="top"/>
    </xf>
    <xf numFmtId="0" fontId="166" fillId="0" borderId="39"/>
    <xf numFmtId="0" fontId="94" fillId="0" borderId="53" applyNumberFormat="0" applyAlignment="0" applyProtection="0">
      <alignment horizontal="left" vertical="center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0" fillId="0" borderId="0"/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1" fontId="177" fillId="0" borderId="52">
      <alignment vertical="top"/>
    </xf>
    <xf numFmtId="17" fontId="193" fillId="61" borderId="54"/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0" fontId="262" fillId="82" borderId="53" applyNumberFormat="0">
      <alignment horizontal="left" vertical="top"/>
      <protection hidden="1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17" fontId="193" fillId="61" borderId="54"/>
    <xf numFmtId="0" fontId="166" fillId="0" borderId="39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17" fontId="193" fillId="61" borderId="54"/>
    <xf numFmtId="0" fontId="166" fillId="0" borderId="39"/>
    <xf numFmtId="0" fontId="166" fillId="0" borderId="39"/>
    <xf numFmtId="17" fontId="193" fillId="61" borderId="54"/>
    <xf numFmtId="1" fontId="177" fillId="0" borderId="52">
      <alignment vertical="top"/>
    </xf>
    <xf numFmtId="0" fontId="166" fillId="0" borderId="39"/>
    <xf numFmtId="1" fontId="177" fillId="0" borderId="52">
      <alignment vertical="top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0" fontId="166" fillId="0" borderId="39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1" fontId="177" fillId="0" borderId="52">
      <alignment vertical="top"/>
    </xf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0" fontId="33" fillId="67" borderId="55" applyNumberFormat="0" applyBorder="0">
      <protection locked="0"/>
    </xf>
    <xf numFmtId="1" fontId="177" fillId="0" borderId="52">
      <alignment vertical="top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17" fontId="193" fillId="61" borderId="54"/>
    <xf numFmtId="17" fontId="193" fillId="61" borderId="54"/>
    <xf numFmtId="0" fontId="262" fillId="82" borderId="53" applyNumberFormat="0">
      <alignment horizontal="left" vertical="top"/>
      <protection hidden="1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7" fontId="193" fillId="61" borderId="54"/>
    <xf numFmtId="0" fontId="166" fillId="0" borderId="39"/>
    <xf numFmtId="0" fontId="166" fillId="0" borderId="39"/>
    <xf numFmtId="17" fontId="193" fillId="61" borderId="54"/>
    <xf numFmtId="17" fontId="193" fillId="61" borderId="54"/>
    <xf numFmtId="0" fontId="94" fillId="0" borderId="53" applyNumberFormat="0" applyAlignment="0" applyProtection="0">
      <alignment horizontal="left" vertical="center"/>
    </xf>
    <xf numFmtId="0" fontId="166" fillId="0" borderId="39"/>
    <xf numFmtId="0" fontId="94" fillId="0" borderId="53" applyNumberFormat="0" applyAlignment="0" applyProtection="0">
      <alignment horizontal="left" vertical="center"/>
    </xf>
    <xf numFmtId="0" fontId="166" fillId="0" borderId="39"/>
    <xf numFmtId="0" fontId="166" fillId="0" borderId="39"/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0" fontId="166" fillId="0" borderId="39"/>
    <xf numFmtId="0" fontId="166" fillId="0" borderId="39"/>
    <xf numFmtId="0" fontId="94" fillId="0" borderId="53" applyNumberFormat="0" applyAlignment="0" applyProtection="0">
      <alignment horizontal="left" vertical="center"/>
    </xf>
    <xf numFmtId="0" fontId="33" fillId="67" borderId="55" applyNumberFormat="0" applyBorder="0">
      <protection locked="0"/>
    </xf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17" fontId="193" fillId="61" borderId="54"/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166" fillId="0" borderId="39"/>
    <xf numFmtId="17" fontId="193" fillId="61" borderId="54"/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1" fontId="177" fillId="0" borderId="52">
      <alignment vertical="top"/>
    </xf>
    <xf numFmtId="0" fontId="166" fillId="0" borderId="39"/>
    <xf numFmtId="17" fontId="193" fillId="61" borderId="54"/>
    <xf numFmtId="0" fontId="166" fillId="0" borderId="39"/>
    <xf numFmtId="0" fontId="94" fillId="0" borderId="53" applyNumberFormat="0" applyAlignment="0" applyProtection="0">
      <alignment horizontal="left" vertical="center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0" fontId="33" fillId="67" borderId="55" applyNumberFormat="0" applyBorder="0">
      <protection locked="0"/>
    </xf>
    <xf numFmtId="0" fontId="33" fillId="67" borderId="55" applyNumberFormat="0" applyBorder="0">
      <protection locked="0"/>
    </xf>
    <xf numFmtId="17" fontId="193" fillId="61" borderId="54"/>
    <xf numFmtId="0" fontId="94" fillId="0" borderId="53" applyNumberFormat="0" applyAlignment="0" applyProtection="0">
      <alignment horizontal="left" vertical="center"/>
    </xf>
    <xf numFmtId="1" fontId="177" fillId="0" borderId="52">
      <alignment vertical="top"/>
    </xf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262" fillId="82" borderId="53" applyNumberFormat="0">
      <alignment horizontal="left" vertical="top"/>
      <protection hidden="1"/>
    </xf>
    <xf numFmtId="0" fontId="33" fillId="67" borderId="55" applyNumberFormat="0" applyBorder="0">
      <protection locked="0"/>
    </xf>
    <xf numFmtId="4" fontId="220" fillId="77" borderId="51" applyNumberFormat="0" applyProtection="0">
      <alignment horizontal="left" vertical="center" indent="1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1" fontId="177" fillId="0" borderId="52">
      <alignment vertical="top"/>
    </xf>
    <xf numFmtId="0" fontId="20" fillId="0" borderId="0"/>
    <xf numFmtId="1" fontId="177" fillId="0" borderId="52">
      <alignment vertical="top"/>
    </xf>
    <xf numFmtId="4" fontId="220" fillId="77" borderId="51" applyNumberFormat="0" applyProtection="0">
      <alignment horizontal="left" vertical="center" indent="1"/>
    </xf>
    <xf numFmtId="0" fontId="33" fillId="67" borderId="55" applyNumberFormat="0" applyBorder="0">
      <protection locked="0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0" fontId="166" fillId="0" borderId="39"/>
    <xf numFmtId="1" fontId="177" fillId="0" borderId="52">
      <alignment vertical="top"/>
    </xf>
    <xf numFmtId="17" fontId="193" fillId="61" borderId="54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0" fontId="166" fillId="0" borderId="39"/>
    <xf numFmtId="4" fontId="220" fillId="77" borderId="51" applyNumberFormat="0" applyProtection="0">
      <alignment horizontal="left" vertical="center" indent="1"/>
    </xf>
    <xf numFmtId="17" fontId="193" fillId="61" borderId="54"/>
    <xf numFmtId="17" fontId="193" fillId="61" borderId="54"/>
    <xf numFmtId="0" fontId="262" fillId="82" borderId="53" applyNumberFormat="0">
      <alignment horizontal="left" vertical="top"/>
      <protection hidden="1"/>
    </xf>
    <xf numFmtId="1" fontId="177" fillId="0" borderId="52">
      <alignment vertical="top"/>
    </xf>
    <xf numFmtId="17" fontId="193" fillId="61" borderId="54"/>
    <xf numFmtId="0" fontId="262" fillId="82" borderId="53" applyNumberFormat="0">
      <alignment horizontal="left" vertical="top"/>
      <protection hidden="1"/>
    </xf>
    <xf numFmtId="4" fontId="220" fillId="77" borderId="51" applyNumberFormat="0" applyProtection="0">
      <alignment horizontal="left" vertical="center" indent="1"/>
    </xf>
    <xf numFmtId="1" fontId="177" fillId="0" borderId="52">
      <alignment vertical="top"/>
    </xf>
    <xf numFmtId="0" fontId="166" fillId="0" borderId="39"/>
    <xf numFmtId="17" fontId="193" fillId="61" borderId="54"/>
    <xf numFmtId="0" fontId="262" fillId="82" borderId="53" applyNumberFormat="0">
      <alignment horizontal="left" vertical="top"/>
      <protection hidden="1"/>
    </xf>
    <xf numFmtId="0" fontId="166" fillId="0" borderId="39"/>
    <xf numFmtId="4" fontId="220" fillId="77" borderId="51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0" fontId="207" fillId="65" borderId="39"/>
    <xf numFmtId="0" fontId="150" fillId="40" borderId="22" applyNumberFormat="0" applyAlignment="0" applyProtection="0"/>
    <xf numFmtId="0" fontId="203" fillId="0" borderId="35"/>
    <xf numFmtId="0" fontId="189" fillId="0" borderId="39"/>
    <xf numFmtId="0" fontId="189" fillId="0" borderId="39"/>
    <xf numFmtId="0" fontId="192" fillId="0" borderId="39"/>
    <xf numFmtId="0" fontId="97" fillId="40" borderId="22" applyNumberFormat="0" applyAlignment="0" applyProtection="0"/>
    <xf numFmtId="0" fontId="166" fillId="0" borderId="39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66" fillId="0" borderId="39"/>
    <xf numFmtId="0" fontId="166" fillId="0" borderId="39"/>
    <xf numFmtId="0" fontId="176" fillId="59" borderId="39"/>
    <xf numFmtId="0" fontId="136" fillId="53" borderId="22" applyNumberFormat="0" applyAlignment="0" applyProtection="0"/>
    <xf numFmtId="0" fontId="94" fillId="0" borderId="33">
      <alignment horizontal="left" vertical="center"/>
    </xf>
    <xf numFmtId="0" fontId="94" fillId="0" borderId="53" applyNumberFormat="0" applyAlignment="0" applyProtection="0">
      <alignment horizontal="left" vertical="center"/>
    </xf>
    <xf numFmtId="0" fontId="200" fillId="58" borderId="39"/>
    <xf numFmtId="0" fontId="200" fillId="58" borderId="39"/>
    <xf numFmtId="0" fontId="200" fillId="0" borderId="39"/>
    <xf numFmtId="1" fontId="177" fillId="0" borderId="52">
      <alignment vertical="top"/>
    </xf>
    <xf numFmtId="0" fontId="136" fillId="53" borderId="22" applyNumberFormat="0" applyAlignment="0" applyProtection="0"/>
    <xf numFmtId="0" fontId="192" fillId="0" borderId="39"/>
    <xf numFmtId="0" fontId="189" fillId="0" borderId="39"/>
    <xf numFmtId="0" fontId="189" fillId="0" borderId="39"/>
    <xf numFmtId="0" fontId="176" fillId="59" borderId="39"/>
    <xf numFmtId="0" fontId="200" fillId="0" borderId="39"/>
    <xf numFmtId="0" fontId="200" fillId="58" borderId="39"/>
    <xf numFmtId="0" fontId="200" fillId="58" borderId="39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150" fillId="40" borderId="22" applyNumberFormat="0" applyAlignment="0" applyProtection="0"/>
    <xf numFmtId="0" fontId="207" fillId="65" borderId="39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156" fillId="53" borderId="29" applyNumberFormat="0" applyAlignment="0" applyProtection="0"/>
    <xf numFmtId="0" fontId="135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66" fillId="0" borderId="39"/>
    <xf numFmtId="0" fontId="166" fillId="0" borderId="39"/>
    <xf numFmtId="0" fontId="166" fillId="0" borderId="39"/>
    <xf numFmtId="0" fontId="166" fillId="0" borderId="39"/>
    <xf numFmtId="0" fontId="176" fillId="59" borderId="39"/>
    <xf numFmtId="0" fontId="136" fillId="53" borderId="22" applyNumberFormat="0" applyAlignment="0" applyProtection="0"/>
    <xf numFmtId="4" fontId="220" fillId="77" borderId="51" applyNumberFormat="0" applyProtection="0">
      <alignment horizontal="left" vertical="center" indent="1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150" fillId="40" borderId="22" applyNumberFormat="0" applyAlignment="0" applyProtection="0"/>
    <xf numFmtId="0" fontId="207" fillId="65" borderId="39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66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166" fillId="0" borderId="39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66" fillId="0" borderId="39"/>
    <xf numFmtId="0" fontId="166" fillId="0" borderId="39"/>
    <xf numFmtId="0" fontId="166" fillId="0" borderId="39"/>
    <xf numFmtId="0" fontId="166" fillId="0" borderId="39"/>
    <xf numFmtId="0" fontId="176" fillId="59" borderId="39"/>
    <xf numFmtId="0" fontId="136" fillId="53" borderId="22" applyNumberFormat="0" applyAlignment="0" applyProtection="0"/>
    <xf numFmtId="1" fontId="177" fillId="0" borderId="52">
      <alignment vertical="top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53" applyNumberFormat="0" applyAlignment="0" applyProtection="0">
      <alignment horizontal="left" vertical="center"/>
    </xf>
    <xf numFmtId="0" fontId="150" fillId="40" borderId="22" applyNumberFormat="0" applyAlignment="0" applyProtection="0"/>
    <xf numFmtId="0" fontId="207" fillId="65" borderId="39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66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89" fontId="112" fillId="0" borderId="0"/>
    <xf numFmtId="191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3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78" fontId="149" fillId="40" borderId="22" applyNumberFormat="0" applyAlignment="0" applyProtection="0"/>
    <xf numFmtId="0" fontId="54" fillId="56" borderId="28" applyNumberFormat="0" applyFon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2" fillId="73" borderId="44" applyNumberFormat="0" applyProtection="0">
      <alignment horizontal="right" vertical="center"/>
    </xf>
    <xf numFmtId="0" fontId="94" fillId="0" borderId="53" applyNumberFormat="0" applyAlignment="0" applyProtection="0">
      <alignment horizontal="lef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0" fontId="33" fillId="78" borderId="44" applyNumberFormat="0" applyProtection="0">
      <alignment horizontal="left" vertical="center" indent="1"/>
    </xf>
    <xf numFmtId="0" fontId="159" fillId="0" borderId="31" applyNumberFormat="0" applyFill="0" applyAlignment="0" applyProtection="0"/>
    <xf numFmtId="0" fontId="231" fillId="0" borderId="39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179" fontId="20" fillId="0" borderId="0" applyFont="0" applyFill="0" applyBorder="0" applyAlignment="0" applyProtection="0"/>
    <xf numFmtId="0" fontId="20" fillId="0" borderId="0"/>
    <xf numFmtId="0" fontId="149" fillId="40" borderId="22" applyNumberFormat="0" applyAlignment="0" applyProtection="0"/>
    <xf numFmtId="0" fontId="158" fillId="67" borderId="44" applyNumberFormat="0" applyProtection="0">
      <alignment horizontal="left" vertical="top" indent="1"/>
    </xf>
    <xf numFmtId="4" fontId="222" fillId="60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0" fontId="33" fillId="68" borderId="44" applyNumberFormat="0" applyProtection="0">
      <alignment horizontal="left" vertical="top" indent="1"/>
    </xf>
    <xf numFmtId="4" fontId="220" fillId="78" borderId="46" applyNumberFormat="0" applyProtection="0">
      <alignment horizontal="left" vertical="center" indent="1"/>
    </xf>
    <xf numFmtId="0" fontId="97" fillId="40" borderId="22" applyNumberFormat="0" applyAlignment="0" applyProtection="0"/>
    <xf numFmtId="0" fontId="103" fillId="0" borderId="31" applyNumberFormat="0" applyFill="0" applyAlignment="0" applyProtection="0"/>
    <xf numFmtId="178" fontId="20" fillId="0" borderId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0" fontId="33" fillId="68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center" indent="1"/>
    </xf>
    <xf numFmtId="0" fontId="20" fillId="0" borderId="0"/>
    <xf numFmtId="0" fontId="49" fillId="56" borderId="28" applyNumberFormat="0" applyFont="0" applyAlignment="0" applyProtection="0"/>
    <xf numFmtId="178" fontId="20" fillId="0" borderId="0"/>
    <xf numFmtId="0" fontId="135" fillId="53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178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00" fillId="58" borderId="39"/>
    <xf numFmtId="0" fontId="101" fillId="53" borderId="29" applyNumberFormat="0" applyAlignment="0" applyProtection="0"/>
    <xf numFmtId="0" fontId="157" fillId="53" borderId="29" applyNumberFormat="0" applyAlignment="0" applyProtection="0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135" fillId="53" borderId="22" applyNumberFormat="0" applyAlignment="0" applyProtection="0"/>
    <xf numFmtId="178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178" fontId="135" fillId="53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4" fontId="224" fillId="79" borderId="46" applyNumberFormat="0" applyProtection="0">
      <alignment horizontal="left" vertical="center" indent="1"/>
    </xf>
    <xf numFmtId="0" fontId="136" fillId="53" borderId="22" applyNumberFormat="0" applyAlignment="0" applyProtection="0"/>
    <xf numFmtId="0" fontId="159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56" borderId="28" applyNumberFormat="0" applyFon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178" fontId="135" fillId="53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66" fillId="0" borderId="39"/>
    <xf numFmtId="0" fontId="166" fillId="0" borderId="39"/>
    <xf numFmtId="0" fontId="176" fillId="59" borderId="39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0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9" fillId="0" borderId="31" applyNumberFormat="0" applyFill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158" fillId="0" borderId="31" applyNumberFormat="0" applyFill="0" applyAlignment="0" applyProtection="0"/>
    <xf numFmtId="0" fontId="166" fillId="0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178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8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47" fillId="0" borderId="26" applyNumberFormat="0" applyFill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87" fillId="53" borderId="22" applyNumberFormat="0" applyAlignment="0" applyProtection="0"/>
    <xf numFmtId="0" fontId="136" fillId="53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189" fillId="0" borderId="39"/>
    <xf numFmtId="0" fontId="200" fillId="58" borderId="39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178" fontId="20" fillId="0" borderId="0"/>
    <xf numFmtId="0" fontId="20" fillId="0" borderId="0"/>
    <xf numFmtId="0" fontId="136" fillId="53" borderId="22" applyNumberFormat="0" applyAlignment="0" applyProtection="0"/>
    <xf numFmtId="0" fontId="135" fillId="53" borderId="22" applyNumberFormat="0" applyAlignment="0" applyProtection="0"/>
    <xf numFmtId="4" fontId="222" fillId="69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0" fontId="33" fillId="78" borderId="44" applyNumberFormat="0" applyProtection="0">
      <alignment horizontal="left" vertical="top" indent="1"/>
    </xf>
    <xf numFmtId="0" fontId="207" fillId="0" borderId="39"/>
    <xf numFmtId="0" fontId="97" fillId="40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59" fillId="0" borderId="31" applyNumberFormat="0" applyFill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149" fillId="40" borderId="2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178" fontId="20" fillId="0" borderId="0"/>
    <xf numFmtId="0" fontId="97" fillId="40" borderId="22" applyNumberFormat="0" applyAlignment="0" applyProtection="0"/>
    <xf numFmtId="0" fontId="20" fillId="0" borderId="0"/>
    <xf numFmtId="0" fontId="20" fillId="0" borderId="0"/>
    <xf numFmtId="178" fontId="20" fillId="0" borderId="0"/>
    <xf numFmtId="4" fontId="222" fillId="70" borderId="44" applyNumberFormat="0" applyProtection="0">
      <alignment horizontal="right" vertical="center"/>
    </xf>
    <xf numFmtId="0" fontId="33" fillId="79" borderId="44" applyNumberFormat="0" applyProtection="0">
      <alignment horizontal="left" vertical="top" indent="1"/>
    </xf>
    <xf numFmtId="0" fontId="130" fillId="63" borderId="44" applyNumberFormat="0" applyProtection="0">
      <alignment horizontal="left" vertical="top" indent="1"/>
    </xf>
    <xf numFmtId="0" fontId="159" fillId="0" borderId="31" applyNumberFormat="0" applyFill="0" applyAlignment="0" applyProtection="0"/>
    <xf numFmtId="0" fontId="166" fillId="0" borderId="39"/>
    <xf numFmtId="178" fontId="34" fillId="56" borderId="28" applyNumberFormat="0" applyFon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178" fontId="34" fillId="56" borderId="28" applyNumberFormat="0" applyFont="0" applyAlignment="0" applyProtection="0"/>
    <xf numFmtId="0" fontId="49" fillId="56" borderId="28" applyNumberFormat="0" applyFon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4" fontId="222" fillId="69" borderId="44" applyNumberFormat="0" applyProtection="0">
      <alignment horizontal="right" vertical="center"/>
    </xf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/>
    <xf numFmtId="0" fontId="166" fillId="0" borderId="39"/>
    <xf numFmtId="0" fontId="166" fillId="0" borderId="39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0" fontId="136" fillId="53" borderId="22" applyNumberFormat="0" applyAlignment="0" applyProtection="0"/>
    <xf numFmtId="0" fontId="136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4" fillId="0" borderId="33">
      <alignment horizontal="left" vertical="center"/>
    </xf>
    <xf numFmtId="0" fontId="203" fillId="0" borderId="35"/>
    <xf numFmtId="0" fontId="150" fillId="40" borderId="22" applyNumberFormat="0" applyAlignment="0" applyProtection="0"/>
    <xf numFmtId="0" fontId="207" fillId="65" borderId="39"/>
    <xf numFmtId="0" fontId="150" fillId="40" borderId="22" applyNumberFormat="0" applyAlignment="0" applyProtection="0"/>
    <xf numFmtId="0" fontId="203" fillId="0" borderId="35"/>
    <xf numFmtId="0" fontId="94" fillId="0" borderId="33">
      <alignment horizontal="left" vertical="center"/>
    </xf>
    <xf numFmtId="0" fontId="200" fillId="58" borderId="39"/>
    <xf numFmtId="0" fontId="189" fillId="0" borderId="39"/>
    <xf numFmtId="0" fontId="189" fillId="0" borderId="39"/>
    <xf numFmtId="0" fontId="192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4" fontId="222" fillId="76" borderId="44" applyNumberFormat="0" applyProtection="0">
      <alignment horizontal="right" vertical="center"/>
    </xf>
    <xf numFmtId="0" fontId="207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43" fontId="20" fillId="0" borderId="0" applyFont="0" applyFill="0" applyBorder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6" fillId="0" borderId="39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66" fillId="0" borderId="39"/>
    <xf numFmtId="0" fontId="166" fillId="0" borderId="39"/>
    <xf numFmtId="0" fontId="176" fillId="59" borderId="39"/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150" fillId="40" borderId="22" applyNumberFormat="0" applyAlignment="0" applyProtection="0"/>
    <xf numFmtId="0" fontId="207" fillId="65" borderId="39"/>
    <xf numFmtId="1" fontId="177" fillId="0" borderId="52">
      <alignment vertical="top"/>
    </xf>
    <xf numFmtId="0" fontId="136" fillId="53" borderId="22" applyNumberFormat="0" applyAlignment="0" applyProtection="0"/>
    <xf numFmtId="0" fontId="192" fillId="0" borderId="39"/>
    <xf numFmtId="0" fontId="189" fillId="0" borderId="39"/>
    <xf numFmtId="0" fontId="189" fillId="0" borderId="39"/>
    <xf numFmtId="0" fontId="176" fillId="59" borderId="39"/>
    <xf numFmtId="178" fontId="135" fillId="53" borderId="22" applyNumberFormat="0" applyAlignment="0" applyProtection="0"/>
    <xf numFmtId="0" fontId="150" fillId="40" borderId="22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200" fillId="0" borderId="39"/>
    <xf numFmtId="0" fontId="200" fillId="58" borderId="39"/>
    <xf numFmtId="0" fontId="200" fillId="58" borderId="39"/>
    <xf numFmtId="0" fontId="94" fillId="0" borderId="33">
      <alignment horizontal="left" vertical="center"/>
    </xf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203" fillId="0" borderId="35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150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7" fillId="65" borderId="39"/>
    <xf numFmtId="0" fontId="51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7" fillId="53" borderId="2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40" borderId="22" applyNumberFormat="0" applyAlignment="0" applyProtection="0"/>
    <xf numFmtId="0" fontId="156" fillId="53" borderId="29" applyNumberFormat="0" applyAlignment="0" applyProtection="0"/>
    <xf numFmtId="0" fontId="136" fillId="53" borderId="22" applyNumberFormat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79" borderId="44" applyNumberFormat="0" applyProtection="0">
      <alignment horizontal="left" vertical="center" indent="1"/>
    </xf>
    <xf numFmtId="4" fontId="223" fillId="80" borderId="44" applyNumberFormat="0" applyProtection="0">
      <alignment vertical="center"/>
    </xf>
    <xf numFmtId="4" fontId="222" fillId="80" borderId="44" applyNumberFormat="0" applyProtection="0">
      <alignment vertical="center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231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103" fillId="0" borderId="31" applyNumberFormat="0" applyFill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0" fontId="150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178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178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0" fillId="0" borderId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20" fillId="0" borderId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0" fillId="40" borderId="22" applyNumberFormat="0" applyAlignment="0" applyProtection="0"/>
    <xf numFmtId="0" fontId="20" fillId="0" borderId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7" fillId="53" borderId="29" applyNumberFormat="0" applyAlignment="0" applyProtection="0"/>
    <xf numFmtId="219" fontId="20" fillId="0" borderId="0">
      <protection locked="0"/>
    </xf>
    <xf numFmtId="0" fontId="158" fillId="0" borderId="31" applyNumberFormat="0" applyFill="0" applyAlignment="0" applyProtection="0"/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0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57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0" fontId="190" fillId="0" borderId="39"/>
    <xf numFmtId="0" fontId="192" fillId="0" borderId="39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0" fillId="77" borderId="51" applyNumberFormat="0" applyProtection="0">
      <alignment horizontal="left" vertical="center" indent="1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58" fillId="0" borderId="31" applyNumberFormat="0" applyFill="0" applyAlignment="0" applyProtection="0"/>
    <xf numFmtId="0" fontId="20" fillId="0" borderId="0"/>
    <xf numFmtId="0" fontId="189" fillId="0" borderId="39"/>
    <xf numFmtId="0" fontId="97" fillId="40" borderId="22" applyNumberFormat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4" fontId="222" fillId="75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0" fontId="158" fillId="0" borderId="31" applyNumberFormat="0" applyFill="0" applyAlignment="0" applyProtection="0"/>
    <xf numFmtId="179" fontId="20" fillId="0" borderId="0" applyFont="0" applyFill="0" applyBorder="0" applyAlignment="0" applyProtection="0"/>
    <xf numFmtId="0" fontId="200" fillId="58" borderId="39"/>
    <xf numFmtId="0" fontId="149" fillId="40" borderId="22" applyNumberFormat="0" applyAlignment="0" applyProtection="0"/>
    <xf numFmtId="4" fontId="222" fillId="71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78" borderId="44" applyNumberFormat="0" applyProtection="0">
      <alignment horizontal="left" vertical="center" indent="1"/>
    </xf>
    <xf numFmtId="0" fontId="101" fillId="53" borderId="29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178" fontId="20" fillId="0" borderId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20" fillId="0" borderId="0"/>
    <xf numFmtId="0" fontId="49" fillId="56" borderId="28" applyNumberFormat="0" applyFont="0" applyAlignment="0" applyProtection="0"/>
    <xf numFmtId="178" fontId="20" fillId="0" borderId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01" fillId="53" borderId="29" applyNumberFormat="0" applyAlignment="0" applyProtection="0"/>
    <xf numFmtId="0" fontId="159" fillId="0" borderId="31" applyNumberFormat="0" applyFill="0" applyAlignment="0" applyProtection="0"/>
    <xf numFmtId="0" fontId="96" fillId="0" borderId="26" applyNumberFormat="0" applyFill="0" applyAlignment="0" applyProtection="0"/>
    <xf numFmtId="0" fontId="49" fillId="56" borderId="28" applyNumberFormat="0" applyFon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157" fillId="53" borderId="29" applyNumberFormat="0" applyAlignment="0" applyProtection="0"/>
    <xf numFmtId="0" fontId="97" fillId="40" borderId="22" applyNumberFormat="0" applyAlignment="0" applyProtection="0"/>
    <xf numFmtId="0" fontId="136" fillId="53" borderId="22" applyNumberForma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51" fillId="56" borderId="28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207" fillId="65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158" fillId="0" borderId="31" applyNumberFormat="0" applyFill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0" fontId="149" fillId="40" borderId="22" applyNumberFormat="0" applyAlignment="0" applyProtection="0"/>
    <xf numFmtId="178" fontId="20" fillId="0" borderId="0"/>
    <xf numFmtId="0" fontId="20" fillId="0" borderId="0"/>
    <xf numFmtId="0" fontId="136" fillId="53" borderId="22" applyNumberFormat="0" applyAlignment="0" applyProtection="0"/>
    <xf numFmtId="0" fontId="149" fillId="40" borderId="22" applyNumberFormat="0" applyAlignment="0" applyProtection="0"/>
    <xf numFmtId="0" fontId="33" fillId="56" borderId="28" applyNumberFormat="0" applyFont="0" applyAlignment="0" applyProtection="0"/>
    <xf numFmtId="4" fontId="222" fillId="67" borderId="44" applyNumberFormat="0" applyProtection="0">
      <alignment horizontal="left" vertical="center" indent="1"/>
    </xf>
    <xf numFmtId="4" fontId="222" fillId="73" borderId="44" applyNumberFormat="0" applyProtection="0">
      <alignment horizontal="right" vertical="center"/>
    </xf>
    <xf numFmtId="0" fontId="54" fillId="56" borderId="28" applyNumberFormat="0" applyFont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01" fillId="53" borderId="29" applyNumberFormat="0" applyAlignment="0" applyProtection="0"/>
    <xf numFmtId="178" fontId="20" fillId="0" borderId="0"/>
    <xf numFmtId="0" fontId="20" fillId="0" borderId="0"/>
    <xf numFmtId="0" fontId="20" fillId="0" borderId="0"/>
    <xf numFmtId="178" fontId="20" fillId="0" borderId="0"/>
    <xf numFmtId="0" fontId="51" fillId="56" borderId="28" applyNumberFormat="0" applyFont="0" applyAlignment="0" applyProtection="0"/>
    <xf numFmtId="0" fontId="54" fillId="56" borderId="28" applyNumberFormat="0" applyFont="0" applyAlignment="0" applyProtection="0"/>
    <xf numFmtId="0" fontId="135" fillId="53" borderId="22" applyNumberFormat="0" applyAlignment="0" applyProtection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87" fillId="53" borderId="22" applyNumberFormat="0" applyAlignment="0" applyProtection="0"/>
    <xf numFmtId="9" fontId="20" fillId="0" borderId="0" applyFont="0" applyFill="0" applyBorder="0" applyAlignment="0" applyProtection="0"/>
    <xf numFmtId="0" fontId="149" fillId="40" borderId="22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0" fontId="166" fillId="0" borderId="39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158" fillId="0" borderId="31" applyNumberFormat="0" applyFill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97" fillId="40" borderId="22" applyNumberFormat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/>
    <xf numFmtId="0" fontId="166" fillId="0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176" fillId="59" borderId="39"/>
    <xf numFmtId="0" fontId="136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150" fillId="40" borderId="22" applyNumberFormat="0" applyAlignment="0" applyProtection="0"/>
    <xf numFmtId="0" fontId="207" fillId="65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56" borderId="28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157" fillId="53" borderId="29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43" fontId="20" fillId="0" borderId="0" applyFont="0" applyFill="0" applyBorder="0" applyAlignment="0" applyProtection="0"/>
    <xf numFmtId="0" fontId="166" fillId="0" borderId="39"/>
    <xf numFmtId="179" fontId="20" fillId="0" borderId="0" applyFont="0" applyFill="0" applyBorder="0" applyAlignment="0" applyProtection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" fillId="0" borderId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0" fontId="20" fillId="4" borderId="12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9" fontId="20" fillId="0" borderId="0" applyFont="0" applyFill="0" applyBorder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33" fillId="79" borderId="4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49" fillId="40" borderId="22" applyNumberFormat="0" applyAlignment="0" applyProtection="0"/>
    <xf numFmtId="43" fontId="20" fillId="0" borderId="0" applyFont="0" applyFill="0" applyBorder="0" applyAlignment="0" applyProtection="0"/>
    <xf numFmtId="0" fontId="138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5" fillId="53" borderId="22" applyNumberFormat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9" fillId="56" borderId="2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7" fillId="53" borderId="22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0" fontId="219" fillId="0" borderId="38">
      <alignment horizontal="center"/>
    </xf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20" fillId="0" borderId="0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87" fillId="53" borderId="22" applyNumberFormat="0" applyAlignment="0" applyProtection="0"/>
    <xf numFmtId="0" fontId="159" fillId="0" borderId="31" applyNumberFormat="0" applyFill="0" applyAlignment="0" applyProtection="0"/>
    <xf numFmtId="0" fontId="156" fillId="53" borderId="29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01" fillId="53" borderId="29" applyNumberFormat="0" applyAlignment="0" applyProtection="0"/>
    <xf numFmtId="0" fontId="33" fillId="80" borderId="44" applyNumberFormat="0" applyProtection="0">
      <alignment horizontal="left" vertical="top" indent="1"/>
    </xf>
    <xf numFmtId="4" fontId="221" fillId="67" borderId="44" applyNumberFormat="0" applyProtection="0">
      <alignment vertical="center"/>
    </xf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136" fillId="53" borderId="22" applyNumberFormat="0" applyAlignment="0" applyProtection="0"/>
    <xf numFmtId="0" fontId="150" fillId="40" borderId="22" applyNumberFormat="0" applyAlignment="0" applyProtection="0"/>
    <xf numFmtId="0" fontId="135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00" fillId="0" borderId="39"/>
    <xf numFmtId="0" fontId="192" fillId="0" borderId="39"/>
    <xf numFmtId="0" fontId="156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178" fontId="149" fillId="40" borderId="22" applyNumberFormat="0" applyAlignment="0" applyProtection="0"/>
    <xf numFmtId="0" fontId="149" fillId="40" borderId="22" applyNumberFormat="0" applyAlignment="0" applyProtection="0"/>
    <xf numFmtId="0" fontId="97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6" fillId="53" borderId="29" applyNumberFormat="0" applyAlignment="0" applyProtection="0"/>
    <xf numFmtId="0" fontId="135" fillId="53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166" fillId="0" borderId="39"/>
    <xf numFmtId="0" fontId="97" fillId="40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97" fillId="40" borderId="22" applyNumberFormat="0" applyAlignment="0" applyProtection="0"/>
    <xf numFmtId="0" fontId="166" fillId="0" borderId="39"/>
    <xf numFmtId="0" fontId="166" fillId="0" borderId="39"/>
    <xf numFmtId="0" fontId="158" fillId="0" borderId="31" applyNumberFormat="0" applyFill="0" applyAlignment="0" applyProtection="0"/>
    <xf numFmtId="0" fontId="156" fillId="53" borderId="29" applyNumberFormat="0" applyAlignment="0" applyProtection="0"/>
    <xf numFmtId="0" fontId="149" fillId="40" borderId="22" applyNumberFormat="0" applyAlignment="0" applyProtection="0"/>
    <xf numFmtId="0" fontId="54" fillId="56" borderId="28" applyNumberFormat="0" applyFont="0" applyAlignment="0" applyProtection="0"/>
    <xf numFmtId="0" fontId="97" fillId="40" borderId="22" applyNumberFormat="0" applyAlignment="0" applyProtection="0"/>
    <xf numFmtId="0" fontId="156" fillId="53" borderId="29" applyNumberFormat="0" applyAlignment="0" applyProtection="0"/>
    <xf numFmtId="0" fontId="51" fillId="56" borderId="28" applyNumberFormat="0" applyFont="0" applyAlignment="0" applyProtection="0"/>
    <xf numFmtId="0" fontId="149" fillId="40" borderId="22" applyNumberFormat="0" applyAlignment="0" applyProtection="0"/>
    <xf numFmtId="0" fontId="136" fillId="53" borderId="22" applyNumberFormat="0" applyAlignment="0" applyProtection="0"/>
    <xf numFmtId="0" fontId="176" fillId="59" borderId="39"/>
    <xf numFmtId="0" fontId="136" fillId="53" borderId="22" applyNumberFormat="0" applyAlignment="0" applyProtection="0"/>
    <xf numFmtId="1" fontId="177" fillId="0" borderId="52">
      <alignment vertical="top"/>
    </xf>
    <xf numFmtId="0" fontId="166" fillId="0" borderId="39"/>
    <xf numFmtId="0" fontId="192" fillId="0" borderId="39"/>
    <xf numFmtId="0" fontId="166" fillId="0" borderId="39"/>
    <xf numFmtId="0" fontId="189" fillId="0" borderId="39"/>
    <xf numFmtId="0" fontId="189" fillId="0" borderId="39"/>
    <xf numFmtId="0" fontId="200" fillId="0" borderId="39"/>
    <xf numFmtId="0" fontId="200" fillId="58" borderId="39"/>
    <xf numFmtId="0" fontId="200" fillId="58" borderId="39"/>
    <xf numFmtId="0" fontId="94" fillId="0" borderId="53" applyNumberFormat="0" applyAlignment="0" applyProtection="0">
      <alignment horizontal="left" vertical="center"/>
    </xf>
    <xf numFmtId="0" fontId="150" fillId="40" borderId="22" applyNumberFormat="0" applyAlignment="0" applyProtection="0"/>
    <xf numFmtId="0" fontId="207" fillId="65" borderId="39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178" fontId="34" fillId="56" borderId="28" applyNumberFormat="0" applyFont="0" applyAlignment="0" applyProtection="0"/>
    <xf numFmtId="0" fontId="138" fillId="56" borderId="28" applyNumberFormat="0" applyFont="0" applyAlignment="0" applyProtection="0"/>
    <xf numFmtId="0" fontId="49" fillId="56" borderId="28" applyNumberFormat="0" applyFont="0" applyAlignment="0" applyProtection="0"/>
    <xf numFmtId="0" fontId="103" fillId="0" borderId="31" applyNumberFormat="0" applyFill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33" fillId="56" borderId="28" applyNumberFormat="0" applyFont="0" applyAlignment="0" applyProtection="0"/>
    <xf numFmtId="0" fontId="157" fillId="53" borderId="29" applyNumberFormat="0" applyAlignment="0" applyProtection="0"/>
    <xf numFmtId="4" fontId="220" fillId="67" borderId="44" applyNumberFormat="0" applyProtection="0">
      <alignment vertical="center"/>
    </xf>
    <xf numFmtId="4" fontId="221" fillId="67" borderId="44" applyNumberFormat="0" applyProtection="0">
      <alignment vertical="center"/>
    </xf>
    <xf numFmtId="4" fontId="222" fillId="67" borderId="44" applyNumberFormat="0" applyProtection="0">
      <alignment horizontal="left" vertical="center" indent="1"/>
    </xf>
    <xf numFmtId="0" fontId="158" fillId="67" borderId="44" applyNumberFormat="0" applyProtection="0">
      <alignment horizontal="left" vertical="top" indent="1"/>
    </xf>
    <xf numFmtId="4" fontId="222" fillId="69" borderId="44" applyNumberFormat="0" applyProtection="0">
      <alignment horizontal="right" vertical="center"/>
    </xf>
    <xf numFmtId="4" fontId="222" fillId="70" borderId="44" applyNumberFormat="0" applyProtection="0">
      <alignment horizontal="right" vertical="center"/>
    </xf>
    <xf numFmtId="4" fontId="222" fillId="71" borderId="44" applyNumberFormat="0" applyProtection="0">
      <alignment horizontal="right" vertical="center"/>
    </xf>
    <xf numFmtId="4" fontId="222" fillId="60" borderId="44" applyNumberFormat="0" applyProtection="0">
      <alignment horizontal="right" vertical="center"/>
    </xf>
    <xf numFmtId="4" fontId="222" fillId="72" borderId="44" applyNumberFormat="0" applyProtection="0">
      <alignment horizontal="right" vertical="center"/>
    </xf>
    <xf numFmtId="4" fontId="222" fillId="73" borderId="44" applyNumberFormat="0" applyProtection="0">
      <alignment horizontal="right" vertical="center"/>
    </xf>
    <xf numFmtId="4" fontId="222" fillId="74" borderId="44" applyNumberFormat="0" applyProtection="0">
      <alignment horizontal="right" vertical="center"/>
    </xf>
    <xf numFmtId="4" fontId="222" fillId="75" borderId="44" applyNumberFormat="0" applyProtection="0">
      <alignment horizontal="right" vertical="center"/>
    </xf>
    <xf numFmtId="4" fontId="222" fillId="76" borderId="44" applyNumberFormat="0" applyProtection="0">
      <alignment horizontal="right" vertical="center"/>
    </xf>
    <xf numFmtId="4" fontId="222" fillId="78" borderId="44" applyNumberFormat="0" applyProtection="0">
      <alignment horizontal="right" vertical="center"/>
    </xf>
    <xf numFmtId="0" fontId="33" fillId="68" borderId="44" applyNumberFormat="0" applyProtection="0">
      <alignment horizontal="left" vertical="center" indent="1"/>
    </xf>
    <xf numFmtId="0" fontId="33" fillId="68" borderId="44" applyNumberFormat="0" applyProtection="0">
      <alignment horizontal="left" vertical="top" indent="1"/>
    </xf>
    <xf numFmtId="0" fontId="33" fillId="79" borderId="44" applyNumberFormat="0" applyProtection="0">
      <alignment horizontal="left" vertical="center" indent="1"/>
    </xf>
    <xf numFmtId="0" fontId="33" fillId="79" borderId="44" applyNumberFormat="0" applyProtection="0">
      <alignment horizontal="left" vertical="top" indent="1"/>
    </xf>
    <xf numFmtId="0" fontId="33" fillId="78" borderId="44" applyNumberFormat="0" applyProtection="0">
      <alignment horizontal="left" vertical="center" indent="1"/>
    </xf>
    <xf numFmtId="0" fontId="33" fillId="78" borderId="44" applyNumberFormat="0" applyProtection="0">
      <alignment horizontal="left" vertical="top" indent="1"/>
    </xf>
    <xf numFmtId="0" fontId="33" fillId="80" borderId="44" applyNumberFormat="0" applyProtection="0">
      <alignment horizontal="left" vertical="center" indent="1"/>
    </xf>
    <xf numFmtId="0" fontId="33" fillId="80" borderId="44" applyNumberFormat="0" applyProtection="0">
      <alignment horizontal="left" vertical="top" indent="1"/>
    </xf>
    <xf numFmtId="4" fontId="222" fillId="80" borderId="44" applyNumberFormat="0" applyProtection="0">
      <alignment vertical="center"/>
    </xf>
    <xf numFmtId="4" fontId="223" fillId="80" borderId="44" applyNumberFormat="0" applyProtection="0">
      <alignment vertical="center"/>
    </xf>
    <xf numFmtId="4" fontId="220" fillId="78" borderId="46" applyNumberFormat="0" applyProtection="0">
      <alignment horizontal="left" vertical="center" indent="1"/>
    </xf>
    <xf numFmtId="0" fontId="130" fillId="63" borderId="44" applyNumberFormat="0" applyProtection="0">
      <alignment horizontal="left" vertical="top" indent="1"/>
    </xf>
    <xf numFmtId="4" fontId="222" fillId="80" borderId="44" applyNumberFormat="0" applyProtection="0">
      <alignment horizontal="right" vertical="center"/>
    </xf>
    <xf numFmtId="4" fontId="223" fillId="80" borderId="44" applyNumberFormat="0" applyProtection="0">
      <alignment horizontal="right" vertical="center"/>
    </xf>
    <xf numFmtId="4" fontId="220" fillId="78" borderId="44" applyNumberFormat="0" applyProtection="0">
      <alignment horizontal="left" vertical="center" indent="1"/>
    </xf>
    <xf numFmtId="0" fontId="130" fillId="79" borderId="44" applyNumberFormat="0" applyProtection="0">
      <alignment horizontal="left" vertical="top" indent="1"/>
    </xf>
    <xf numFmtId="4" fontId="224" fillId="79" borderId="46" applyNumberFormat="0" applyProtection="0">
      <alignment horizontal="left" vertical="center" indent="1"/>
    </xf>
    <xf numFmtId="4" fontId="225" fillId="80" borderId="44" applyNumberFormat="0" applyProtection="0">
      <alignment horizontal="right" vertical="center"/>
    </xf>
    <xf numFmtId="0" fontId="190" fillId="0" borderId="39"/>
    <xf numFmtId="0" fontId="192" fillId="0" borderId="39"/>
    <xf numFmtId="0" fontId="159" fillId="0" borderId="31" applyNumberFormat="0" applyFill="0" applyAlignment="0" applyProtection="0"/>
    <xf numFmtId="0" fontId="207" fillId="0" borderId="39"/>
    <xf numFmtId="0" fontId="231" fillId="0" borderId="39"/>
    <xf numFmtId="0" fontId="166" fillId="0" borderId="39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66" fillId="0" borderId="39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49" fillId="40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178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178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50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149" fillId="40" borderId="22" applyNumberForma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38" fillId="56" borderId="28" applyNumberFormat="0" applyFont="0" applyAlignment="0" applyProtection="0"/>
    <xf numFmtId="178" fontId="34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51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49" fillId="56" borderId="28" applyNumberFormat="0" applyFon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178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7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6" fillId="53" borderId="29" applyNumberFormat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178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33" fillId="56" borderId="28" applyNumberFormat="0" applyFont="0" applyAlignment="0" applyProtection="0"/>
    <xf numFmtId="0" fontId="158" fillId="0" borderId="31" applyNumberFormat="0" applyFill="0" applyAlignment="0" applyProtection="0"/>
    <xf numFmtId="0" fontId="101" fillId="53" borderId="29" applyNumberFormat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103" fillId="0" borderId="31" applyNumberFormat="0" applyFill="0" applyAlignment="0" applyProtection="0"/>
    <xf numFmtId="0" fontId="54" fillId="56" borderId="28" applyNumberFormat="0" applyFont="0" applyAlignment="0" applyProtection="0"/>
    <xf numFmtId="0" fontId="101" fillId="53" borderId="29" applyNumberFormat="0" applyAlignment="0" applyProtection="0"/>
    <xf numFmtId="0" fontId="158" fillId="0" borderId="31" applyNumberFormat="0" applyFill="0" applyAlignment="0" applyProtection="0"/>
    <xf numFmtId="0" fontId="97" fillId="40" borderId="22" applyNumberFormat="0" applyAlignment="0" applyProtection="0"/>
    <xf numFmtId="0" fontId="135" fillId="53" borderId="22" applyNumberFormat="0" applyAlignment="0" applyProtection="0"/>
    <xf numFmtId="0" fontId="135" fillId="53" borderId="22" applyNumberFormat="0" applyAlignment="0" applyProtection="0"/>
    <xf numFmtId="0" fontId="158" fillId="0" borderId="31" applyNumberFormat="0" applyFill="0" applyAlignment="0" applyProtection="0"/>
    <xf numFmtId="0" fontId="159" fillId="0" borderId="31" applyNumberFormat="0" applyFill="0" applyAlignment="0" applyProtection="0"/>
    <xf numFmtId="0" fontId="136" fillId="53" borderId="22" applyNumberFormat="0" applyAlignment="0" applyProtection="0"/>
    <xf numFmtId="0" fontId="135" fillId="53" borderId="22" applyNumberFormat="0" applyAlignment="0" applyProtection="0"/>
    <xf numFmtId="0" fontId="157" fillId="53" borderId="29" applyNumberFormat="0" applyAlignment="0" applyProtection="0"/>
    <xf numFmtId="0" fontId="158" fillId="0" borderId="31" applyNumberFormat="0" applyFill="0" applyAlignment="0" applyProtection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191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191" fontId="33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91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3" fillId="0" borderId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20" fillId="0" borderId="0"/>
    <xf numFmtId="0" fontId="34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2" fillId="58" borderId="39"/>
    <xf numFmtId="0" fontId="20" fillId="0" borderId="0"/>
    <xf numFmtId="1" fontId="177" fillId="0" borderId="40">
      <alignment vertical="top"/>
    </xf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94" fillId="0" borderId="66" applyNumberFormat="0" applyAlignment="0" applyProtection="0">
      <alignment horizontal="left" vertical="center"/>
    </xf>
    <xf numFmtId="0" fontId="20" fillId="0" borderId="0"/>
    <xf numFmtId="178" fontId="20" fillId="0" borderId="0"/>
    <xf numFmtId="0" fontId="20" fillId="0" borderId="0"/>
    <xf numFmtId="0" fontId="272" fillId="58" borderId="39"/>
    <xf numFmtId="0" fontId="272" fillId="58" borderId="39"/>
    <xf numFmtId="1" fontId="177" fillId="0" borderId="62">
      <alignment vertical="top"/>
    </xf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2" fillId="58" borderId="39"/>
    <xf numFmtId="0" fontId="272" fillId="58" borderId="39"/>
    <xf numFmtId="0" fontId="272" fillId="58" borderId="39"/>
    <xf numFmtId="0" fontId="272" fillId="58" borderId="39"/>
    <xf numFmtId="4" fontId="220" fillId="77" borderId="45" applyNumberFormat="0" applyProtection="0">
      <alignment horizontal="left" vertical="center" indent="1"/>
    </xf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0" fontId="272" fillId="58" borderId="39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72" fillId="58" borderId="39"/>
    <xf numFmtId="4" fontId="220" fillId="77" borderId="45" applyNumberFormat="0" applyProtection="0">
      <alignment horizontal="left" vertical="center" indent="1"/>
    </xf>
    <xf numFmtId="0" fontId="272" fillId="58" borderId="39"/>
    <xf numFmtId="0" fontId="272" fillId="58" borderId="39"/>
    <xf numFmtId="0" fontId="20" fillId="0" borderId="0"/>
    <xf numFmtId="0" fontId="20" fillId="4" borderId="12" applyNumberFormat="0" applyFont="0" applyAlignment="0" applyProtection="0"/>
    <xf numFmtId="0" fontId="94" fillId="0" borderId="43" applyNumberFormat="0" applyAlignment="0" applyProtection="0">
      <alignment horizontal="left" vertical="center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72" fillId="58" borderId="39"/>
    <xf numFmtId="0" fontId="20" fillId="0" borderId="0"/>
    <xf numFmtId="0" fontId="272" fillId="58" borderId="39"/>
    <xf numFmtId="0" fontId="166" fillId="0" borderId="39"/>
    <xf numFmtId="0" fontId="272" fillId="58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3" fontId="125" fillId="0" borderId="56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2" fillId="58" borderId="39"/>
    <xf numFmtId="0" fontId="272" fillId="58" borderId="39"/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0" fontId="20" fillId="0" borderId="0"/>
    <xf numFmtId="4" fontId="220" fillId="77" borderId="64" applyNumberFormat="0" applyProtection="0">
      <alignment horizontal="left" vertical="center" indent="1"/>
    </xf>
    <xf numFmtId="0" fontId="94" fillId="0" borderId="53" applyNumberFormat="0" applyAlignment="0" applyProtection="0">
      <alignment horizontal="left" vertical="center"/>
    </xf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2" fillId="58" borderId="39"/>
    <xf numFmtId="0" fontId="20" fillId="0" borderId="0"/>
    <xf numFmtId="1" fontId="177" fillId="0" borderId="59">
      <alignment vertical="top"/>
    </xf>
    <xf numFmtId="0" fontId="272" fillId="58" borderId="39"/>
    <xf numFmtId="190" fontId="189" fillId="0" borderId="56" applyNumberFormat="0" applyFont="0" applyFill="0" applyAlignment="0">
      <alignment horizontal="left"/>
    </xf>
    <xf numFmtId="238" fontId="33" fillId="0" borderId="57">
      <alignment vertical="center"/>
    </xf>
    <xf numFmtId="199" fontId="33" fillId="0" borderId="57">
      <alignment vertical="center"/>
    </xf>
    <xf numFmtId="0" fontId="203" fillId="0" borderId="35"/>
    <xf numFmtId="10" fontId="127" fillId="63" borderId="56" applyNumberFormat="0" applyBorder="0" applyAlignment="0" applyProtection="0"/>
    <xf numFmtId="190" fontId="206" fillId="65" borderId="56" applyNumberFormat="0" applyAlignment="0">
      <alignment horizontal="left"/>
    </xf>
    <xf numFmtId="1" fontId="177" fillId="0" borderId="59">
      <alignment vertical="top"/>
    </xf>
    <xf numFmtId="0" fontId="211" fillId="0" borderId="56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60" applyNumberFormat="0" applyAlignmen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4" fillId="0" borderId="43" applyNumberFormat="0" applyAlignment="0" applyProtection="0">
      <alignment horizontal="left" vertical="center"/>
    </xf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9" fillId="0" borderId="2">
      <alignment horizontal="center"/>
    </xf>
    <xf numFmtId="0" fontId="20" fillId="0" borderId="0"/>
    <xf numFmtId="0" fontId="272" fillId="58" borderId="39"/>
    <xf numFmtId="190" fontId="189" fillId="0" borderId="56" applyNumberFormat="0" applyFont="0" applyFill="0" applyAlignment="0">
      <alignment horizontal="left"/>
    </xf>
    <xf numFmtId="190" fontId="206" fillId="0" borderId="58" applyNumberFormat="0" applyFill="0" applyAlignment="0">
      <alignment horizontal="left"/>
    </xf>
    <xf numFmtId="190" fontId="206" fillId="0" borderId="56" applyNumberFormat="0" applyFill="0" applyAlignment="0">
      <alignment horizontal="left"/>
    </xf>
    <xf numFmtId="0" fontId="20" fillId="0" borderId="0"/>
    <xf numFmtId="43" fontId="20" fillId="0" borderId="0" applyFont="0" applyFill="0" applyBorder="0" applyAlignment="0" applyProtection="0"/>
    <xf numFmtId="0" fontId="272" fillId="58" borderId="39"/>
    <xf numFmtId="179" fontId="20" fillId="0" borderId="0" applyFont="0" applyFill="0" applyBorder="0" applyAlignment="0" applyProtection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72" fillId="58" borderId="39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" fontId="220" fillId="77" borderId="51" applyNumberFormat="0" applyProtection="0">
      <alignment horizontal="left" vertical="center" indent="1"/>
    </xf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" fontId="220" fillId="77" borderId="61" applyNumberFormat="0" applyProtection="0">
      <alignment horizontal="left" vertical="center" indent="1"/>
    </xf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0" fontId="272" fillId="58" borderId="39"/>
    <xf numFmtId="9" fontId="20" fillId="0" borderId="0" applyFont="0" applyFill="0" applyBorder="0" applyAlignment="0" applyProtection="0"/>
    <xf numFmtId="0" fontId="272" fillId="58" borderId="39"/>
    <xf numFmtId="9" fontId="20" fillId="0" borderId="0" applyFont="0" applyFill="0" applyBorder="0" applyAlignment="0" applyProtection="0"/>
    <xf numFmtId="0" fontId="272" fillId="58" borderId="39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2" fillId="58" borderId="39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166" fillId="0" borderId="39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0" fontId="166" fillId="0" borderId="39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2" fillId="58" borderId="39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/>
    <xf numFmtId="0" fontId="272" fillId="58" borderId="39"/>
    <xf numFmtId="0" fontId="166" fillId="0" borderId="39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215" fontId="20" fillId="13" borderId="0" applyNumberFormat="0" applyBorder="0" applyAlignment="0" applyProtection="0"/>
    <xf numFmtId="216" fontId="20" fillId="13" borderId="0" applyNumberFormat="0" applyBorder="0" applyAlignment="0" applyProtection="0"/>
    <xf numFmtId="217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2" fillId="58" borderId="39"/>
    <xf numFmtId="0" fontId="166" fillId="0" borderId="39"/>
    <xf numFmtId="0" fontId="272" fillId="58" borderId="39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19" fontId="20" fillId="0" borderId="0">
      <protection locked="0"/>
    </xf>
    <xf numFmtId="249" fontId="20" fillId="0" borderId="0">
      <protection locked="0"/>
    </xf>
    <xf numFmtId="0" fontId="20" fillId="0" borderId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3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2" fillId="58" borderId="39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72" fillId="58" borderId="39"/>
    <xf numFmtId="43" fontId="20" fillId="0" borderId="0" applyFont="0" applyFill="0" applyBorder="0" applyAlignment="0" applyProtection="0"/>
    <xf numFmtId="0" fontId="272" fillId="58" borderId="39"/>
    <xf numFmtId="0" fontId="166" fillId="0" borderId="39"/>
    <xf numFmtId="179" fontId="20" fillId="0" borderId="0" applyFont="0" applyFill="0" applyBorder="0" applyAlignment="0" applyProtection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1" fontId="177" fillId="0" borderId="40">
      <alignment vertical="top"/>
    </xf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66" fillId="0" borderId="39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1" fontId="177" fillId="0" borderId="65">
      <alignment vertical="top"/>
    </xf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1" fontId="177" fillId="0" borderId="52">
      <alignment vertical="top"/>
    </xf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8" fontId="20" fillId="0" borderId="0"/>
    <xf numFmtId="0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78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4" borderId="12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2" fillId="58" borderId="39"/>
    <xf numFmtId="0" fontId="272" fillId="58" borderId="39"/>
    <xf numFmtId="0" fontId="272" fillId="58" borderId="39"/>
    <xf numFmtId="0" fontId="94" fillId="0" borderId="60" applyNumberFormat="0" applyAlignment="0" applyProtection="0">
      <alignment horizontal="left" vertical="center"/>
    </xf>
    <xf numFmtId="4" fontId="220" fillId="77" borderId="61" applyNumberFormat="0" applyProtection="0">
      <alignment horizontal="left" vertical="center" indent="1"/>
    </xf>
    <xf numFmtId="0" fontId="272" fillId="58" borderId="39"/>
    <xf numFmtId="0" fontId="272" fillId="58" borderId="39"/>
    <xf numFmtId="0" fontId="272" fillId="58" borderId="39"/>
    <xf numFmtId="0" fontId="94" fillId="0" borderId="63" applyNumberFormat="0" applyAlignment="0" applyProtection="0">
      <alignment horizontal="left" vertical="center"/>
    </xf>
    <xf numFmtId="0" fontId="272" fillId="58" borderId="39"/>
    <xf numFmtId="1" fontId="177" fillId="0" borderId="52">
      <alignment vertical="top"/>
    </xf>
    <xf numFmtId="0" fontId="272" fillId="58" borderId="39"/>
    <xf numFmtId="0" fontId="272" fillId="58" borderId="39"/>
    <xf numFmtId="0" fontId="272" fillId="58" borderId="39"/>
    <xf numFmtId="0" fontId="272" fillId="58" borderId="39"/>
    <xf numFmtId="0" fontId="272" fillId="58" borderId="39"/>
    <xf numFmtId="0" fontId="94" fillId="0" borderId="53" applyNumberFormat="0" applyAlignment="0" applyProtection="0">
      <alignment horizontal="left" vertical="center"/>
    </xf>
    <xf numFmtId="0" fontId="272" fillId="58" borderId="39"/>
    <xf numFmtId="0" fontId="272" fillId="58" borderId="39"/>
    <xf numFmtId="0" fontId="272" fillId="58" borderId="39"/>
    <xf numFmtId="0" fontId="272" fillId="58" borderId="39"/>
    <xf numFmtId="0" fontId="272" fillId="58" borderId="39"/>
    <xf numFmtId="0" fontId="272" fillId="58" borderId="39"/>
    <xf numFmtId="0" fontId="94" fillId="0" borderId="63" applyNumberFormat="0" applyAlignment="0" applyProtection="0">
      <alignment horizontal="left" vertical="center"/>
    </xf>
    <xf numFmtId="0" fontId="272" fillId="58" borderId="39"/>
    <xf numFmtId="1" fontId="177" fillId="0" borderId="62">
      <alignment vertical="top"/>
    </xf>
    <xf numFmtId="0" fontId="94" fillId="0" borderId="66" applyNumberFormat="0" applyAlignment="0" applyProtection="0">
      <alignment horizontal="left" vertical="center"/>
    </xf>
    <xf numFmtId="0" fontId="272" fillId="58" borderId="39"/>
    <xf numFmtId="0" fontId="272" fillId="58" borderId="39"/>
    <xf numFmtId="0" fontId="272" fillId="58" borderId="39"/>
    <xf numFmtId="0" fontId="20" fillId="0" borderId="0"/>
    <xf numFmtId="0" fontId="272" fillId="58" borderId="39"/>
    <xf numFmtId="4" fontId="220" fillId="77" borderId="64" applyNumberFormat="0" applyProtection="0">
      <alignment horizontal="left" vertical="center" indent="1"/>
    </xf>
    <xf numFmtId="1" fontId="177" fillId="0" borderId="65">
      <alignment vertical="top"/>
    </xf>
    <xf numFmtId="0" fontId="272" fillId="58" borderId="39"/>
    <xf numFmtId="4" fontId="220" fillId="77" borderId="51" applyNumberFormat="0" applyProtection="0">
      <alignment horizontal="left" vertical="center" indent="1"/>
    </xf>
    <xf numFmtId="0" fontId="272" fillId="58" borderId="39"/>
    <xf numFmtId="0" fontId="272" fillId="58" borderId="39"/>
    <xf numFmtId="197" fontId="129" fillId="0" borderId="0"/>
    <xf numFmtId="43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192" fontId="20" fillId="0" borderId="0"/>
    <xf numFmtId="192" fontId="20" fillId="0" borderId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5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6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7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39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0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2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43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38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138" fillId="44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5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2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3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8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49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0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51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6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47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3" fillId="52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4" fillId="36" borderId="0" applyNumberFormat="0" applyBorder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0" fontId="276" fillId="54" borderId="2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7" fillId="0" borderId="0" applyNumberFormat="0" applyFill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8" fillId="37" borderId="0" applyNumberFormat="0" applyBorder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79" fillId="0" borderId="24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0" fillId="0" borderId="25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3" fillId="0" borderId="27" applyNumberFormat="0" applyFill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0" fontId="284" fillId="55" borderId="0" applyNumberFormat="0" applyBorder="0" applyAlignment="0" applyProtection="0"/>
    <xf numFmtId="172" fontId="20" fillId="0" borderId="0"/>
    <xf numFmtId="192" fontId="20" fillId="0" borderId="0"/>
    <xf numFmtId="172" fontId="20" fillId="0" borderId="0"/>
    <xf numFmtId="172" fontId="20" fillId="0" borderId="0"/>
    <xf numFmtId="172" fontId="20" fillId="0" borderId="0"/>
    <xf numFmtId="172" fontId="20" fillId="0" borderId="0"/>
    <xf numFmtId="192" fontId="20" fillId="0" borderId="0"/>
    <xf numFmtId="197" fontId="33" fillId="0" borderId="0"/>
    <xf numFmtId="0" fontId="20" fillId="0" borderId="0"/>
    <xf numFmtId="0" fontId="30" fillId="0" borderId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33" fillId="56" borderId="28" applyNumberFormat="0" applyFon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9" fontId="2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197" fontId="129" fillId="0" borderId="0"/>
    <xf numFmtId="43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290" fillId="0" borderId="0"/>
    <xf numFmtId="9" fontId="290" fillId="0" borderId="0" applyFont="0" applyFill="0" applyBorder="0" applyAlignment="0" applyProtection="0"/>
    <xf numFmtId="0" fontId="39" fillId="0" borderId="0"/>
    <xf numFmtId="9" fontId="54" fillId="0" borderId="0" applyFont="0" applyFill="0" applyBorder="0" applyAlignment="0" applyProtection="0"/>
    <xf numFmtId="0" fontId="39" fillId="0" borderId="0"/>
    <xf numFmtId="0" fontId="39" fillId="0" borderId="0"/>
    <xf numFmtId="0" fontId="19" fillId="0" borderId="0"/>
    <xf numFmtId="0" fontId="52" fillId="0" borderId="0"/>
    <xf numFmtId="43" fontId="290" fillId="0" borderId="0" applyFont="0" applyFill="0" applyBorder="0" applyAlignment="0" applyProtection="0"/>
    <xf numFmtId="0" fontId="110" fillId="0" borderId="0"/>
    <xf numFmtId="43" fontId="110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0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4" borderId="12" applyNumberFormat="0" applyFont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189" fontId="111" fillId="0" borderId="0"/>
    <xf numFmtId="170" fontId="18" fillId="0" borderId="0" applyFont="0" applyFill="0" applyBorder="0" applyAlignment="0" applyProtection="0"/>
    <xf numFmtId="0" fontId="59" fillId="0" borderId="0"/>
    <xf numFmtId="0" fontId="45" fillId="0" borderId="0"/>
    <xf numFmtId="0" fontId="33" fillId="0" borderId="0"/>
    <xf numFmtId="43" fontId="112" fillId="0" borderId="0" applyFont="0" applyFill="0" applyBorder="0" applyAlignment="0" applyProtection="0"/>
    <xf numFmtId="0" fontId="110" fillId="0" borderId="0"/>
    <xf numFmtId="0" fontId="18" fillId="0" borderId="0"/>
    <xf numFmtId="170" fontId="30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0" fontId="16" fillId="0" borderId="0"/>
    <xf numFmtId="0" fontId="16" fillId="0" borderId="0"/>
    <xf numFmtId="178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0" borderId="0">
      <protection locked="0"/>
    </xf>
    <xf numFmtId="9" fontId="33" fillId="0" borderId="0" applyFont="0" applyFill="0" applyBorder="0" applyAlignment="0" applyProtection="0"/>
    <xf numFmtId="0" fontId="39" fillId="0" borderId="0"/>
    <xf numFmtId="43" fontId="33" fillId="0" borderId="0" applyFont="0" applyFill="0" applyBorder="0" applyAlignment="0" applyProtection="0"/>
    <xf numFmtId="0" fontId="30" fillId="0" borderId="0"/>
    <xf numFmtId="0" fontId="16" fillId="0" borderId="0"/>
    <xf numFmtId="0" fontId="48" fillId="0" borderId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0" fillId="0" borderId="0"/>
    <xf numFmtId="170" fontId="30" fillId="0" borderId="0" applyFont="0" applyFill="0" applyBorder="0" applyAlignment="0" applyProtection="0"/>
    <xf numFmtId="0" fontId="33" fillId="0" borderId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0" fillId="0" borderId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3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8" fontId="16" fillId="0" borderId="0"/>
    <xf numFmtId="178" fontId="16" fillId="0" borderId="0"/>
    <xf numFmtId="178" fontId="34" fillId="0" borderId="0"/>
    <xf numFmtId="178" fontId="16" fillId="0" borderId="0"/>
    <xf numFmtId="178" fontId="33" fillId="0" borderId="0"/>
    <xf numFmtId="178" fontId="16" fillId="0" borderId="0"/>
    <xf numFmtId="178" fontId="33" fillId="0" borderId="0"/>
    <xf numFmtId="178" fontId="16" fillId="0" borderId="0"/>
    <xf numFmtId="178" fontId="53" fillId="0" borderId="0"/>
    <xf numFmtId="178" fontId="30" fillId="0" borderId="0"/>
    <xf numFmtId="178" fontId="16" fillId="0" borderId="0"/>
    <xf numFmtId="178" fontId="52" fillId="0" borderId="0"/>
    <xf numFmtId="178" fontId="33" fillId="0" borderId="0"/>
    <xf numFmtId="178" fontId="16" fillId="0" borderId="0"/>
    <xf numFmtId="178" fontId="16" fillId="0" borderId="0"/>
    <xf numFmtId="178" fontId="56" fillId="0" borderId="0" applyFill="0" applyBorder="0" applyProtection="0">
      <alignment vertical="center"/>
    </xf>
    <xf numFmtId="178" fontId="16" fillId="0" borderId="0"/>
    <xf numFmtId="178" fontId="16" fillId="0" borderId="0"/>
    <xf numFmtId="178" fontId="16" fillId="0" borderId="0"/>
    <xf numFmtId="178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56" fillId="0" borderId="0" applyFont="0" applyFill="0" applyBorder="0" applyAlignment="0" applyProtection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8" fontId="16" fillId="0" borderId="0"/>
    <xf numFmtId="43" fontId="16" fillId="0" borderId="0" applyFont="0" applyFill="0" applyBorder="0" applyAlignment="0" applyProtection="0"/>
    <xf numFmtId="178" fontId="33" fillId="0" borderId="0"/>
    <xf numFmtId="178" fontId="16" fillId="0" borderId="0"/>
    <xf numFmtId="178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6" fillId="0" borderId="0" applyFill="0" applyBorder="0" applyProtection="0">
      <alignment vertical="center"/>
    </xf>
    <xf numFmtId="0" fontId="16" fillId="0" borderId="0"/>
    <xf numFmtId="0" fontId="16" fillId="0" borderId="0"/>
    <xf numFmtId="0" fontId="16" fillId="0" borderId="0"/>
    <xf numFmtId="178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33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3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33" fillId="4" borderId="12" applyNumberFormat="0" applyFont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0" fontId="16" fillId="0" borderId="0"/>
    <xf numFmtId="0" fontId="16" fillId="0" borderId="0"/>
    <xf numFmtId="178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8" fillId="54" borderId="67" applyNumberFormat="0" applyAlignment="0" applyProtection="0"/>
    <xf numFmtId="0" fontId="88" fillId="54" borderId="67" applyNumberFormat="0" applyAlignment="0" applyProtection="0"/>
    <xf numFmtId="0" fontId="88" fillId="54" borderId="67" applyNumberFormat="0" applyAlignment="0" applyProtection="0"/>
    <xf numFmtId="0" fontId="88" fillId="54" borderId="67" applyNumberFormat="0" applyAlignment="0" applyProtection="0"/>
    <xf numFmtId="0" fontId="33" fillId="0" borderId="68" applyNumberFormat="0" applyFont="0" applyBorder="0" applyAlignment="0" applyProtection="0"/>
    <xf numFmtId="0" fontId="33" fillId="0" borderId="68" applyNumberFormat="0" applyFont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4" borderId="12" applyNumberFormat="0" applyFont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9" fontId="292" fillId="0" borderId="0"/>
    <xf numFmtId="43" fontId="111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189" fontId="111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78" fontId="13" fillId="0" borderId="0"/>
    <xf numFmtId="0" fontId="13" fillId="0" borderId="0"/>
    <xf numFmtId="0" fontId="13" fillId="0" borderId="0"/>
    <xf numFmtId="178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4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178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8" fontId="13" fillId="0" borderId="0"/>
    <xf numFmtId="43" fontId="13" fillId="0" borderId="0" applyFont="0" applyFill="0" applyBorder="0" applyAlignment="0" applyProtection="0"/>
    <xf numFmtId="178" fontId="13" fillId="0" borderId="0"/>
    <xf numFmtId="178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8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78" fontId="13" fillId="0" borderId="0"/>
    <xf numFmtId="0" fontId="13" fillId="0" borderId="0"/>
    <xf numFmtId="0" fontId="13" fillId="0" borderId="0"/>
    <xf numFmtId="178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4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4" borderId="12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96" fillId="0" borderId="0"/>
    <xf numFmtId="0" fontId="33" fillId="0" borderId="0"/>
    <xf numFmtId="0" fontId="33" fillId="0" borderId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2" fillId="0" borderId="0"/>
    <xf numFmtId="0" fontId="33" fillId="0" borderId="0"/>
    <xf numFmtId="40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76" fontId="33" fillId="0" borderId="0"/>
    <xf numFmtId="276" fontId="237" fillId="0" borderId="0"/>
    <xf numFmtId="276" fontId="301" fillId="0" borderId="69">
      <alignment horizontal="centerContinuous" vertical="center"/>
    </xf>
    <xf numFmtId="3" fontId="237" fillId="0" borderId="0">
      <alignment vertical="center"/>
    </xf>
    <xf numFmtId="174" fontId="237" fillId="0" borderId="0">
      <alignment vertical="center"/>
    </xf>
    <xf numFmtId="4" fontId="237" fillId="0" borderId="0">
      <alignment vertical="center"/>
    </xf>
    <xf numFmtId="198" fontId="237" fillId="0" borderId="0">
      <alignment vertical="center"/>
    </xf>
    <xf numFmtId="276" fontId="237" fillId="0" borderId="0"/>
    <xf numFmtId="277" fontId="302" fillId="61" borderId="0" applyFont="0" applyFill="0" applyBorder="0" applyAlignment="0" applyProtection="0">
      <alignment horizontal="center"/>
    </xf>
    <xf numFmtId="276" fontId="237" fillId="0" borderId="0">
      <alignment vertical="center"/>
    </xf>
    <xf numFmtId="276" fontId="303" fillId="0" borderId="0"/>
    <xf numFmtId="276" fontId="237" fillId="0" borderId="0"/>
    <xf numFmtId="276" fontId="304" fillId="0" borderId="0"/>
    <xf numFmtId="276" fontId="33" fillId="0" borderId="0" applyFont="0" applyFill="0" applyBorder="0" applyAlignment="0" applyProtection="0"/>
    <xf numFmtId="276" fontId="33" fillId="0" borderId="0"/>
    <xf numFmtId="276" fontId="237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6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237" fillId="0" borderId="0"/>
    <xf numFmtId="276" fontId="237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80" fontId="3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80" fontId="3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8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8" fillId="0" borderId="0" applyFont="0" applyFill="0" applyBorder="0" applyAlignment="0" applyProtection="0"/>
    <xf numFmtId="276" fontId="308" fillId="0" borderId="0" applyFont="0" applyFill="0" applyBorder="0" applyAlignment="0" applyProtection="0"/>
    <xf numFmtId="281" fontId="23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9" fillId="0" borderId="0"/>
    <xf numFmtId="276" fontId="309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237" fillId="0" borderId="0"/>
    <xf numFmtId="276" fontId="303" fillId="0" borderId="0" applyFont="0" applyFill="0" applyBorder="0" applyAlignment="0" applyProtection="0"/>
    <xf numFmtId="276" fontId="309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237" fillId="0" borderId="0"/>
    <xf numFmtId="276" fontId="237" fillId="0" borderId="0"/>
    <xf numFmtId="276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237" fillId="0" borderId="0"/>
    <xf numFmtId="276" fontId="307" fillId="0" borderId="0" applyFont="0" applyFill="0" applyBorder="0" applyAlignment="0" applyProtection="0"/>
    <xf numFmtId="276" fontId="309" fillId="0" borderId="0"/>
    <xf numFmtId="279" fontId="307" fillId="0" borderId="0" applyFont="0" applyFill="0" applyBorder="0" applyAlignment="0" applyProtection="0"/>
    <xf numFmtId="280" fontId="33" fillId="0" borderId="0" applyFont="0" applyFill="0" applyBorder="0" applyAlignment="0" applyProtection="0"/>
    <xf numFmtId="280" fontId="3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9" fillId="0" borderId="0"/>
    <xf numFmtId="276" fontId="30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03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9" fontId="307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3" fontId="237" fillId="0" borderId="0" applyFont="0" applyFill="0" applyBorder="0" applyAlignment="0" applyProtection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6" fontId="33" fillId="0" borderId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6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84" fontId="34" fillId="0" borderId="0"/>
    <xf numFmtId="276" fontId="310" fillId="0" borderId="0" applyNumberFormat="0" applyFill="0" applyBorder="0" applyAlignment="0" applyProtection="0"/>
    <xf numFmtId="190" fontId="189" fillId="0" borderId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9" fontId="301" fillId="0" borderId="0">
      <alignment vertical="center"/>
    </xf>
    <xf numFmtId="276" fontId="301" fillId="0" borderId="0">
      <alignment vertical="center"/>
    </xf>
    <xf numFmtId="10" fontId="301" fillId="0" borderId="0">
      <alignment vertical="center"/>
    </xf>
    <xf numFmtId="276" fontId="301" fillId="0" borderId="0">
      <alignment vertical="center"/>
    </xf>
    <xf numFmtId="285" fontId="301" fillId="0" borderId="0">
      <alignment vertical="center"/>
    </xf>
    <xf numFmtId="276" fontId="33" fillId="0" borderId="0"/>
    <xf numFmtId="286" fontId="311" fillId="53" borderId="3"/>
    <xf numFmtId="286" fontId="311" fillId="53" borderId="3"/>
    <xf numFmtId="276" fontId="312" fillId="0" borderId="0" applyFont="0"/>
    <xf numFmtId="38" fontId="237" fillId="0" borderId="71">
      <alignment vertical="center"/>
    </xf>
    <xf numFmtId="0" fontId="237" fillId="0" borderId="71">
      <alignment vertical="center"/>
    </xf>
    <xf numFmtId="276" fontId="237" fillId="0" borderId="0"/>
    <xf numFmtId="9" fontId="313" fillId="0" borderId="0" applyFont="0" applyFill="0" applyBorder="0" applyAlignment="0" applyProtection="0"/>
    <xf numFmtId="0" fontId="51" fillId="41" borderId="0" applyNumberFormat="0" applyBorder="0" applyAlignment="0" applyProtection="0"/>
    <xf numFmtId="0" fontId="138" fillId="3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1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51" fillId="3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1" fillId="12" borderId="0" applyNumberFormat="0" applyBorder="0" applyAlignment="0" applyProtection="0"/>
    <xf numFmtId="0" fontId="51" fillId="42" borderId="0" applyNumberFormat="0" applyBorder="0" applyAlignment="0" applyProtection="0"/>
    <xf numFmtId="0" fontId="138" fillId="3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1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51" fillId="3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1" fillId="16" borderId="0" applyNumberFormat="0" applyBorder="0" applyAlignment="0" applyProtection="0"/>
    <xf numFmtId="0" fontId="51" fillId="56" borderId="0" applyNumberFormat="0" applyBorder="0" applyAlignment="0" applyProtection="0"/>
    <xf numFmtId="0" fontId="138" fillId="37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1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51" fillId="37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1" fillId="20" borderId="0" applyNumberFormat="0" applyBorder="0" applyAlignment="0" applyProtection="0"/>
    <xf numFmtId="0" fontId="51" fillId="40" borderId="0" applyNumberFormat="0" applyBorder="0" applyAlignment="0" applyProtection="0"/>
    <xf numFmtId="0" fontId="138" fillId="38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1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51" fillId="38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1" fillId="24" borderId="0" applyNumberFormat="0" applyBorder="0" applyAlignment="0" applyProtection="0"/>
    <xf numFmtId="0" fontId="138" fillId="39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1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51" fillId="39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1" fillId="28" borderId="0" applyNumberFormat="0" applyBorder="0" applyAlignment="0" applyProtection="0"/>
    <xf numFmtId="0" fontId="51" fillId="56" borderId="0" applyNumberFormat="0" applyBorder="0" applyAlignment="0" applyProtection="0"/>
    <xf numFmtId="0" fontId="138" fillId="40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1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51" fillId="40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1" fillId="32" borderId="0" applyNumberFormat="0" applyBorder="0" applyAlignment="0" applyProtection="0"/>
    <xf numFmtId="276" fontId="315" fillId="35" borderId="0" applyNumberFormat="0" applyBorder="0" applyAlignment="0" applyProtection="0">
      <alignment vertical="center"/>
    </xf>
    <xf numFmtId="276" fontId="315" fillId="36" borderId="0" applyNumberFormat="0" applyBorder="0" applyAlignment="0" applyProtection="0">
      <alignment vertical="center"/>
    </xf>
    <xf numFmtId="276" fontId="315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39" borderId="0" applyNumberFormat="0" applyBorder="0" applyAlignment="0" applyProtection="0">
      <alignment vertical="center"/>
    </xf>
    <xf numFmtId="276" fontId="315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8" fontId="237" fillId="0" borderId="0" applyFont="0" applyFill="0" applyBorder="0" applyAlignment="0" applyProtection="0"/>
    <xf numFmtId="42" fontId="237" fillId="0" borderId="0" applyFont="0" applyFill="0" applyBorder="0" applyAlignment="0" applyProtection="0"/>
    <xf numFmtId="0" fontId="51" fillId="39" borderId="0" applyNumberFormat="0" applyBorder="0" applyAlignment="0" applyProtection="0"/>
    <xf numFmtId="0" fontId="138" fillId="4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1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51" fillId="4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1" fillId="13" borderId="0" applyNumberFormat="0" applyBorder="0" applyAlignment="0" applyProtection="0"/>
    <xf numFmtId="0" fontId="138" fillId="42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1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51" fillId="42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1" fillId="17" borderId="0" applyNumberFormat="0" applyBorder="0" applyAlignment="0" applyProtection="0"/>
    <xf numFmtId="0" fontId="51" fillId="55" borderId="0" applyNumberFormat="0" applyBorder="0" applyAlignment="0" applyProtection="0"/>
    <xf numFmtId="0" fontId="138" fillId="43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1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51" fillId="43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1" fillId="21" borderId="0" applyNumberFormat="0" applyBorder="0" applyAlignment="0" applyProtection="0"/>
    <xf numFmtId="0" fontId="51" fillId="36" borderId="0" applyNumberFormat="0" applyBorder="0" applyAlignment="0" applyProtection="0"/>
    <xf numFmtId="0" fontId="138" fillId="38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1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51" fillId="38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1" fillId="25" borderId="0" applyNumberFormat="0" applyBorder="0" applyAlignment="0" applyProtection="0"/>
    <xf numFmtId="0" fontId="51" fillId="39" borderId="0" applyNumberFormat="0" applyBorder="0" applyAlignment="0" applyProtection="0"/>
    <xf numFmtId="0" fontId="138" fillId="41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1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51" fillId="41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1" fillId="29" borderId="0" applyNumberFormat="0" applyBorder="0" applyAlignment="0" applyProtection="0"/>
    <xf numFmtId="0" fontId="51" fillId="56" borderId="0" applyNumberFormat="0" applyBorder="0" applyAlignment="0" applyProtection="0"/>
    <xf numFmtId="0" fontId="138" fillId="44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1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51" fillId="44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1" fillId="33" borderId="0" applyNumberFormat="0" applyBorder="0" applyAlignment="0" applyProtection="0"/>
    <xf numFmtId="276" fontId="315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5" fillId="42" borderId="0" applyNumberFormat="0" applyBorder="0" applyAlignment="0" applyProtection="0">
      <alignment vertical="center"/>
    </xf>
    <xf numFmtId="276" fontId="315" fillId="43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41" borderId="0" applyNumberFormat="0" applyBorder="0" applyAlignment="0" applyProtection="0">
      <alignment vertical="center"/>
    </xf>
    <xf numFmtId="276" fontId="315" fillId="44" borderId="0" applyNumberFormat="0" applyBorder="0" applyAlignment="0" applyProtection="0">
      <alignment vertical="center"/>
    </xf>
    <xf numFmtId="0" fontId="273" fillId="45" borderId="0" applyNumberFormat="0" applyBorder="0" applyAlignment="0" applyProtection="0"/>
    <xf numFmtId="276" fontId="317" fillId="89" borderId="0" applyNumberFormat="0" applyBorder="0" applyAlignment="0" applyProtection="0"/>
    <xf numFmtId="0" fontId="79" fillId="14" borderId="0" applyNumberFormat="0" applyBorder="0" applyAlignment="0" applyProtection="0"/>
    <xf numFmtId="0" fontId="132" fillId="45" borderId="0" applyNumberFormat="0" applyBorder="0" applyAlignment="0" applyProtection="0"/>
    <xf numFmtId="0" fontId="132" fillId="39" borderId="0" applyNumberFormat="0" applyBorder="0" applyAlignment="0" applyProtection="0"/>
    <xf numFmtId="0" fontId="79" fillId="14" borderId="0" applyNumberFormat="0" applyBorder="0" applyAlignment="0" applyProtection="0"/>
    <xf numFmtId="0" fontId="273" fillId="42" borderId="0" applyNumberFormat="0" applyBorder="0" applyAlignment="0" applyProtection="0"/>
    <xf numFmtId="276" fontId="317" fillId="42" borderId="0" applyNumberFormat="0" applyBorder="0" applyAlignment="0" applyProtection="0"/>
    <xf numFmtId="0" fontId="79" fillId="18" borderId="0" applyNumberFormat="0" applyBorder="0" applyAlignment="0" applyProtection="0"/>
    <xf numFmtId="0" fontId="132" fillId="42" borderId="0" applyNumberFormat="0" applyBorder="0" applyAlignment="0" applyProtection="0"/>
    <xf numFmtId="0" fontId="132" fillId="52" borderId="0" applyNumberFormat="0" applyBorder="0" applyAlignment="0" applyProtection="0"/>
    <xf numFmtId="0" fontId="79" fillId="18" borderId="0" applyNumberFormat="0" applyBorder="0" applyAlignment="0" applyProtection="0"/>
    <xf numFmtId="0" fontId="273" fillId="43" borderId="0" applyNumberFormat="0" applyBorder="0" applyAlignment="0" applyProtection="0"/>
    <xf numFmtId="276" fontId="317" fillId="55" borderId="0" applyNumberFormat="0" applyBorder="0" applyAlignment="0" applyProtection="0"/>
    <xf numFmtId="0" fontId="79" fillId="22" borderId="0" applyNumberFormat="0" applyBorder="0" applyAlignment="0" applyProtection="0"/>
    <xf numFmtId="0" fontId="132" fillId="43" borderId="0" applyNumberFormat="0" applyBorder="0" applyAlignment="0" applyProtection="0"/>
    <xf numFmtId="0" fontId="132" fillId="44" borderId="0" applyNumberFormat="0" applyBorder="0" applyAlignment="0" applyProtection="0"/>
    <xf numFmtId="0" fontId="79" fillId="22" borderId="0" applyNumberFormat="0" applyBorder="0" applyAlignment="0" applyProtection="0"/>
    <xf numFmtId="0" fontId="273" fillId="46" borderId="0" applyNumberFormat="0" applyBorder="0" applyAlignment="0" applyProtection="0"/>
    <xf numFmtId="276" fontId="317" fillId="53" borderId="0" applyNumberFormat="0" applyBorder="0" applyAlignment="0" applyProtection="0"/>
    <xf numFmtId="0" fontId="79" fillId="26" borderId="0" applyNumberFormat="0" applyBorder="0" applyAlignment="0" applyProtection="0"/>
    <xf numFmtId="0" fontId="132" fillId="46" borderId="0" applyNumberFormat="0" applyBorder="0" applyAlignment="0" applyProtection="0"/>
    <xf numFmtId="0" fontId="132" fillId="36" borderId="0" applyNumberFormat="0" applyBorder="0" applyAlignment="0" applyProtection="0"/>
    <xf numFmtId="0" fontId="79" fillId="26" borderId="0" applyNumberFormat="0" applyBorder="0" applyAlignment="0" applyProtection="0"/>
    <xf numFmtId="0" fontId="273" fillId="47" borderId="0" applyNumberFormat="0" applyBorder="0" applyAlignment="0" applyProtection="0"/>
    <xf numFmtId="276" fontId="317" fillId="89" borderId="0" applyNumberFormat="0" applyBorder="0" applyAlignment="0" applyProtection="0"/>
    <xf numFmtId="0" fontId="79" fillId="30" borderId="0" applyNumberFormat="0" applyBorder="0" applyAlignment="0" applyProtection="0"/>
    <xf numFmtId="0" fontId="132" fillId="47" borderId="0" applyNumberFormat="0" applyBorder="0" applyAlignment="0" applyProtection="0"/>
    <xf numFmtId="0" fontId="132" fillId="39" borderId="0" applyNumberFormat="0" applyBorder="0" applyAlignment="0" applyProtection="0"/>
    <xf numFmtId="0" fontId="79" fillId="30" borderId="0" applyNumberFormat="0" applyBorder="0" applyAlignment="0" applyProtection="0"/>
    <xf numFmtId="0" fontId="273" fillId="48" borderId="0" applyNumberFormat="0" applyBorder="0" applyAlignment="0" applyProtection="0"/>
    <xf numFmtId="276" fontId="317" fillId="42" borderId="0" applyNumberFormat="0" applyBorder="0" applyAlignment="0" applyProtection="0"/>
    <xf numFmtId="0" fontId="79" fillId="34" borderId="0" applyNumberFormat="0" applyBorder="0" applyAlignment="0" applyProtection="0"/>
    <xf numFmtId="0" fontId="132" fillId="48" borderId="0" applyNumberFormat="0" applyBorder="0" applyAlignment="0" applyProtection="0"/>
    <xf numFmtId="0" fontId="132" fillId="42" borderId="0" applyNumberFormat="0" applyBorder="0" applyAlignment="0" applyProtection="0"/>
    <xf numFmtId="0" fontId="79" fillId="34" borderId="0" applyNumberFormat="0" applyBorder="0" applyAlignment="0" applyProtection="0"/>
    <xf numFmtId="276" fontId="318" fillId="45" borderId="0" applyNumberFormat="0" applyBorder="0" applyAlignment="0" applyProtection="0">
      <alignment vertical="center"/>
    </xf>
    <xf numFmtId="276" fontId="318" fillId="42" borderId="0" applyNumberFormat="0" applyBorder="0" applyAlignment="0" applyProtection="0">
      <alignment vertical="center"/>
    </xf>
    <xf numFmtId="276" fontId="318" fillId="43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48" borderId="0" applyNumberFormat="0" applyBorder="0" applyAlignment="0" applyProtection="0">
      <alignment vertical="center"/>
    </xf>
    <xf numFmtId="276" fontId="33" fillId="0" borderId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80" fontId="321" fillId="0" borderId="0" applyFont="0" applyFill="0" applyBorder="0" applyAlignment="0" applyProtection="0"/>
    <xf numFmtId="225" fontId="321" fillId="0" borderId="0" applyFont="0" applyFill="0" applyBorder="0" applyAlignment="0" applyProtection="0"/>
    <xf numFmtId="0" fontId="273" fillId="49" borderId="0" applyNumberFormat="0" applyBorder="0" applyAlignment="0" applyProtection="0"/>
    <xf numFmtId="276" fontId="317" fillId="89" borderId="0" applyNumberFormat="0" applyBorder="0" applyAlignment="0" applyProtection="0"/>
    <xf numFmtId="0" fontId="79" fillId="11" borderId="0" applyNumberFormat="0" applyBorder="0" applyAlignment="0" applyProtection="0"/>
    <xf numFmtId="0" fontId="132" fillId="49" borderId="0" applyNumberFormat="0" applyBorder="0" applyAlignment="0" applyProtection="0"/>
    <xf numFmtId="0" fontId="132" fillId="90" borderId="0" applyNumberFormat="0" applyBorder="0" applyAlignment="0" applyProtection="0"/>
    <xf numFmtId="0" fontId="273" fillId="50" borderId="0" applyNumberFormat="0" applyBorder="0" applyAlignment="0" applyProtection="0"/>
    <xf numFmtId="276" fontId="317" fillId="50" borderId="0" applyNumberFormat="0" applyBorder="0" applyAlignment="0" applyProtection="0"/>
    <xf numFmtId="0" fontId="79" fillId="15" borderId="0" applyNumberFormat="0" applyBorder="0" applyAlignment="0" applyProtection="0"/>
    <xf numFmtId="0" fontId="132" fillId="50" borderId="0" applyNumberFormat="0" applyBorder="0" applyAlignment="0" applyProtection="0"/>
    <xf numFmtId="0" fontId="132" fillId="52" borderId="0" applyNumberFormat="0" applyBorder="0" applyAlignment="0" applyProtection="0"/>
    <xf numFmtId="0" fontId="273" fillId="51" borderId="0" applyNumberFormat="0" applyBorder="0" applyAlignment="0" applyProtection="0"/>
    <xf numFmtId="276" fontId="317" fillId="90" borderId="0" applyNumberFormat="0" applyBorder="0" applyAlignment="0" applyProtection="0"/>
    <xf numFmtId="0" fontId="79" fillId="19" borderId="0" applyNumberFormat="0" applyBorder="0" applyAlignment="0" applyProtection="0"/>
    <xf numFmtId="0" fontId="132" fillId="51" borderId="0" applyNumberFormat="0" applyBorder="0" applyAlignment="0" applyProtection="0"/>
    <xf numFmtId="0" fontId="132" fillId="44" borderId="0" applyNumberFormat="0" applyBorder="0" applyAlignment="0" applyProtection="0"/>
    <xf numFmtId="0" fontId="273" fillId="46" borderId="0" applyNumberFormat="0" applyBorder="0" applyAlignment="0" applyProtection="0"/>
    <xf numFmtId="276" fontId="317" fillId="52" borderId="0" applyNumberFormat="0" applyBorder="0" applyAlignment="0" applyProtection="0"/>
    <xf numFmtId="0" fontId="79" fillId="23" borderId="0" applyNumberFormat="0" applyBorder="0" applyAlignment="0" applyProtection="0"/>
    <xf numFmtId="0" fontId="132" fillId="46" borderId="0" applyNumberFormat="0" applyBorder="0" applyAlignment="0" applyProtection="0"/>
    <xf numFmtId="0" fontId="132" fillId="91" borderId="0" applyNumberFormat="0" applyBorder="0" applyAlignment="0" applyProtection="0"/>
    <xf numFmtId="0" fontId="273" fillId="47" borderId="0" applyNumberFormat="0" applyBorder="0" applyAlignment="0" applyProtection="0"/>
    <xf numFmtId="276" fontId="317" fillId="89" borderId="0" applyNumberFormat="0" applyBorder="0" applyAlignment="0" applyProtection="0"/>
    <xf numFmtId="0" fontId="79" fillId="27" borderId="0" applyNumberFormat="0" applyBorder="0" applyAlignment="0" applyProtection="0"/>
    <xf numFmtId="0" fontId="132" fillId="47" borderId="0" applyNumberFormat="0" applyBorder="0" applyAlignment="0" applyProtection="0"/>
    <xf numFmtId="0" fontId="273" fillId="52" borderId="0" applyNumberFormat="0" applyBorder="0" applyAlignment="0" applyProtection="0"/>
    <xf numFmtId="276" fontId="317" fillId="48" borderId="0" applyNumberFormat="0" applyBorder="0" applyAlignment="0" applyProtection="0"/>
    <xf numFmtId="0" fontId="79" fillId="31" borderId="0" applyNumberFormat="0" applyBorder="0" applyAlignment="0" applyProtection="0"/>
    <xf numFmtId="0" fontId="132" fillId="52" borderId="0" applyNumberFormat="0" applyBorder="0" applyAlignment="0" applyProtection="0"/>
    <xf numFmtId="0" fontId="132" fillId="50" borderId="0" applyNumberFormat="0" applyBorder="0" applyAlignment="0" applyProtection="0"/>
    <xf numFmtId="276" fontId="237" fillId="0" borderId="0" applyFont="0" applyFill="0" applyBorder="0" applyAlignment="0" applyProtection="0"/>
    <xf numFmtId="287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87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8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44" fontId="314" fillId="0" borderId="0" applyFont="0" applyFill="0" applyBorder="0" applyAlignment="0" applyProtection="0"/>
    <xf numFmtId="279" fontId="322" fillId="0" borderId="0" applyFont="0" applyFill="0" applyBorder="0" applyAlignment="0" applyProtection="0"/>
    <xf numFmtId="277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3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24" fillId="0" borderId="0" applyFont="0" applyFill="0" applyBorder="0" applyAlignment="0" applyProtection="0"/>
    <xf numFmtId="278" fontId="321" fillId="0" borderId="0" applyFont="0" applyFill="0" applyBorder="0" applyAlignment="0" applyProtection="0"/>
    <xf numFmtId="276" fontId="321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125" fillId="0" borderId="0"/>
    <xf numFmtId="276" fontId="313" fillId="0" borderId="0" applyFont="0" applyFill="0" applyBorder="0" applyAlignment="0" applyProtection="0"/>
    <xf numFmtId="166" fontId="314" fillId="0" borderId="0" applyFont="0" applyFill="0" applyBorder="0" applyAlignment="0" applyProtection="0"/>
    <xf numFmtId="276" fontId="237" fillId="0" borderId="0" applyFont="0" applyFill="0" applyBorder="0" applyAlignment="0" applyProtection="0"/>
    <xf numFmtId="168" fontId="314" fillId="0" borderId="0" applyFont="0" applyFill="0" applyBorder="0" applyAlignment="0" applyProtection="0"/>
    <xf numFmtId="170" fontId="116" fillId="0" borderId="0" applyFont="0" applyFill="0" applyBorder="0" applyAlignment="0" applyProtection="0"/>
    <xf numFmtId="170" fontId="117" fillId="0" borderId="0" applyFont="0" applyFill="0" applyBorder="0" applyAlignment="0" applyProtection="0"/>
    <xf numFmtId="170" fontId="116" fillId="0" borderId="0" applyFont="0" applyFill="0" applyBorder="0" applyAlignment="0" applyProtection="0"/>
    <xf numFmtId="170" fontId="116" fillId="0" borderId="0" applyFont="0" applyFill="0" applyBorder="0" applyAlignment="0" applyProtection="0"/>
    <xf numFmtId="0" fontId="274" fillId="36" borderId="0" applyNumberFormat="0" applyBorder="0" applyAlignment="0" applyProtection="0"/>
    <xf numFmtId="276" fontId="325" fillId="36" borderId="0" applyNumberFormat="0" applyBorder="0" applyAlignment="0" applyProtection="0"/>
    <xf numFmtId="0" fontId="70" fillId="6" borderId="0" applyNumberFormat="0" applyBorder="0" applyAlignment="0" applyProtection="0"/>
    <xf numFmtId="0" fontId="134" fillId="36" borderId="0" applyNumberFormat="0" applyBorder="0" applyAlignment="0" applyProtection="0"/>
    <xf numFmtId="0" fontId="134" fillId="38" borderId="0" applyNumberFormat="0" applyBorder="0" applyAlignment="0" applyProtection="0"/>
    <xf numFmtId="276" fontId="326" fillId="0" borderId="0" applyNumberFormat="0" applyFill="0" applyBorder="0" applyAlignment="0" applyProtection="0"/>
    <xf numFmtId="49" fontId="327" fillId="0" borderId="0" applyFont="0" applyFill="0" applyBorder="0" applyAlignment="0" applyProtection="0">
      <alignment horizontal="left"/>
    </xf>
    <xf numFmtId="0" fontId="327" fillId="0" borderId="0" applyFont="0" applyFill="0" applyBorder="0" applyAlignment="0" applyProtection="0">
      <alignment horizontal="left"/>
    </xf>
    <xf numFmtId="288" fontId="328" fillId="0" borderId="0" applyAlignment="0" applyProtection="0"/>
    <xf numFmtId="172" fontId="127" fillId="0" borderId="0" applyFill="0" applyBorder="0" applyAlignment="0" applyProtection="0"/>
    <xf numFmtId="49" fontId="127" fillId="0" borderId="0" applyNumberFormat="0" applyAlignment="0" applyProtection="0">
      <alignment horizontal="left"/>
    </xf>
    <xf numFmtId="0" fontId="127" fillId="0" borderId="0" applyNumberFormat="0" applyAlignment="0" applyProtection="0">
      <alignment horizontal="left"/>
    </xf>
    <xf numFmtId="49" fontId="329" fillId="0" borderId="72" applyNumberFormat="0" applyAlignment="0" applyProtection="0">
      <alignment horizontal="left" wrapText="1"/>
    </xf>
    <xf numFmtId="49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49" fontId="329" fillId="0" borderId="0" applyNumberFormat="0" applyAlignment="0" applyProtection="0">
      <alignment horizontal="left" wrapText="1"/>
    </xf>
    <xf numFmtId="0" fontId="329" fillId="0" borderId="0" applyNumberFormat="0" applyAlignment="0" applyProtection="0">
      <alignment horizontal="left" wrapText="1"/>
    </xf>
    <xf numFmtId="49" fontId="330" fillId="0" borderId="0" applyAlignment="0" applyProtection="0">
      <alignment horizontal="left"/>
    </xf>
    <xf numFmtId="0" fontId="330" fillId="0" borderId="0" applyAlignment="0" applyProtection="0">
      <alignment horizontal="left"/>
    </xf>
    <xf numFmtId="289" fontId="237" fillId="0" borderId="0" applyFont="0" applyFill="0" applyBorder="0" applyAlignment="0" applyProtection="0"/>
    <xf numFmtId="276" fontId="321" fillId="0" borderId="0"/>
    <xf numFmtId="276" fontId="319" fillId="0" borderId="0"/>
    <xf numFmtId="276" fontId="320" fillId="0" borderId="0">
      <alignment vertical="center"/>
    </xf>
    <xf numFmtId="276" fontId="331" fillId="0" borderId="0"/>
    <xf numFmtId="276" fontId="331" fillId="0" borderId="0"/>
    <xf numFmtId="276" fontId="332" fillId="0" borderId="0"/>
    <xf numFmtId="276" fontId="333" fillId="0" borderId="0"/>
    <xf numFmtId="276" fontId="323" fillId="0" borderId="0"/>
    <xf numFmtId="276" fontId="322" fillId="0" borderId="0"/>
    <xf numFmtId="276" fontId="314" fillId="0" borderId="0"/>
    <xf numFmtId="276" fontId="313" fillId="0" borderId="0"/>
    <xf numFmtId="276" fontId="314" fillId="0" borderId="0"/>
    <xf numFmtId="276" fontId="334" fillId="0" borderId="0"/>
    <xf numFmtId="276" fontId="314" fillId="0" borderId="0"/>
    <xf numFmtId="276" fontId="331" fillId="0" borderId="0"/>
    <xf numFmtId="276" fontId="314" fillId="0" borderId="0"/>
    <xf numFmtId="276" fontId="313" fillId="0" borderId="0"/>
    <xf numFmtId="276" fontId="314" fillId="0" borderId="0"/>
    <xf numFmtId="276" fontId="335" fillId="0" borderId="0"/>
    <xf numFmtId="276" fontId="314" fillId="0" borderId="0"/>
    <xf numFmtId="276" fontId="313" fillId="0" borderId="0"/>
    <xf numFmtId="276" fontId="33" fillId="0" borderId="0"/>
    <xf numFmtId="276" fontId="33" fillId="0" borderId="0"/>
    <xf numFmtId="276" fontId="323" fillId="0" borderId="0"/>
    <xf numFmtId="276" fontId="336" fillId="0" borderId="0"/>
    <xf numFmtId="276" fontId="337" fillId="0" borderId="0"/>
    <xf numFmtId="276" fontId="336" fillId="0" borderId="0"/>
    <xf numFmtId="276" fontId="337" fillId="0" borderId="0"/>
    <xf numFmtId="276" fontId="313" fillId="0" borderId="0" applyBorder="0"/>
    <xf numFmtId="290" fontId="33" fillId="0" borderId="0" applyFill="0" applyBorder="0" applyAlignment="0"/>
    <xf numFmtId="291" fontId="33" fillId="0" borderId="0" applyFill="0" applyBorder="0" applyAlignment="0"/>
    <xf numFmtId="246" fontId="33" fillId="0" borderId="0" applyFill="0" applyBorder="0" applyAlignment="0"/>
    <xf numFmtId="244" fontId="33" fillId="0" borderId="0" applyFill="0" applyBorder="0" applyAlignment="0"/>
    <xf numFmtId="247" fontId="33" fillId="0" borderId="0" applyFill="0" applyBorder="0" applyAlignment="0"/>
    <xf numFmtId="290" fontId="33" fillId="0" borderId="0" applyFill="0" applyBorder="0" applyAlignment="0"/>
    <xf numFmtId="245" fontId="33" fillId="0" borderId="0" applyFill="0" applyBorder="0" applyAlignment="0"/>
    <xf numFmtId="291" fontId="33" fillId="0" borderId="0" applyFill="0" applyBorder="0" applyAlignment="0"/>
    <xf numFmtId="0" fontId="87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275" fillId="53" borderId="22" applyNumberFormat="0" applyAlignment="0" applyProtection="0"/>
    <xf numFmtId="0" fontId="87" fillId="53" borderId="22" applyNumberFormat="0" applyAlignment="0" applyProtection="0"/>
    <xf numFmtId="276" fontId="338" fillId="92" borderId="22" applyNumberFormat="0" applyAlignment="0" applyProtection="0"/>
    <xf numFmtId="276" fontId="338" fillId="92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87" fillId="53" borderId="22" applyNumberFormat="0" applyAlignment="0" applyProtection="0"/>
    <xf numFmtId="0" fontId="74" fillId="9" borderId="16" applyNumberFormat="0" applyAlignment="0" applyProtection="0"/>
    <xf numFmtId="0" fontId="136" fillId="53" borderId="22" applyNumberFormat="0" applyAlignment="0" applyProtection="0"/>
    <xf numFmtId="0" fontId="136" fillId="53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276" fontId="340" fillId="0" borderId="0"/>
    <xf numFmtId="276" fontId="291" fillId="0" borderId="0" applyFill="0" applyBorder="0" applyProtection="0">
      <alignment horizontal="center"/>
      <protection locked="0"/>
    </xf>
    <xf numFmtId="0" fontId="276" fillId="54" borderId="67" applyNumberFormat="0" applyAlignment="0" applyProtection="0"/>
    <xf numFmtId="276" fontId="341" fillId="93" borderId="73" applyNumberFormat="0" applyAlignment="0" applyProtection="0"/>
    <xf numFmtId="0" fontId="76" fillId="10" borderId="19" applyNumberFormat="0" applyAlignment="0" applyProtection="0"/>
    <xf numFmtId="0" fontId="106" fillId="54" borderId="67" applyNumberFormat="0" applyAlignment="0" applyProtection="0"/>
    <xf numFmtId="9" fontId="321" fillId="0" borderId="0" applyFont="0" applyFill="0" applyBorder="0" applyAlignment="0" applyProtection="0"/>
    <xf numFmtId="7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166" fontId="115" fillId="0" borderId="0" applyFont="0" applyFill="0" applyBorder="0" applyAlignment="0" applyProtection="0"/>
    <xf numFmtId="41" fontId="342" fillId="0" borderId="0" applyFont="0" applyFill="0" applyBorder="0" applyAlignment="0" applyProtection="0"/>
    <xf numFmtId="166" fontId="45" fillId="0" borderId="0" applyFont="0" applyFill="0" applyBorder="0" applyAlignment="0" applyProtection="0"/>
    <xf numFmtId="290" fontId="33" fillId="0" borderId="0" applyFont="0" applyFill="0" applyBorder="0" applyAlignment="0" applyProtection="0"/>
    <xf numFmtId="293" fontId="343" fillId="0" borderId="0" applyFont="0" applyFill="0" applyBorder="0" applyAlignment="0" applyProtection="0"/>
    <xf numFmtId="294" fontId="344" fillId="0" borderId="0" applyFont="0" applyFill="0" applyBorder="0" applyAlignment="0" applyProtection="0"/>
    <xf numFmtId="295" fontId="34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1" fontId="345" fillId="0" borderId="0" applyFont="0" applyFill="0" applyBorder="0" applyAlignment="0" applyProtection="0"/>
    <xf numFmtId="0" fontId="11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96" fontId="11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97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298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98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5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276" fontId="59" fillId="0" borderId="0"/>
    <xf numFmtId="299" fontId="59" fillId="0" borderId="0"/>
    <xf numFmtId="43" fontId="138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115" fillId="0" borderId="0" applyFont="0" applyFill="0" applyBorder="0" applyAlignment="0" applyProtection="0"/>
    <xf numFmtId="42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5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46" fillId="0" borderId="0" applyFont="0" applyFill="0" applyBorder="0" applyAlignment="0" applyProtection="0"/>
    <xf numFmtId="298" fontId="113" fillId="0" borderId="0" applyFont="0" applyFill="0" applyBorder="0" applyAlignment="0" applyProtection="0"/>
    <xf numFmtId="43" fontId="115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299" fontId="113" fillId="0" borderId="0" applyFont="0" applyFill="0" applyBorder="0" applyAlignment="0" applyProtection="0"/>
    <xf numFmtId="299" fontId="113" fillId="0" borderId="0" applyFont="0" applyFill="0" applyBorder="0" applyAlignment="0" applyProtection="0"/>
    <xf numFmtId="299" fontId="113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347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6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299" fontId="121" fillId="0" borderId="0" applyFont="0" applyFill="0" applyBorder="0" applyAlignment="0" applyProtection="0"/>
    <xf numFmtId="4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4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14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16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300" fontId="59" fillId="0" borderId="0" applyFont="0" applyFill="0" applyBorder="0" applyAlignment="0" applyProtection="0"/>
    <xf numFmtId="299" fontId="121" fillId="0" borderId="0" applyFont="0" applyFill="0" applyBorder="0" applyAlignment="0" applyProtection="0"/>
    <xf numFmtId="299" fontId="121" fillId="0" borderId="0" applyFont="0" applyFill="0" applyBorder="0" applyAlignment="0" applyProtection="0"/>
    <xf numFmtId="299" fontId="121" fillId="0" borderId="0" applyFont="0" applyFill="0" applyBorder="0" applyAlignment="0" applyProtection="0"/>
    <xf numFmtId="299" fontId="12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51" fillId="0" borderId="0" applyFont="0" applyFill="0" applyBorder="0" applyAlignment="0" applyProtection="0"/>
    <xf numFmtId="299" fontId="121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21" fillId="0" borderId="0" applyFont="0" applyFill="0" applyBorder="0" applyAlignment="0" applyProtection="0"/>
    <xf numFmtId="299" fontId="121" fillId="0" borderId="0" applyFont="0" applyFill="0" applyBorder="0" applyAlignment="0" applyProtection="0"/>
    <xf numFmtId="301" fontId="59" fillId="0" borderId="0" applyFont="0" applyFill="0" applyBorder="0" applyAlignment="0" applyProtection="0"/>
    <xf numFmtId="2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0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302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6" fontId="59" fillId="0" borderId="0" applyFont="0" applyFill="0" applyBorder="0" applyAlignment="0" applyProtection="0"/>
    <xf numFmtId="183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6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298" fontId="11" fillId="0" borderId="0" applyFont="0" applyFill="0" applyBorder="0" applyAlignment="0" applyProtection="0"/>
    <xf numFmtId="299" fontId="59" fillId="0" borderId="0" applyFont="0" applyFill="0" applyBorder="0" applyAlignment="0" applyProtection="0"/>
    <xf numFmtId="298" fontId="11" fillId="0" borderId="0" applyFont="0" applyFill="0" applyBorder="0" applyAlignment="0" applyProtection="0"/>
    <xf numFmtId="299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292" fontId="100" fillId="0" borderId="0" applyFont="0" applyFill="0" applyBorder="0" applyAlignment="0" applyProtection="0">
      <alignment vertical="top"/>
    </xf>
    <xf numFmtId="173" fontId="59" fillId="0" borderId="0" applyFont="0" applyFill="0" applyBorder="0" applyAlignment="0" applyProtection="0"/>
    <xf numFmtId="299" fontId="113" fillId="0" borderId="0" applyFont="0" applyFill="0" applyBorder="0" applyAlignment="0" applyProtection="0"/>
    <xf numFmtId="303" fontId="113" fillId="0" borderId="0" applyFont="0" applyFill="0" applyBorder="0" applyAlignment="0" applyProtection="0"/>
    <xf numFmtId="43" fontId="115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00" fillId="0" borderId="0" applyFont="0" applyFill="0" applyBorder="0" applyAlignment="0" applyProtection="0"/>
    <xf numFmtId="194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89" fillId="0" borderId="0" applyFont="0" applyFill="0" applyBorder="0" applyAlignment="0" applyProtection="0"/>
    <xf numFmtId="42" fontId="11" fillId="0" borderId="0" applyFont="0" applyFill="0" applyBorder="0" applyAlignment="0" applyProtection="0"/>
    <xf numFmtId="30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305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170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" fillId="0" borderId="0" applyFont="0" applyFill="0" applyBorder="0" applyAlignment="0" applyProtection="0"/>
    <xf numFmtId="298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29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304" fontId="1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3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115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89" fillId="0" borderId="0" applyFont="0" applyFill="0" applyBorder="0" applyAlignment="0" applyProtection="0"/>
    <xf numFmtId="304" fontId="100" fillId="0" borderId="0" applyFont="0" applyFill="0" applyBorder="0" applyAlignment="0" applyProtection="0"/>
    <xf numFmtId="170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70" fontId="348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8" fontId="1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8" fontId="51" fillId="0" borderId="0" applyFont="0" applyFill="0" applyBorder="0" applyAlignment="0" applyProtection="0"/>
    <xf numFmtId="171" fontId="8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1" fontId="345" fillId="0" borderId="0" applyFont="0" applyFill="0" applyBorder="0" applyAlignment="0" applyProtection="0"/>
    <xf numFmtId="276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302" fontId="59" fillId="0" borderId="0"/>
    <xf numFmtId="299" fontId="59" fillId="0" borderId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2" fontId="349" fillId="0" borderId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302" fontId="30" fillId="0" borderId="0" applyFont="0" applyFill="0" applyBorder="0" applyAlignment="0" applyProtection="0"/>
    <xf numFmtId="306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296" fontId="115" fillId="0" borderId="0" applyFont="0" applyFill="0" applyBorder="0" applyAlignment="0" applyProtection="0"/>
    <xf numFmtId="296" fontId="115" fillId="0" borderId="0" applyFont="0" applyFill="0" applyBorder="0" applyAlignment="0" applyProtection="0"/>
    <xf numFmtId="296" fontId="115" fillId="0" borderId="0" applyFont="0" applyFill="0" applyBorder="0" applyAlignment="0" applyProtection="0"/>
    <xf numFmtId="296" fontId="115" fillId="0" borderId="0" applyFont="0" applyFill="0" applyBorder="0" applyAlignment="0" applyProtection="0"/>
    <xf numFmtId="296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53" fillId="0" borderId="0" applyFont="0" applyFill="0" applyBorder="0" applyAlignment="0" applyProtection="0"/>
    <xf numFmtId="43" fontId="115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53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292" fontId="59" fillId="0" borderId="0" applyFont="0" applyFill="0" applyBorder="0" applyAlignment="0" applyProtection="0"/>
    <xf numFmtId="307" fontId="59" fillId="0" borderId="0" applyFont="0" applyFill="0" applyBorder="0" applyAlignment="0" applyProtection="0"/>
    <xf numFmtId="5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6" fontId="59" fillId="0" borderId="0" applyFont="0" applyFill="0" applyBorder="0" applyAlignment="0" applyProtection="0"/>
    <xf numFmtId="234" fontId="3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3" fillId="0" borderId="0" applyFont="0" applyFill="0" applyBorder="0" applyAlignment="0" applyProtection="0"/>
    <xf numFmtId="5" fontId="34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14" fontId="130" fillId="0" borderId="0" applyFont="0" applyFill="0" applyBorder="0" applyAlignment="0" applyProtection="0">
      <alignment vertical="top"/>
    </xf>
    <xf numFmtId="16" fontId="130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6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5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0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3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21" fillId="0" borderId="0" applyFont="0" applyFill="0" applyBorder="0" applyAlignment="0" applyProtection="0"/>
    <xf numFmtId="43" fontId="11" fillId="0" borderId="0" applyFont="0" applyFill="0" applyBorder="0" applyAlignment="0" applyProtection="0"/>
    <xf numFmtId="299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303" fontId="59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9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45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34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33" fillId="0" borderId="0" applyFont="0" applyFill="0" applyBorder="0" applyAlignment="0" applyProtection="0"/>
    <xf numFmtId="6" fontId="100" fillId="0" borderId="0" applyFont="0" applyFill="0" applyBorder="0" applyAlignment="0" applyProtection="0">
      <alignment vertical="top"/>
    </xf>
    <xf numFmtId="6" fontId="100" fillId="0" borderId="0" applyFont="0" applyFill="0" applyBorder="0" applyAlignment="0" applyProtection="0">
      <alignment vertical="top"/>
    </xf>
    <xf numFmtId="42" fontId="100" fillId="0" borderId="0" applyFont="0" applyFill="0" applyBorder="0" applyAlignment="0" applyProtection="0">
      <alignment vertical="top"/>
    </xf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5" fontId="100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3" fillId="0" borderId="0"/>
    <xf numFmtId="17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1" fillId="0" borderId="0" applyFont="0" applyFill="0" applyBorder="0" applyAlignment="0" applyProtection="0"/>
    <xf numFmtId="299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00" fillId="0" borderId="0" applyFont="0" applyFill="0" applyBorder="0" applyAlignment="0" applyProtection="0">
      <alignment vertical="top"/>
    </xf>
    <xf numFmtId="43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5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309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309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1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3" fillId="0" borderId="0" applyFont="0" applyFill="0" applyBorder="0" applyAlignment="0" applyProtection="0"/>
    <xf numFmtId="309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225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170" fontId="100" fillId="0" borderId="0" applyFont="0" applyFill="0" applyBorder="0" applyAlignment="0" applyProtection="0">
      <alignment vertical="top"/>
    </xf>
    <xf numFmtId="170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1" fontId="345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33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9" fillId="0" borderId="0" applyFont="0" applyFill="0" applyBorder="0" applyAlignment="0" applyProtection="0"/>
    <xf numFmtId="174" fontId="59" fillId="0" borderId="0" applyFont="0" applyFill="0" applyBorder="0" applyAlignment="0" applyProtection="0"/>
    <xf numFmtId="0" fontId="100" fillId="0" borderId="0" applyFont="0" applyFill="0" applyBorder="0" applyAlignment="0" applyProtection="0">
      <alignment vertical="top"/>
    </xf>
    <xf numFmtId="302" fontId="10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3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35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31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6" fontId="130" fillId="0" borderId="0" applyFont="0" applyFill="0" applyBorder="0" applyAlignment="0" applyProtection="0"/>
    <xf numFmtId="43" fontId="130" fillId="0" borderId="0" applyFont="0" applyFill="0" applyBorder="0" applyAlignment="0" applyProtection="0">
      <alignment vertical="top"/>
    </xf>
    <xf numFmtId="170" fontId="11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20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170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5" fillId="0" borderId="0" applyFont="0" applyFill="0" applyBorder="0" applyAlignment="0" applyProtection="0"/>
    <xf numFmtId="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33" fillId="0" borderId="0" applyFont="0" applyFill="0" applyBorder="0" applyAlignment="0" applyProtection="0"/>
    <xf numFmtId="41" fontId="345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43" fontId="5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138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45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3" fillId="0" borderId="0" applyFont="0" applyFill="0" applyBorder="0" applyAlignment="0" applyProtection="0"/>
    <xf numFmtId="302" fontId="59" fillId="0" borderId="0" applyFont="0" applyFill="0" applyBorder="0" applyAlignment="0" applyProtection="0"/>
    <xf numFmtId="299" fontId="59" fillId="0" borderId="0" applyFont="0" applyFill="0" applyBorder="0" applyAlignment="0" applyProtection="0"/>
    <xf numFmtId="168" fontId="45" fillId="0" borderId="0" applyFont="0" applyFill="0" applyBorder="0" applyAlignment="0" applyProtection="0"/>
    <xf numFmtId="171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171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45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170" fontId="30" fillId="0" borderId="0" applyFont="0" applyFill="0" applyBorder="0" applyAlignment="0" applyProtection="0"/>
    <xf numFmtId="225" fontId="33" fillId="0" borderId="0" applyFont="0" applyFill="0" applyBorder="0" applyAlignment="0" applyProtection="0"/>
    <xf numFmtId="3" fontId="352" fillId="0" borderId="0" applyFill="0" applyBorder="0" applyAlignment="0" applyProtection="0"/>
    <xf numFmtId="276" fontId="81" fillId="0" borderId="0" applyFill="0" applyBorder="0" applyAlignment="0" applyProtection="0">
      <protection locked="0"/>
    </xf>
    <xf numFmtId="276" fontId="188" fillId="0" borderId="0" applyNumberFormat="0" applyAlignment="0">
      <alignment horizontal="left"/>
    </xf>
    <xf numFmtId="276" fontId="127" fillId="0" borderId="0" applyFont="0" applyFill="0" applyBorder="0" applyAlignment="0" applyProtection="0"/>
    <xf numFmtId="291" fontId="33" fillId="0" borderId="0" applyFont="0" applyFill="0" applyBorder="0" applyAlignment="0" applyProtection="0"/>
    <xf numFmtId="311" fontId="344" fillId="0" borderId="0" applyFont="0" applyFill="0" applyBorder="0" applyAlignment="0" applyProtection="0"/>
    <xf numFmtId="312" fontId="344" fillId="0" borderId="0" applyFont="0" applyFill="0" applyBorder="0" applyAlignment="0" applyProtection="0"/>
    <xf numFmtId="313" fontId="34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9" fillId="0" borderId="0" applyFont="0" applyFill="0" applyBorder="0" applyAlignment="0" applyProtection="0"/>
    <xf numFmtId="5" fontId="352" fillId="0" borderId="0" applyFill="0" applyBorder="0" applyAlignment="0" applyProtection="0"/>
    <xf numFmtId="276" fontId="303" fillId="0" borderId="0"/>
    <xf numFmtId="276" fontId="353" fillId="0" borderId="74">
      <alignment horizontal="center" vertical="center"/>
    </xf>
    <xf numFmtId="276" fontId="352" fillId="0" borderId="0" applyProtection="0"/>
    <xf numFmtId="16" fontId="130" fillId="0" borderId="0" applyFill="0" applyBorder="0" applyAlignment="0"/>
    <xf numFmtId="314" fontId="354" fillId="0" borderId="0">
      <protection locked="0"/>
    </xf>
    <xf numFmtId="38" fontId="125" fillId="0" borderId="57">
      <alignment vertical="center"/>
    </xf>
    <xf numFmtId="0" fontId="125" fillId="0" borderId="57">
      <alignment vertical="center"/>
    </xf>
    <xf numFmtId="244" fontId="303" fillId="0" borderId="0"/>
    <xf numFmtId="290" fontId="33" fillId="0" borderId="0" applyFill="0" applyBorder="0" applyAlignment="0"/>
    <xf numFmtId="291" fontId="33" fillId="0" borderId="0" applyFill="0" applyBorder="0" applyAlignment="0"/>
    <xf numFmtId="290" fontId="33" fillId="0" borderId="0" applyFill="0" applyBorder="0" applyAlignment="0"/>
    <xf numFmtId="245" fontId="33" fillId="0" borderId="0" applyFill="0" applyBorder="0" applyAlignment="0"/>
    <xf numFmtId="291" fontId="33" fillId="0" borderId="0" applyFill="0" applyBorder="0" applyAlignment="0"/>
    <xf numFmtId="276" fontId="197" fillId="0" borderId="0" applyNumberFormat="0" applyAlignment="0">
      <alignment horizontal="left"/>
    </xf>
    <xf numFmtId="309" fontId="33" fillId="0" borderId="0" applyFont="0" applyFill="0" applyBorder="0" applyAlignment="0" applyProtection="0"/>
    <xf numFmtId="0" fontId="277" fillId="0" borderId="0" applyNumberFormat="0" applyFill="0" applyBorder="0" applyAlignment="0" applyProtection="0"/>
    <xf numFmtId="276" fontId="3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2" fontId="352" fillId="0" borderId="0" applyProtection="0"/>
    <xf numFmtId="0" fontId="278" fillId="37" borderId="0" applyNumberFormat="0" applyBorder="0" applyAlignment="0" applyProtection="0"/>
    <xf numFmtId="276" fontId="356" fillId="37" borderId="0" applyNumberFormat="0" applyBorder="0" applyAlignment="0" applyProtection="0"/>
    <xf numFmtId="0" fontId="69" fillId="5" borderId="0" applyNumberFormat="0" applyBorder="0" applyAlignment="0" applyProtection="0"/>
    <xf numFmtId="0" fontId="142" fillId="37" borderId="0" applyNumberFormat="0" applyBorder="0" applyAlignment="0" applyProtection="0"/>
    <xf numFmtId="0" fontId="142" fillId="39" borderId="0" applyNumberFormat="0" applyBorder="0" applyAlignment="0" applyProtection="0"/>
    <xf numFmtId="38" fontId="127" fillId="3" borderId="0" applyNumberFormat="0" applyBorder="0" applyAlignment="0" applyProtection="0"/>
    <xf numFmtId="0" fontId="127" fillId="3" borderId="0" applyNumberFormat="0" applyBorder="0" applyAlignment="0" applyProtection="0"/>
    <xf numFmtId="276" fontId="357" fillId="0" borderId="0">
      <alignment horizontal="left"/>
    </xf>
    <xf numFmtId="276" fontId="94" fillId="0" borderId="60" applyNumberFormat="0" applyAlignment="0" applyProtection="0">
      <alignment horizontal="left" vertical="center"/>
    </xf>
    <xf numFmtId="276" fontId="94" fillId="0" borderId="5">
      <alignment horizontal="left" vertical="center"/>
    </xf>
    <xf numFmtId="276" fontId="94" fillId="0" borderId="0" applyNumberFormat="0" applyFill="0" applyBorder="0" applyAlignment="0" applyProtection="0"/>
    <xf numFmtId="276" fontId="219" fillId="0" borderId="0" applyNumberFormat="0" applyFill="0" applyBorder="0" applyAlignment="0" applyProtection="0"/>
    <xf numFmtId="0" fontId="279" fillId="0" borderId="24" applyNumberFormat="0" applyFill="0" applyAlignment="0" applyProtection="0"/>
    <xf numFmtId="276" fontId="358" fillId="0" borderId="75" applyNumberFormat="0" applyFill="0" applyAlignment="0" applyProtection="0"/>
    <xf numFmtId="0" fontId="144" fillId="0" borderId="24" applyNumberFormat="0" applyFill="0" applyAlignment="0" applyProtection="0"/>
    <xf numFmtId="0" fontId="66" fillId="0" borderId="13" applyNumberFormat="0" applyFill="0" applyAlignment="0" applyProtection="0"/>
    <xf numFmtId="0" fontId="359" fillId="0" borderId="76" applyNumberFormat="0" applyFill="0" applyAlignment="0" applyProtection="0"/>
    <xf numFmtId="0" fontId="280" fillId="0" borderId="25" applyNumberFormat="0" applyFill="0" applyAlignment="0" applyProtection="0"/>
    <xf numFmtId="276" fontId="360" fillId="0" borderId="25" applyNumberFormat="0" applyFill="0" applyAlignment="0" applyProtection="0"/>
    <xf numFmtId="0" fontId="146" fillId="0" borderId="25" applyNumberFormat="0" applyFill="0" applyAlignment="0" applyProtection="0"/>
    <xf numFmtId="0" fontId="67" fillId="0" borderId="14" applyNumberFormat="0" applyFill="0" applyAlignment="0" applyProtection="0"/>
    <xf numFmtId="0" fontId="361" fillId="0" borderId="77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281" fillId="0" borderId="26" applyNumberFormat="0" applyFill="0" applyAlignment="0" applyProtection="0"/>
    <xf numFmtId="0" fontId="96" fillId="0" borderId="26" applyNumberFormat="0" applyFill="0" applyAlignment="0" applyProtection="0"/>
    <xf numFmtId="276" fontId="362" fillId="0" borderId="78" applyNumberFormat="0" applyFill="0" applyAlignment="0" applyProtection="0"/>
    <xf numFmtId="276" fontId="362" fillId="0" borderId="78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96" fillId="0" borderId="26" applyNumberFormat="0" applyFill="0" applyAlignment="0" applyProtection="0"/>
    <xf numFmtId="0" fontId="68" fillId="0" borderId="15" applyNumberFormat="0" applyFill="0" applyAlignment="0" applyProtection="0"/>
    <xf numFmtId="0" fontId="148" fillId="0" borderId="26" applyNumberFormat="0" applyFill="0" applyAlignment="0" applyProtection="0"/>
    <xf numFmtId="0" fontId="148" fillId="0" borderId="26" applyNumberFormat="0" applyFill="0" applyAlignment="0" applyProtection="0"/>
    <xf numFmtId="0" fontId="148" fillId="0" borderId="26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281" fillId="0" borderId="0" applyNumberFormat="0" applyFill="0" applyBorder="0" applyAlignment="0" applyProtection="0"/>
    <xf numFmtId="276" fontId="362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63" fillId="0" borderId="0" applyNumberFormat="0" applyFill="0" applyBorder="0" applyAlignment="0" applyProtection="0"/>
    <xf numFmtId="276" fontId="291" fillId="0" borderId="0" applyFill="0" applyAlignment="0" applyProtection="0">
      <protection locked="0"/>
    </xf>
    <xf numFmtId="276" fontId="291" fillId="0" borderId="3" applyFill="0" applyAlignment="0" applyProtection="0">
      <protection locked="0"/>
    </xf>
    <xf numFmtId="276" fontId="291" fillId="0" borderId="3" applyFill="0" applyAlignment="0" applyProtection="0">
      <protection locked="0"/>
    </xf>
    <xf numFmtId="276" fontId="364" fillId="0" borderId="0"/>
    <xf numFmtId="276" fontId="92" fillId="0" borderId="0" applyProtection="0"/>
    <xf numFmtId="276" fontId="94" fillId="0" borderId="0" applyProtection="0"/>
    <xf numFmtId="276" fontId="33" fillId="0" borderId="0">
      <alignment horizontal="center"/>
    </xf>
    <xf numFmtId="0" fontId="365" fillId="0" borderId="0" applyNumberFormat="0" applyFill="0" applyBorder="0" applyAlignment="0" applyProtection="0"/>
    <xf numFmtId="315" fontId="198" fillId="0" borderId="0" applyNumberFormat="0" applyFill="0" applyBorder="0" applyAlignment="0" applyProtection="0">
      <alignment vertical="top"/>
      <protection locked="0"/>
    </xf>
    <xf numFmtId="276" fontId="237" fillId="0" borderId="0" applyFont="0" applyFill="0" applyBorder="0" applyAlignment="0" applyProtection="0"/>
    <xf numFmtId="10" fontId="127" fillId="3" borderId="56" applyNumberFormat="0" applyBorder="0" applyAlignment="0" applyProtection="0"/>
    <xf numFmtId="0" fontId="97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282" fillId="40" borderId="22" applyNumberFormat="0" applyAlignment="0" applyProtection="0"/>
    <xf numFmtId="0" fontId="97" fillId="40" borderId="22" applyNumberFormat="0" applyAlignment="0" applyProtection="0"/>
    <xf numFmtId="276" fontId="366" fillId="55" borderId="22" applyNumberFormat="0" applyAlignment="0" applyProtection="0"/>
    <xf numFmtId="276" fontId="366" fillId="55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97" fillId="40" borderId="22" applyNumberFormat="0" applyAlignment="0" applyProtection="0"/>
    <xf numFmtId="0" fontId="72" fillId="8" borderId="16" applyNumberFormat="0" applyAlignment="0" applyProtection="0"/>
    <xf numFmtId="0" fontId="150" fillId="40" borderId="22" applyNumberFormat="0" applyAlignment="0" applyProtection="0"/>
    <xf numFmtId="0" fontId="150" fillId="40" borderId="22" applyNumberFormat="0" applyAlignment="0" applyProtection="0"/>
    <xf numFmtId="0" fontId="150" fillId="55" borderId="22" applyNumberFormat="0" applyAlignment="0" applyProtection="0"/>
    <xf numFmtId="0" fontId="150" fillId="55" borderId="22" applyNumberFormat="0" applyAlignment="0" applyProtection="0"/>
    <xf numFmtId="0" fontId="150" fillId="55" borderId="22" applyNumberFormat="0" applyAlignment="0" applyProtection="0"/>
    <xf numFmtId="0" fontId="150" fillId="55" borderId="22" applyNumberFormat="0" applyAlignment="0" applyProtection="0"/>
    <xf numFmtId="276" fontId="237" fillId="0" borderId="0" applyFont="0" applyFill="0" applyBorder="0" applyAlignment="0" applyProtection="0"/>
    <xf numFmtId="290" fontId="33" fillId="0" borderId="0" applyFill="0" applyBorder="0" applyAlignment="0"/>
    <xf numFmtId="291" fontId="33" fillId="0" borderId="0" applyFill="0" applyBorder="0" applyAlignment="0"/>
    <xf numFmtId="290" fontId="33" fillId="0" borderId="0" applyFill="0" applyBorder="0" applyAlignment="0"/>
    <xf numFmtId="245" fontId="33" fillId="0" borderId="0" applyFill="0" applyBorder="0" applyAlignment="0"/>
    <xf numFmtId="291" fontId="33" fillId="0" borderId="0" applyFill="0" applyBorder="0" applyAlignment="0"/>
    <xf numFmtId="0" fontId="283" fillId="0" borderId="27" applyNumberFormat="0" applyFill="0" applyAlignment="0" applyProtection="0"/>
    <xf numFmtId="276" fontId="367" fillId="0" borderId="80" applyNumberFormat="0" applyFill="0" applyAlignment="0" applyProtection="0"/>
    <xf numFmtId="0" fontId="75" fillId="0" borderId="18" applyNumberFormat="0" applyFill="0" applyAlignment="0" applyProtection="0"/>
    <xf numFmtId="0" fontId="152" fillId="0" borderId="27" applyNumberFormat="0" applyFill="0" applyAlignment="0" applyProtection="0"/>
    <xf numFmtId="0" fontId="161" fillId="0" borderId="81" applyNumberFormat="0" applyFill="0" applyAlignment="0" applyProtection="0"/>
    <xf numFmtId="168" fontId="33" fillId="0" borderId="0" applyFont="0" applyFill="0" applyBorder="0" applyAlignment="0" applyProtection="0"/>
    <xf numFmtId="225" fontId="33" fillId="0" borderId="0" applyFont="0" applyFill="0" applyBorder="0" applyAlignment="0" applyProtection="0"/>
    <xf numFmtId="276" fontId="33" fillId="0" borderId="0">
      <alignment horizontal="center"/>
    </xf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0" fontId="284" fillId="55" borderId="0" applyNumberFormat="0" applyBorder="0" applyAlignment="0" applyProtection="0"/>
    <xf numFmtId="276" fontId="369" fillId="55" borderId="0" applyNumberFormat="0" applyBorder="0" applyAlignment="0" applyProtection="0"/>
    <xf numFmtId="0" fontId="108" fillId="7" borderId="0" applyNumberFormat="0" applyBorder="0" applyAlignment="0" applyProtection="0"/>
    <xf numFmtId="0" fontId="154" fillId="55" borderId="0" applyNumberFormat="0" applyBorder="0" applyAlignment="0" applyProtection="0"/>
    <xf numFmtId="0" fontId="370" fillId="55" borderId="0" applyNumberFormat="0" applyBorder="0" applyAlignment="0" applyProtection="0"/>
    <xf numFmtId="0" fontId="108" fillId="7" borderId="0" applyNumberFormat="0" applyBorder="0" applyAlignment="0" applyProtection="0"/>
    <xf numFmtId="0" fontId="213" fillId="0" borderId="0"/>
    <xf numFmtId="276" fontId="303" fillId="0" borderId="0"/>
    <xf numFmtId="276" fontId="234" fillId="0" borderId="0"/>
    <xf numFmtId="276" fontId="234" fillId="0" borderId="0"/>
    <xf numFmtId="276" fontId="234" fillId="0" borderId="0"/>
    <xf numFmtId="276" fontId="234" fillId="0" borderId="0"/>
    <xf numFmtId="276" fontId="234" fillId="0" borderId="0"/>
    <xf numFmtId="276" fontId="234" fillId="0" borderId="0"/>
    <xf numFmtId="276" fontId="234" fillId="0" borderId="0"/>
    <xf numFmtId="0" fontId="130" fillId="0" borderId="0"/>
    <xf numFmtId="0" fontId="33" fillId="0" borderId="0"/>
    <xf numFmtId="0" fontId="33" fillId="0" borderId="0"/>
    <xf numFmtId="0" fontId="1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302" fontId="30" fillId="0" borderId="0"/>
    <xf numFmtId="0" fontId="59" fillId="0" borderId="0"/>
    <xf numFmtId="2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302" fontId="30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45" fillId="0" borderId="0" applyFill="0" applyBorder="0"/>
    <xf numFmtId="302" fontId="30" fillId="0" borderId="0"/>
    <xf numFmtId="299" fontId="30" fillId="0" borderId="0"/>
    <xf numFmtId="0" fontId="33" fillId="0" borderId="0"/>
    <xf numFmtId="302" fontId="30" fillId="0" borderId="0"/>
    <xf numFmtId="0" fontId="33" fillId="0" borderId="0"/>
    <xf numFmtId="2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302" fontId="30" fillId="0" borderId="0"/>
    <xf numFmtId="302" fontId="30" fillId="0" borderId="0"/>
    <xf numFmtId="0" fontId="11" fillId="0" borderId="0"/>
    <xf numFmtId="302" fontId="30" fillId="0" borderId="0"/>
    <xf numFmtId="0" fontId="11" fillId="0" borderId="0"/>
    <xf numFmtId="2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29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1" fillId="0" borderId="0"/>
    <xf numFmtId="0" fontId="11" fillId="0" borderId="0"/>
    <xf numFmtId="0" fontId="11" fillId="0" borderId="0"/>
    <xf numFmtId="302" fontId="30" fillId="0" borderId="0"/>
    <xf numFmtId="302" fontId="30" fillId="0" borderId="0"/>
    <xf numFmtId="0" fontId="130" fillId="0" borderId="0"/>
    <xf numFmtId="302" fontId="30" fillId="0" borderId="0"/>
    <xf numFmtId="302" fontId="30" fillId="0" borderId="0"/>
    <xf numFmtId="302" fontId="30" fillId="0" borderId="0"/>
    <xf numFmtId="0" fontId="11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306" fontId="115" fillId="0" borderId="0"/>
    <xf numFmtId="306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299" fontId="100" fillId="0" borderId="0">
      <alignment vertical="top"/>
    </xf>
    <xf numFmtId="306" fontId="115" fillId="0" borderId="0"/>
    <xf numFmtId="306" fontId="1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30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30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53" fillId="0" borderId="0"/>
    <xf numFmtId="276" fontId="349" fillId="0" borderId="0"/>
    <xf numFmtId="0" fontId="130" fillId="0" borderId="0"/>
    <xf numFmtId="0" fontId="349" fillId="0" borderId="0"/>
    <xf numFmtId="0" fontId="115" fillId="0" borderId="0"/>
    <xf numFmtId="302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5" fillId="0" borderId="0"/>
    <xf numFmtId="302" fontId="113" fillId="0" borderId="0"/>
    <xf numFmtId="299" fontId="113" fillId="0" borderId="0"/>
    <xf numFmtId="0" fontId="346" fillId="0" borderId="0"/>
    <xf numFmtId="299" fontId="59" fillId="0" borderId="0"/>
    <xf numFmtId="316" fontId="59" fillId="0" borderId="0"/>
    <xf numFmtId="0" fontId="59" fillId="0" borderId="0"/>
    <xf numFmtId="306" fontId="59" fillId="0" borderId="0"/>
    <xf numFmtId="0" fontId="115" fillId="0" borderId="0"/>
    <xf numFmtId="299" fontId="59" fillId="0" borderId="0"/>
    <xf numFmtId="299" fontId="59" fillId="0" borderId="0"/>
    <xf numFmtId="299" fontId="113" fillId="0" borderId="0"/>
    <xf numFmtId="299" fontId="113" fillId="0" borderId="0"/>
    <xf numFmtId="299" fontId="113" fillId="0" borderId="0"/>
    <xf numFmtId="299" fontId="113" fillId="0" borderId="0"/>
    <xf numFmtId="0" fontId="100" fillId="0" borderId="0">
      <alignment vertical="top"/>
    </xf>
    <xf numFmtId="0" fontId="11" fillId="0" borderId="0"/>
    <xf numFmtId="0" fontId="130" fillId="0" borderId="0"/>
    <xf numFmtId="0" fontId="11" fillId="0" borderId="0"/>
    <xf numFmtId="315" fontId="59" fillId="0" borderId="0"/>
    <xf numFmtId="317" fontId="119" fillId="0" borderId="0"/>
    <xf numFmtId="0" fontId="59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5" fontId="33" fillId="0" borderId="0"/>
    <xf numFmtId="317" fontId="119" fillId="0" borderId="0"/>
    <xf numFmtId="317" fontId="119" fillId="0" borderId="0"/>
    <xf numFmtId="302" fontId="119" fillId="0" borderId="0"/>
    <xf numFmtId="315" fontId="59" fillId="0" borderId="0"/>
    <xf numFmtId="0" fontId="59" fillId="0" borderId="0"/>
    <xf numFmtId="0" fontId="119" fillId="0" borderId="0"/>
    <xf numFmtId="315" fontId="59" fillId="0" borderId="0"/>
    <xf numFmtId="299" fontId="119" fillId="0" borderId="0"/>
    <xf numFmtId="315" fontId="59" fillId="0" borderId="0"/>
    <xf numFmtId="315" fontId="59" fillId="0" borderId="0"/>
    <xf numFmtId="315" fontId="59" fillId="0" borderId="0"/>
    <xf numFmtId="315" fontId="11" fillId="0" borderId="0"/>
    <xf numFmtId="0" fontId="59" fillId="0" borderId="0"/>
    <xf numFmtId="299" fontId="119" fillId="0" borderId="0"/>
    <xf numFmtId="0" fontId="59" fillId="0" borderId="0"/>
    <xf numFmtId="315" fontId="11" fillId="0" borderId="0"/>
    <xf numFmtId="296" fontId="119" fillId="0" borderId="0"/>
    <xf numFmtId="296" fontId="119" fillId="0" borderId="0"/>
    <xf numFmtId="296" fontId="119" fillId="0" borderId="0"/>
    <xf numFmtId="301" fontId="119" fillId="0" borderId="0"/>
    <xf numFmtId="299" fontId="119" fillId="0" borderId="0"/>
    <xf numFmtId="0" fontId="33" fillId="0" borderId="0"/>
    <xf numFmtId="299" fontId="119" fillId="0" borderId="0"/>
    <xf numFmtId="315" fontId="11" fillId="0" borderId="0"/>
    <xf numFmtId="315" fontId="11" fillId="0" borderId="0"/>
    <xf numFmtId="0" fontId="30" fillId="0" borderId="0"/>
    <xf numFmtId="299" fontId="119" fillId="0" borderId="0"/>
    <xf numFmtId="299" fontId="119" fillId="0" borderId="0"/>
    <xf numFmtId="315" fontId="11" fillId="0" borderId="0"/>
    <xf numFmtId="0" fontId="30" fillId="0" borderId="0"/>
    <xf numFmtId="0" fontId="119" fillId="0" borderId="0"/>
    <xf numFmtId="315" fontId="11" fillId="0" borderId="0"/>
    <xf numFmtId="304" fontId="59" fillId="0" borderId="0"/>
    <xf numFmtId="315" fontId="11" fillId="0" borderId="0"/>
    <xf numFmtId="276" fontId="100" fillId="0" borderId="0">
      <alignment vertical="top"/>
    </xf>
    <xf numFmtId="0" fontId="113" fillId="0" borderId="0"/>
    <xf numFmtId="0" fontId="115" fillId="0" borderId="0"/>
    <xf numFmtId="299" fontId="115" fillId="0" borderId="0"/>
    <xf numFmtId="299" fontId="115" fillId="0" borderId="0"/>
    <xf numFmtId="299" fontId="115" fillId="0" borderId="0"/>
    <xf numFmtId="0" fontId="30" fillId="0" borderId="0"/>
    <xf numFmtId="0" fontId="30" fillId="0" borderId="0"/>
    <xf numFmtId="0" fontId="119" fillId="0" borderId="0"/>
    <xf numFmtId="0" fontId="30" fillId="0" borderId="0"/>
    <xf numFmtId="0" fontId="53" fillId="0" borderId="0"/>
    <xf numFmtId="0" fontId="33" fillId="0" borderId="0"/>
    <xf numFmtId="0" fontId="59" fillId="0" borderId="0"/>
    <xf numFmtId="0" fontId="121" fillId="0" borderId="0"/>
    <xf numFmtId="0" fontId="33" fillId="0" borderId="0"/>
    <xf numFmtId="0" fontId="115" fillId="0" borderId="0"/>
    <xf numFmtId="0" fontId="30" fillId="0" borderId="0"/>
    <xf numFmtId="297" fontId="100" fillId="0" borderId="0">
      <alignment vertical="top"/>
    </xf>
    <xf numFmtId="0" fontId="30" fillId="0" borderId="0"/>
    <xf numFmtId="297" fontId="100" fillId="0" borderId="0">
      <alignment vertical="top"/>
    </xf>
    <xf numFmtId="297" fontId="100" fillId="0" borderId="0">
      <alignment vertical="top"/>
    </xf>
    <xf numFmtId="0" fontId="121" fillId="0" borderId="0"/>
    <xf numFmtId="299" fontId="119" fillId="0" borderId="0"/>
    <xf numFmtId="315" fontId="33" fillId="0" borderId="0"/>
    <xf numFmtId="0" fontId="11" fillId="0" borderId="0"/>
    <xf numFmtId="306" fontId="11" fillId="0" borderId="0"/>
    <xf numFmtId="299" fontId="11" fillId="0" borderId="0"/>
    <xf numFmtId="0" fontId="119" fillId="0" borderId="0"/>
    <xf numFmtId="171" fontId="33" fillId="0" borderId="0"/>
    <xf numFmtId="299" fontId="11" fillId="0" borderId="0"/>
    <xf numFmtId="0" fontId="33" fillId="0" borderId="0"/>
    <xf numFmtId="183" fontId="349" fillId="0" borderId="0"/>
    <xf numFmtId="183" fontId="349" fillId="0" borderId="0"/>
    <xf numFmtId="315" fontId="33" fillId="0" borderId="0"/>
    <xf numFmtId="299" fontId="11" fillId="0" borderId="0"/>
    <xf numFmtId="0" fontId="84" fillId="0" borderId="0"/>
    <xf numFmtId="315" fontId="33" fillId="0" borderId="0"/>
    <xf numFmtId="0" fontId="119" fillId="0" borderId="0"/>
    <xf numFmtId="299" fontId="11" fillId="0" borderId="0"/>
    <xf numFmtId="0" fontId="53" fillId="0" borderId="0"/>
    <xf numFmtId="0" fontId="11" fillId="0" borderId="0"/>
    <xf numFmtId="306" fontId="11" fillId="0" borderId="0"/>
    <xf numFmtId="305" fontId="59" fillId="0" borderId="0"/>
    <xf numFmtId="299" fontId="11" fillId="0" borderId="0"/>
    <xf numFmtId="0" fontId="59" fillId="0" borderId="0"/>
    <xf numFmtId="299" fontId="11" fillId="0" borderId="0"/>
    <xf numFmtId="0" fontId="33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348" fillId="0" borderId="0"/>
    <xf numFmtId="0" fontId="45" fillId="0" borderId="0" applyFill="0" applyBorder="0"/>
    <xf numFmtId="0" fontId="45" fillId="0" borderId="0" applyFill="0" applyBorder="0"/>
    <xf numFmtId="0" fontId="59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130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0" fillId="0" borderId="0"/>
    <xf numFmtId="0" fontId="349" fillId="0" borderId="0"/>
    <xf numFmtId="299" fontId="11" fillId="0" borderId="0"/>
    <xf numFmtId="306" fontId="11" fillId="0" borderId="0"/>
    <xf numFmtId="306" fontId="11" fillId="0" borderId="0"/>
    <xf numFmtId="0" fontId="130" fillId="0" borderId="0"/>
    <xf numFmtId="299" fontId="11" fillId="0" borderId="0"/>
    <xf numFmtId="0" fontId="34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59" fillId="0" borderId="0"/>
    <xf numFmtId="0" fontId="11" fillId="0" borderId="0"/>
    <xf numFmtId="0" fontId="11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299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0" fontId="11" fillId="0" borderId="0"/>
    <xf numFmtId="0" fontId="11" fillId="0" borderId="0"/>
    <xf numFmtId="302" fontId="59" fillId="0" borderId="0"/>
    <xf numFmtId="302" fontId="59" fillId="0" borderId="0"/>
    <xf numFmtId="0" fontId="130" fillId="0" borderId="0"/>
    <xf numFmtId="299" fontId="59" fillId="0" borderId="0"/>
    <xf numFmtId="299" fontId="59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302" fontId="30" fillId="0" borderId="0"/>
    <xf numFmtId="0" fontId="130" fillId="0" borderId="0"/>
    <xf numFmtId="299" fontId="59" fillId="0" borderId="0"/>
    <xf numFmtId="0" fontId="11" fillId="0" borderId="0"/>
    <xf numFmtId="0" fontId="45" fillId="0" borderId="0" applyFill="0" applyBorder="0"/>
    <xf numFmtId="299" fontId="59" fillId="0" borderId="0"/>
    <xf numFmtId="0" fontId="349" fillId="0" borderId="0"/>
    <xf numFmtId="299" fontId="100" fillId="0" borderId="0"/>
    <xf numFmtId="0" fontId="113" fillId="0" borderId="0"/>
    <xf numFmtId="0" fontId="59" fillId="0" borderId="0"/>
    <xf numFmtId="299" fontId="119" fillId="0" borderId="0"/>
    <xf numFmtId="0" fontId="11" fillId="0" borderId="0"/>
    <xf numFmtId="0" fontId="130" fillId="0" borderId="0"/>
    <xf numFmtId="0" fontId="11" fillId="0" borderId="0"/>
    <xf numFmtId="299" fontId="119" fillId="0" borderId="0"/>
    <xf numFmtId="299" fontId="119" fillId="0" borderId="0"/>
    <xf numFmtId="299" fontId="119" fillId="0" borderId="0"/>
    <xf numFmtId="299" fontId="119" fillId="0" borderId="0"/>
    <xf numFmtId="299" fontId="119" fillId="0" borderId="0"/>
    <xf numFmtId="299" fontId="119" fillId="0" borderId="0"/>
    <xf numFmtId="315" fontId="59" fillId="0" borderId="0"/>
    <xf numFmtId="299" fontId="119" fillId="0" borderId="0"/>
    <xf numFmtId="306" fontId="11" fillId="0" borderId="0"/>
    <xf numFmtId="315" fontId="59" fillId="0" borderId="0"/>
    <xf numFmtId="299" fontId="11" fillId="0" borderId="0"/>
    <xf numFmtId="299" fontId="11" fillId="0" borderId="0"/>
    <xf numFmtId="315" fontId="59" fillId="0" borderId="0"/>
    <xf numFmtId="299" fontId="11" fillId="0" borderId="0"/>
    <xf numFmtId="306" fontId="59" fillId="0" borderId="0"/>
    <xf numFmtId="315" fontId="59" fillId="0" borderId="0"/>
    <xf numFmtId="299" fontId="11" fillId="0" borderId="0"/>
    <xf numFmtId="315" fontId="59" fillId="0" borderId="0"/>
    <xf numFmtId="299" fontId="11" fillId="0" borderId="0"/>
    <xf numFmtId="315" fontId="59" fillId="0" borderId="0"/>
    <xf numFmtId="0" fontId="119" fillId="0" borderId="0"/>
    <xf numFmtId="299" fontId="11" fillId="0" borderId="0"/>
    <xf numFmtId="276" fontId="51" fillId="0" borderId="0"/>
    <xf numFmtId="0" fontId="11" fillId="0" borderId="0"/>
    <xf numFmtId="306" fontId="11" fillId="0" borderId="0"/>
    <xf numFmtId="0" fontId="11" fillId="0" borderId="0"/>
    <xf numFmtId="299" fontId="11" fillId="0" borderId="0"/>
    <xf numFmtId="0" fontId="119" fillId="0" borderId="0"/>
    <xf numFmtId="299" fontId="11" fillId="0" borderId="0"/>
    <xf numFmtId="315" fontId="59" fillId="0" borderId="0"/>
    <xf numFmtId="0" fontId="59" fillId="0" borderId="0"/>
    <xf numFmtId="306" fontId="11" fillId="0" borderId="0"/>
    <xf numFmtId="0" fontId="11" fillId="0" borderId="0"/>
    <xf numFmtId="299" fontId="11" fillId="0" borderId="0"/>
    <xf numFmtId="306" fontId="11" fillId="0" borderId="0"/>
    <xf numFmtId="299" fontId="11" fillId="0" borderId="0"/>
    <xf numFmtId="315" fontId="59" fillId="0" borderId="0"/>
    <xf numFmtId="0" fontId="59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130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0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0" fillId="0" borderId="0"/>
    <xf numFmtId="299" fontId="11" fillId="0" borderId="0"/>
    <xf numFmtId="306" fontId="11" fillId="0" borderId="0"/>
    <xf numFmtId="306" fontId="11" fillId="0" borderId="0"/>
    <xf numFmtId="299" fontId="11" fillId="0" borderId="0"/>
    <xf numFmtId="0" fontId="130" fillId="0" borderId="0"/>
    <xf numFmtId="0" fontId="30" fillId="0" borderId="0"/>
    <xf numFmtId="0" fontId="130" fillId="0" borderId="0"/>
    <xf numFmtId="299" fontId="113" fillId="0" borderId="0"/>
    <xf numFmtId="0" fontId="349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299" fontId="59" fillId="0" borderId="0"/>
    <xf numFmtId="0" fontId="130" fillId="0" borderId="0"/>
    <xf numFmtId="299" fontId="59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299" fontId="100" fillId="0" borderId="0">
      <alignment vertical="top"/>
    </xf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299" fontId="100" fillId="0" borderId="0">
      <alignment vertical="top"/>
    </xf>
    <xf numFmtId="302" fontId="115" fillId="0" borderId="0"/>
    <xf numFmtId="302" fontId="115" fillId="0" borderId="0"/>
    <xf numFmtId="302" fontId="115" fillId="0" borderId="0"/>
    <xf numFmtId="302" fontId="115" fillId="0" borderId="0"/>
    <xf numFmtId="302" fontId="115" fillId="0" borderId="0"/>
    <xf numFmtId="0" fontId="130" fillId="0" borderId="0"/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0" fontId="45" fillId="0" borderId="0" applyFill="0"/>
    <xf numFmtId="299" fontId="100" fillId="0" borderId="0">
      <alignment vertical="top"/>
    </xf>
    <xf numFmtId="299" fontId="100" fillId="0" borderId="0"/>
    <xf numFmtId="299" fontId="59" fillId="0" borderId="0"/>
    <xf numFmtId="299" fontId="59" fillId="0" borderId="0"/>
    <xf numFmtId="299" fontId="59" fillId="0" borderId="0"/>
    <xf numFmtId="299" fontId="59" fillId="0" borderId="0"/>
    <xf numFmtId="299" fontId="59" fillId="0" borderId="0"/>
    <xf numFmtId="0" fontId="59" fillId="0" borderId="0"/>
    <xf numFmtId="0" fontId="100" fillId="0" borderId="0">
      <alignment vertical="top"/>
    </xf>
    <xf numFmtId="0" fontId="11" fillId="0" borderId="0"/>
    <xf numFmtId="0" fontId="130" fillId="0" borderId="0"/>
    <xf numFmtId="0" fontId="11" fillId="0" borderId="0"/>
    <xf numFmtId="0" fontId="11" fillId="0" borderId="0"/>
    <xf numFmtId="0" fontId="51" fillId="0" borderId="0"/>
    <xf numFmtId="306" fontId="11" fillId="0" borderId="0"/>
    <xf numFmtId="315" fontId="11" fillId="0" borderId="0"/>
    <xf numFmtId="299" fontId="11" fillId="0" borderId="0"/>
    <xf numFmtId="0" fontId="11" fillId="0" borderId="0"/>
    <xf numFmtId="315" fontId="11" fillId="0" borderId="0"/>
    <xf numFmtId="299" fontId="11" fillId="0" borderId="0"/>
    <xf numFmtId="0" fontId="115" fillId="0" borderId="0"/>
    <xf numFmtId="315" fontId="11" fillId="0" borderId="0"/>
    <xf numFmtId="299" fontId="11" fillId="0" borderId="0"/>
    <xf numFmtId="299" fontId="11" fillId="0" borderId="0"/>
    <xf numFmtId="315" fontId="11" fillId="0" borderId="0"/>
    <xf numFmtId="299" fontId="11" fillId="0" borderId="0"/>
    <xf numFmtId="315" fontId="11" fillId="0" borderId="0"/>
    <xf numFmtId="299" fontId="11" fillId="0" borderId="0"/>
    <xf numFmtId="315" fontId="11" fillId="0" borderId="0"/>
    <xf numFmtId="0" fontId="119" fillId="0" borderId="0"/>
    <xf numFmtId="299" fontId="11" fillId="0" borderId="0"/>
    <xf numFmtId="0" fontId="30" fillId="0" borderId="0"/>
    <xf numFmtId="0" fontId="30" fillId="0" borderId="0"/>
    <xf numFmtId="0" fontId="11" fillId="0" borderId="0"/>
    <xf numFmtId="299" fontId="119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9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306" fontId="11" fillId="0" borderId="0"/>
    <xf numFmtId="0" fontId="130" fillId="0" borderId="0"/>
    <xf numFmtId="299" fontId="11" fillId="0" borderId="0"/>
    <xf numFmtId="0" fontId="30" fillId="0" borderId="0"/>
    <xf numFmtId="0" fontId="51" fillId="0" borderId="0"/>
    <xf numFmtId="306" fontId="11" fillId="0" borderId="0"/>
    <xf numFmtId="299" fontId="11" fillId="0" borderId="0"/>
    <xf numFmtId="306" fontId="11" fillId="0" borderId="0"/>
    <xf numFmtId="0" fontId="130" fillId="0" borderId="0"/>
    <xf numFmtId="299" fontId="11" fillId="0" borderId="0"/>
    <xf numFmtId="0" fontId="51" fillId="0" borderId="0"/>
    <xf numFmtId="0" fontId="122" fillId="0" borderId="0"/>
    <xf numFmtId="302" fontId="119" fillId="0" borderId="0"/>
    <xf numFmtId="299" fontId="119" fillId="0" borderId="0"/>
    <xf numFmtId="0" fontId="100" fillId="0" borderId="0"/>
    <xf numFmtId="302" fontId="119" fillId="0" borderId="0"/>
    <xf numFmtId="299" fontId="119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59" fillId="0" borderId="0"/>
    <xf numFmtId="0" fontId="130" fillId="0" borderId="0"/>
    <xf numFmtId="299" fontId="59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15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315" fontId="11" fillId="0" borderId="0"/>
    <xf numFmtId="299" fontId="11" fillId="0" borderId="0"/>
    <xf numFmtId="299" fontId="11" fillId="0" borderId="0"/>
    <xf numFmtId="315" fontId="11" fillId="0" borderId="0"/>
    <xf numFmtId="0" fontId="11" fillId="0" borderId="0"/>
    <xf numFmtId="299" fontId="11" fillId="0" borderId="0"/>
    <xf numFmtId="0" fontId="59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306" fontId="11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306" fontId="11" fillId="0" borderId="0"/>
    <xf numFmtId="299" fontId="11" fillId="0" borderId="0"/>
    <xf numFmtId="0" fontId="1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5" fillId="0" borderId="0"/>
    <xf numFmtId="302" fontId="119" fillId="0" borderId="0"/>
    <xf numFmtId="0" fontId="11" fillId="0" borderId="0"/>
    <xf numFmtId="0" fontId="11" fillId="0" borderId="0"/>
    <xf numFmtId="299" fontId="119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76" fontId="372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130" fillId="0" borderId="0"/>
    <xf numFmtId="299" fontId="100" fillId="0" borderId="0">
      <alignment vertical="top"/>
    </xf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1" fillId="0" borderId="0"/>
    <xf numFmtId="0" fontId="11" fillId="0" borderId="0"/>
    <xf numFmtId="0" fontId="11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33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33" fillId="0" borderId="0"/>
    <xf numFmtId="0" fontId="34" fillId="0" borderId="0"/>
    <xf numFmtId="299" fontId="100" fillId="0" borderId="0"/>
    <xf numFmtId="0" fontId="11" fillId="0" borderId="0"/>
    <xf numFmtId="299" fontId="119" fillId="0" borderId="0"/>
    <xf numFmtId="0" fontId="373" fillId="0" borderId="0"/>
    <xf numFmtId="0" fontId="11" fillId="0" borderId="0"/>
    <xf numFmtId="0" fontId="11" fillId="0" borderId="0"/>
    <xf numFmtId="0" fontId="348" fillId="0" borderId="0"/>
    <xf numFmtId="0" fontId="51" fillId="0" borderId="0"/>
    <xf numFmtId="0" fontId="130" fillId="0" borderId="0">
      <alignment vertical="top"/>
    </xf>
    <xf numFmtId="0" fontId="11" fillId="0" borderId="0"/>
    <xf numFmtId="0" fontId="51" fillId="0" borderId="0"/>
    <xf numFmtId="315" fontId="11" fillId="0" borderId="0"/>
    <xf numFmtId="306" fontId="11" fillId="0" borderId="0"/>
    <xf numFmtId="0" fontId="51" fillId="0" borderId="0"/>
    <xf numFmtId="315" fontId="11" fillId="0" borderId="0"/>
    <xf numFmtId="315" fontId="11" fillId="0" borderId="0"/>
    <xf numFmtId="315" fontId="11" fillId="0" borderId="0"/>
    <xf numFmtId="315" fontId="11" fillId="0" borderId="0"/>
    <xf numFmtId="315" fontId="11" fillId="0" borderId="0"/>
    <xf numFmtId="0" fontId="130" fillId="0" borderId="0"/>
    <xf numFmtId="299" fontId="11" fillId="0" borderId="0"/>
    <xf numFmtId="0" fontId="11" fillId="0" borderId="0"/>
    <xf numFmtId="315" fontId="11" fillId="0" borderId="0"/>
    <xf numFmtId="299" fontId="11" fillId="0" borderId="0"/>
    <xf numFmtId="0" fontId="130" fillId="0" borderId="0"/>
    <xf numFmtId="299" fontId="11" fillId="0" borderId="0"/>
    <xf numFmtId="299" fontId="11" fillId="0" borderId="0"/>
    <xf numFmtId="0" fontId="130" fillId="0" borderId="0"/>
    <xf numFmtId="299" fontId="11" fillId="0" borderId="0"/>
    <xf numFmtId="0" fontId="130" fillId="0" borderId="0"/>
    <xf numFmtId="299" fontId="11" fillId="0" borderId="0"/>
    <xf numFmtId="0" fontId="130" fillId="0" borderId="0"/>
    <xf numFmtId="0" fontId="100" fillId="0" borderId="0">
      <alignment vertical="top"/>
    </xf>
    <xf numFmtId="0" fontId="130" fillId="0" borderId="0"/>
    <xf numFmtId="299" fontId="11" fillId="0" borderId="0"/>
    <xf numFmtId="0" fontId="11" fillId="0" borderId="0"/>
    <xf numFmtId="0" fontId="51" fillId="0" borderId="0"/>
    <xf numFmtId="306" fontId="11" fillId="0" borderId="0"/>
    <xf numFmtId="299" fontId="11" fillId="0" borderId="0"/>
    <xf numFmtId="306" fontId="11" fillId="0" borderId="0"/>
    <xf numFmtId="0" fontId="130" fillId="0" borderId="0"/>
    <xf numFmtId="299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11" fillId="0" borderId="0"/>
    <xf numFmtId="0" fontId="11" fillId="0" borderId="0"/>
    <xf numFmtId="0" fontId="11" fillId="0" borderId="0"/>
    <xf numFmtId="0" fontId="348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06" fontId="11" fillId="0" borderId="0"/>
    <xf numFmtId="0" fontId="348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306" fontId="11" fillId="0" borderId="0"/>
    <xf numFmtId="299" fontId="11" fillId="0" borderId="0"/>
    <xf numFmtId="306" fontId="11" fillId="0" borderId="0"/>
    <xf numFmtId="0" fontId="348" fillId="0" borderId="0"/>
    <xf numFmtId="299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302" fontId="119" fillId="0" borderId="0"/>
    <xf numFmtId="0" fontId="348" fillId="0" borderId="0"/>
    <xf numFmtId="299" fontId="119" fillId="0" borderId="0"/>
    <xf numFmtId="0" fontId="33" fillId="0" borderId="0"/>
    <xf numFmtId="0" fontId="209" fillId="0" borderId="0"/>
    <xf numFmtId="299" fontId="100" fillId="0" borderId="0"/>
    <xf numFmtId="0" fontId="45" fillId="0" borderId="0" applyFill="0" applyBorder="0"/>
    <xf numFmtId="276" fontId="119" fillId="0" borderId="0"/>
    <xf numFmtId="0" fontId="130" fillId="0" borderId="0"/>
    <xf numFmtId="299" fontId="100" fillId="0" borderId="0">
      <alignment vertical="top"/>
    </xf>
    <xf numFmtId="0" fontId="33" fillId="0" borderId="0"/>
    <xf numFmtId="0" fontId="130" fillId="0" borderId="0"/>
    <xf numFmtId="299" fontId="100" fillId="0" borderId="0">
      <alignment vertical="top"/>
    </xf>
    <xf numFmtId="0" fontId="33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34" fillId="0" borderId="0"/>
    <xf numFmtId="0" fontId="130" fillId="0" borderId="0"/>
    <xf numFmtId="299" fontId="100" fillId="0" borderId="0">
      <alignment vertical="top"/>
    </xf>
    <xf numFmtId="0" fontId="33" fillId="0" borderId="0"/>
    <xf numFmtId="0" fontId="30" fillId="0" borderId="0"/>
    <xf numFmtId="299" fontId="100" fillId="0" borderId="0">
      <alignment vertical="top"/>
    </xf>
    <xf numFmtId="0" fontId="130" fillId="0" borderId="0"/>
    <xf numFmtId="299" fontId="100" fillId="0" borderId="0">
      <alignment vertical="top"/>
    </xf>
    <xf numFmtId="0" fontId="33" fillId="0" borderId="0"/>
    <xf numFmtId="0" fontId="100" fillId="0" borderId="0">
      <alignment vertical="top"/>
    </xf>
    <xf numFmtId="0" fontId="45" fillId="0" borderId="0" applyFill="0" applyBorder="0"/>
    <xf numFmtId="0" fontId="45" fillId="0" borderId="0" applyFill="0" applyBorder="0"/>
    <xf numFmtId="0" fontId="100" fillId="0" borderId="0">
      <alignment vertical="top"/>
    </xf>
    <xf numFmtId="0" fontId="100" fillId="0" borderId="0">
      <alignment vertical="top"/>
    </xf>
    <xf numFmtId="0" fontId="33" fillId="0" borderId="0"/>
    <xf numFmtId="0" fontId="45" fillId="0" borderId="0" applyFill="0" applyBorder="0"/>
    <xf numFmtId="0" fontId="100" fillId="0" borderId="0">
      <alignment vertical="top"/>
    </xf>
    <xf numFmtId="0" fontId="11" fillId="0" borderId="0"/>
    <xf numFmtId="0" fontId="100" fillId="0" borderId="0">
      <alignment vertical="top"/>
    </xf>
    <xf numFmtId="0" fontId="33" fillId="0" borderId="0"/>
    <xf numFmtId="0" fontId="45" fillId="0" borderId="0" applyFill="0" applyBorder="0"/>
    <xf numFmtId="0" fontId="100" fillId="0" borderId="0">
      <alignment vertical="top"/>
    </xf>
    <xf numFmtId="0" fontId="11" fillId="0" borderId="0"/>
    <xf numFmtId="0" fontId="100" fillId="0" borderId="0">
      <alignment vertical="top"/>
    </xf>
    <xf numFmtId="0" fontId="33" fillId="0" borderId="0"/>
    <xf numFmtId="0" fontId="45" fillId="0" borderId="0" applyFill="0" applyBorder="0"/>
    <xf numFmtId="0" fontId="100" fillId="0" borderId="0">
      <alignment vertical="top"/>
    </xf>
    <xf numFmtId="0" fontId="100" fillId="0" borderId="0">
      <alignment vertical="top"/>
    </xf>
    <xf numFmtId="0" fontId="11" fillId="0" borderId="0"/>
    <xf numFmtId="0" fontId="11" fillId="0" borderId="0"/>
    <xf numFmtId="0" fontId="51" fillId="0" borderId="0"/>
    <xf numFmtId="0" fontId="11" fillId="0" borderId="0"/>
    <xf numFmtId="0" fontId="51" fillId="0" borderId="0"/>
    <xf numFmtId="299" fontId="59" fillId="0" borderId="0"/>
    <xf numFmtId="0" fontId="51" fillId="0" borderId="0"/>
    <xf numFmtId="0" fontId="130" fillId="0" borderId="0"/>
    <xf numFmtId="0" fontId="11" fillId="0" borderId="0"/>
    <xf numFmtId="299" fontId="59" fillId="0" borderId="0"/>
    <xf numFmtId="0" fontId="100" fillId="0" borderId="0">
      <alignment vertical="top"/>
    </xf>
    <xf numFmtId="299" fontId="59" fillId="0" borderId="0"/>
    <xf numFmtId="299" fontId="59" fillId="0" borderId="0"/>
    <xf numFmtId="299" fontId="59" fillId="0" borderId="0"/>
    <xf numFmtId="299" fontId="59" fillId="0" borderId="0"/>
    <xf numFmtId="315" fontId="59" fillId="0" borderId="0"/>
    <xf numFmtId="299" fontId="59" fillId="0" borderId="0"/>
    <xf numFmtId="302" fontId="59" fillId="0" borderId="0"/>
    <xf numFmtId="299" fontId="59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30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51" fillId="0" borderId="0"/>
    <xf numFmtId="299" fontId="59" fillId="0" borderId="0"/>
    <xf numFmtId="0" fontId="33" fillId="0" borderId="0"/>
    <xf numFmtId="0" fontId="130" fillId="0" borderId="0"/>
    <xf numFmtId="0" fontId="51" fillId="0" borderId="0"/>
    <xf numFmtId="0" fontId="348" fillId="0" borderId="0"/>
    <xf numFmtId="0" fontId="100" fillId="0" borderId="0">
      <alignment vertical="top"/>
    </xf>
    <xf numFmtId="0" fontId="100" fillId="0" borderId="0">
      <alignment vertical="top"/>
    </xf>
    <xf numFmtId="0" fontId="11" fillId="0" borderId="0"/>
    <xf numFmtId="0" fontId="11" fillId="0" borderId="0"/>
    <xf numFmtId="316" fontId="84" fillId="0" borderId="0"/>
    <xf numFmtId="0" fontId="11" fillId="0" borderId="0"/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30" fillId="0" borderId="0">
      <alignment vertical="top"/>
    </xf>
    <xf numFmtId="0" fontId="13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1" fillId="0" borderId="0"/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0" fontId="100" fillId="0" borderId="0">
      <alignment vertical="top"/>
    </xf>
    <xf numFmtId="299" fontId="59" fillId="0" borderId="0"/>
    <xf numFmtId="0" fontId="59" fillId="0" borderId="0"/>
    <xf numFmtId="0" fontId="11" fillId="0" borderId="0"/>
    <xf numFmtId="0" fontId="11" fillId="0" borderId="0"/>
    <xf numFmtId="302" fontId="59" fillId="0" borderId="0"/>
    <xf numFmtId="0" fontId="11" fillId="0" borderId="0"/>
    <xf numFmtId="315" fontId="59" fillId="0" borderId="0"/>
    <xf numFmtId="0" fontId="45" fillId="0" borderId="0" applyFill="0" applyBorder="0"/>
    <xf numFmtId="299" fontId="5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34" fontId="115" fillId="0" borderId="0"/>
    <xf numFmtId="0" fontId="11" fillId="0" borderId="0"/>
    <xf numFmtId="0" fontId="11" fillId="0" borderId="0"/>
    <xf numFmtId="0" fontId="11" fillId="0" borderId="0"/>
    <xf numFmtId="0" fontId="100" fillId="0" borderId="0">
      <alignment vertical="top"/>
    </xf>
    <xf numFmtId="0" fontId="130" fillId="0" borderId="0"/>
    <xf numFmtId="0" fontId="130" fillId="0" borderId="0"/>
    <xf numFmtId="0" fontId="100" fillId="0" borderId="0">
      <alignment vertical="top"/>
    </xf>
    <xf numFmtId="0" fontId="100" fillId="0" borderId="0">
      <alignment vertical="top"/>
    </xf>
    <xf numFmtId="0" fontId="11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00" fillId="0" borderId="0">
      <alignment vertical="top"/>
    </xf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99" fontId="115" fillId="0" borderId="0"/>
    <xf numFmtId="0" fontId="11" fillId="0" borderId="0"/>
    <xf numFmtId="0" fontId="51" fillId="0" borderId="0"/>
    <xf numFmtId="0" fontId="11" fillId="0" borderId="0"/>
    <xf numFmtId="0" fontId="51" fillId="0" borderId="0"/>
    <xf numFmtId="315" fontId="59" fillId="0" borderId="0"/>
    <xf numFmtId="0" fontId="51" fillId="0" borderId="0"/>
    <xf numFmtId="0" fontId="130" fillId="0" borderId="0"/>
    <xf numFmtId="0" fontId="11" fillId="0" borderId="0"/>
    <xf numFmtId="299" fontId="100" fillId="0" borderId="0"/>
    <xf numFmtId="0" fontId="100" fillId="0" borderId="0">
      <alignment vertical="top"/>
    </xf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99" fontId="10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0" fillId="0" borderId="0">
      <alignment vertical="top"/>
    </xf>
    <xf numFmtId="0" fontId="11" fillId="0" borderId="0"/>
    <xf numFmtId="0" fontId="11" fillId="0" borderId="0"/>
    <xf numFmtId="0" fontId="11" fillId="0" borderId="0"/>
    <xf numFmtId="0" fontId="51" fillId="0" borderId="0"/>
    <xf numFmtId="299" fontId="100" fillId="0" borderId="0"/>
    <xf numFmtId="0" fontId="33" fillId="0" borderId="0"/>
    <xf numFmtId="0" fontId="51" fillId="0" borderId="0"/>
    <xf numFmtId="0" fontId="130" fillId="0" borderId="0"/>
    <xf numFmtId="0" fontId="45" fillId="0" borderId="0" applyFill="0" applyBorder="0"/>
    <xf numFmtId="0" fontId="45" fillId="0" borderId="0" applyFill="0" applyBorder="0"/>
    <xf numFmtId="0" fontId="45" fillId="0" borderId="0" applyFill="0"/>
    <xf numFmtId="0" fontId="51" fillId="0" borderId="0"/>
    <xf numFmtId="0" fontId="30" fillId="0" borderId="0"/>
    <xf numFmtId="0" fontId="11" fillId="0" borderId="0"/>
    <xf numFmtId="0" fontId="11" fillId="0" borderId="0"/>
    <xf numFmtId="0" fontId="351" fillId="0" borderId="0"/>
    <xf numFmtId="0" fontId="342" fillId="0" borderId="0"/>
    <xf numFmtId="0" fontId="30" fillId="0" borderId="0"/>
    <xf numFmtId="306" fontId="115" fillId="0" borderId="0"/>
    <xf numFmtId="0" fontId="30" fillId="0" borderId="0"/>
    <xf numFmtId="0" fontId="30" fillId="0" borderId="0"/>
    <xf numFmtId="0" fontId="30" fillId="0" borderId="0"/>
    <xf numFmtId="276" fontId="34" fillId="0" borderId="0" applyFont="0" applyFill="0" applyBorder="0" applyAlignment="0" applyProtection="0">
      <alignment horizontal="centerContinuous"/>
    </xf>
    <xf numFmtId="276" fontId="34" fillId="0" borderId="0" applyFont="0" applyFill="0" applyBorder="0" applyAlignment="0" applyProtection="0">
      <alignment horizontal="centerContinuous"/>
    </xf>
    <xf numFmtId="276" fontId="34" fillId="0" borderId="0" applyFont="0" applyFill="0" applyBorder="0" applyAlignment="0" applyProtection="0">
      <alignment horizontal="centerContinuous"/>
    </xf>
    <xf numFmtId="276" fontId="34" fillId="0" borderId="0" applyFont="0" applyFill="0" applyBorder="0" applyAlignment="0" applyProtection="0">
      <alignment horizontal="centerContinuous"/>
    </xf>
    <xf numFmtId="0" fontId="84" fillId="56" borderId="28" applyNumberFormat="0" applyFont="0" applyAlignment="0" applyProtection="0"/>
    <xf numFmtId="0" fontId="84" fillId="56" borderId="28" applyNumberFormat="0" applyFont="0" applyAlignment="0" applyProtection="0"/>
    <xf numFmtId="0" fontId="84" fillId="56" borderId="28" applyNumberFormat="0" applyFont="0" applyAlignment="0" applyProtection="0"/>
    <xf numFmtId="0" fontId="8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138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30" fillId="4" borderId="12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1" fillId="4" borderId="12" applyNumberFormat="0" applyFont="0" applyAlignment="0" applyProtection="0"/>
    <xf numFmtId="0" fontId="30" fillId="4" borderId="12" applyNumberFormat="0" applyFont="0" applyAlignment="0" applyProtection="0"/>
    <xf numFmtId="0" fontId="11" fillId="4" borderId="12" applyNumberFormat="0" applyFont="0" applyAlignment="0" applyProtection="0"/>
    <xf numFmtId="0" fontId="30" fillId="4" borderId="12" applyNumberFormat="0" applyFont="0" applyAlignment="0" applyProtection="0"/>
    <xf numFmtId="0" fontId="51" fillId="56" borderId="28" applyNumberFormat="0" applyFont="0" applyAlignment="0" applyProtection="0"/>
    <xf numFmtId="0" fontId="51" fillId="56" borderId="28" applyNumberFormat="0" applyFont="0" applyAlignment="0" applyProtection="0"/>
    <xf numFmtId="0" fontId="30" fillId="4" borderId="12" applyNumberFormat="0" applyFont="0" applyAlignment="0" applyProtection="0"/>
    <xf numFmtId="0" fontId="30" fillId="4" borderId="12" applyNumberFormat="0" applyFont="0" applyAlignment="0" applyProtection="0"/>
    <xf numFmtId="0" fontId="11" fillId="4" borderId="12" applyNumberFormat="0" applyFont="0" applyAlignment="0" applyProtection="0"/>
    <xf numFmtId="0" fontId="30" fillId="4" borderId="12" applyNumberFormat="0" applyFont="0" applyAlignment="0" applyProtection="0"/>
    <xf numFmtId="0" fontId="30" fillId="4" borderId="12" applyNumberFormat="0" applyFont="0" applyAlignment="0" applyProtection="0"/>
    <xf numFmtId="0" fontId="11" fillId="4" borderId="12" applyNumberFormat="0" applyFont="0" applyAlignment="0" applyProtection="0"/>
    <xf numFmtId="0" fontId="11" fillId="4" borderId="12" applyNumberFormat="0" applyFont="0" applyAlignment="0" applyProtection="0"/>
    <xf numFmtId="0" fontId="374" fillId="61" borderId="28">
      <alignment vertical="center"/>
    </xf>
    <xf numFmtId="276" fontId="237" fillId="0" borderId="0"/>
    <xf numFmtId="276" fontId="33" fillId="0" borderId="0"/>
    <xf numFmtId="276" fontId="263" fillId="0" borderId="0"/>
    <xf numFmtId="0" fontId="101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285" fillId="53" borderId="29" applyNumberFormat="0" applyAlignment="0" applyProtection="0"/>
    <xf numFmtId="0" fontId="101" fillId="53" borderId="29" applyNumberFormat="0" applyAlignment="0" applyProtection="0"/>
    <xf numFmtId="276" fontId="375" fillId="92" borderId="82" applyNumberFormat="0" applyAlignment="0" applyProtection="0"/>
    <xf numFmtId="276" fontId="375" fillId="92" borderId="82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101" fillId="53" borderId="29" applyNumberFormat="0" applyAlignment="0" applyProtection="0"/>
    <xf numFmtId="0" fontId="73" fillId="9" borderId="17" applyNumberFormat="0" applyAlignment="0" applyProtection="0"/>
    <xf numFmtId="0" fontId="157" fillId="53" borderId="29" applyNumberFormat="0" applyAlignment="0" applyProtection="0"/>
    <xf numFmtId="0" fontId="157" fillId="53" borderId="29" applyNumberFormat="0" applyAlignment="0" applyProtection="0"/>
    <xf numFmtId="0" fontId="157" fillId="92" borderId="29" applyNumberFormat="0" applyAlignment="0" applyProtection="0"/>
    <xf numFmtId="0" fontId="157" fillId="92" borderId="29" applyNumberFormat="0" applyAlignment="0" applyProtection="0"/>
    <xf numFmtId="0" fontId="157" fillId="92" borderId="29" applyNumberFormat="0" applyAlignment="0" applyProtection="0"/>
    <xf numFmtId="0" fontId="157" fillId="92" borderId="29" applyNumberFormat="0" applyAlignment="0" applyProtection="0"/>
    <xf numFmtId="40" fontId="376" fillId="3" borderId="0">
      <alignment horizontal="right"/>
    </xf>
    <xf numFmtId="0" fontId="376" fillId="3" borderId="0">
      <alignment horizontal="right"/>
    </xf>
    <xf numFmtId="276" fontId="377" fillId="3" borderId="0">
      <alignment horizontal="right"/>
    </xf>
    <xf numFmtId="276" fontId="378" fillId="3" borderId="70"/>
    <xf numFmtId="276" fontId="378" fillId="0" borderId="0" applyBorder="0">
      <alignment horizontal="centerContinuous"/>
    </xf>
    <xf numFmtId="276" fontId="379" fillId="0" borderId="0" applyBorder="0">
      <alignment horizontal="centerContinuous"/>
    </xf>
    <xf numFmtId="318" fontId="344" fillId="0" borderId="0" applyFont="0" applyFill="0" applyBorder="0" applyAlignment="0" applyProtection="0"/>
    <xf numFmtId="319" fontId="343" fillId="0" borderId="0" applyFont="0" applyFill="0" applyBorder="0" applyAlignment="0" applyProtection="0"/>
    <xf numFmtId="320" fontId="33" fillId="0" borderId="0" applyFont="0" applyFill="0" applyBorder="0" applyAlignment="0" applyProtection="0"/>
    <xf numFmtId="247" fontId="33" fillId="0" borderId="0" applyFont="0" applyFill="0" applyBorder="0" applyAlignment="0" applyProtection="0"/>
    <xf numFmtId="321" fontId="33" fillId="0" borderId="0" applyFont="0" applyFill="0" applyBorder="0" applyAlignment="0" applyProtection="0"/>
    <xf numFmtId="322" fontId="344" fillId="0" borderId="0" applyFont="0" applyFill="0" applyBorder="0" applyAlignment="0" applyProtection="0"/>
    <xf numFmtId="323" fontId="343" fillId="0" borderId="0" applyFont="0" applyFill="0" applyBorder="0" applyAlignment="0" applyProtection="0"/>
    <xf numFmtId="324" fontId="344" fillId="0" borderId="0" applyFont="0" applyFill="0" applyBorder="0" applyAlignment="0" applyProtection="0"/>
    <xf numFmtId="325" fontId="343" fillId="0" borderId="0" applyFont="0" applyFill="0" applyBorder="0" applyAlignment="0" applyProtection="0"/>
    <xf numFmtId="326" fontId="344" fillId="0" borderId="0" applyFont="0" applyFill="0" applyBorder="0" applyAlignment="0" applyProtection="0"/>
    <xf numFmtId="327" fontId="343" fillId="0" borderId="0" applyFont="0" applyFill="0" applyBorder="0" applyAlignment="0" applyProtection="0"/>
    <xf numFmtId="328" fontId="343" fillId="0" borderId="0" applyFont="0" applyFill="0" applyBorder="0" applyAlignment="0" applyProtection="0"/>
    <xf numFmtId="329" fontId="343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42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0" fillId="0" borderId="0" applyFont="0" applyFill="0" applyBorder="0" applyAlignment="0" applyProtection="0">
      <alignment vertical="top"/>
    </xf>
    <xf numFmtId="9" fontId="1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0" fillId="0" borderId="0" applyFont="0" applyFill="0" applyBorder="0" applyAlignment="0" applyProtection="0">
      <alignment vertical="top"/>
    </xf>
    <xf numFmtId="9" fontId="100" fillId="0" borderId="0" applyFont="0" applyFill="0" applyBorder="0" applyAlignment="0" applyProtection="0">
      <alignment vertical="top"/>
    </xf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13" fontId="33" fillId="0" borderId="0" applyFont="0" applyFill="0" applyProtection="0"/>
    <xf numFmtId="290" fontId="33" fillId="0" borderId="0" applyFill="0" applyBorder="0" applyAlignment="0"/>
    <xf numFmtId="291" fontId="33" fillId="0" borderId="0" applyFill="0" applyBorder="0" applyAlignment="0"/>
    <xf numFmtId="290" fontId="33" fillId="0" borderId="0" applyFill="0" applyBorder="0" applyAlignment="0"/>
    <xf numFmtId="245" fontId="33" fillId="0" borderId="0" applyFill="0" applyBorder="0" applyAlignment="0"/>
    <xf numFmtId="291" fontId="33" fillId="0" borderId="0" applyFill="0" applyBorder="0" applyAlignment="0"/>
    <xf numFmtId="276" fontId="125" fillId="0" borderId="0" applyNumberFormat="0" applyFont="0" applyFill="0" applyBorder="0" applyAlignment="0" applyProtection="0">
      <alignment horizontal="left"/>
    </xf>
    <xf numFmtId="17" fontId="125" fillId="0" borderId="0" applyFont="0" applyFill="0" applyBorder="0" applyAlignment="0" applyProtection="0"/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276" fontId="219" fillId="0" borderId="38">
      <alignment horizontal="center"/>
    </xf>
    <xf numFmtId="3" fontId="125" fillId="0" borderId="0" applyFont="0" applyFill="0" applyBorder="0" applyAlignment="0" applyProtection="0"/>
    <xf numFmtId="276" fontId="125" fillId="94" borderId="0" applyNumberFormat="0" applyFont="0" applyBorder="0" applyAlignment="0" applyProtection="0"/>
    <xf numFmtId="276" fontId="237" fillId="0" borderId="0" applyFont="0" applyFill="0" applyBorder="0" applyAlignment="0" applyProtection="0"/>
    <xf numFmtId="14" fontId="380" fillId="0" borderId="0" applyNumberFormat="0" applyFill="0" applyBorder="0" applyAlignment="0" applyProtection="0">
      <alignment horizontal="left"/>
    </xf>
    <xf numFmtId="16" fontId="380" fillId="0" borderId="0" applyNumberFormat="0" applyFill="0" applyBorder="0" applyAlignment="0" applyProtection="0">
      <alignment horizontal="left"/>
    </xf>
    <xf numFmtId="330" fontId="237" fillId="0" borderId="0" applyFont="0" applyFill="0" applyBorder="0" applyAlignment="0" applyProtection="0"/>
    <xf numFmtId="276" fontId="381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33" fillId="0" borderId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5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124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125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76" fontId="368" fillId="0" borderId="0"/>
    <xf numFmtId="40" fontId="382" fillId="0" borderId="0" applyBorder="0">
      <alignment horizontal="right"/>
    </xf>
    <xf numFmtId="0" fontId="382" fillId="0" borderId="0" applyBorder="0">
      <alignment horizontal="right"/>
    </xf>
    <xf numFmtId="0" fontId="130" fillId="0" borderId="0" applyFill="0" applyBorder="0" applyAlignment="0"/>
    <xf numFmtId="331" fontId="33" fillId="0" borderId="0" applyFill="0" applyBorder="0" applyAlignment="0"/>
    <xf numFmtId="332" fontId="33" fillId="0" borderId="0" applyFill="0" applyBorder="0" applyAlignment="0"/>
    <xf numFmtId="276" fontId="313" fillId="0" borderId="0"/>
    <xf numFmtId="276" fontId="314" fillId="0" borderId="0"/>
    <xf numFmtId="276" fontId="163" fillId="0" borderId="0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276" fontId="383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84" fillId="0" borderId="0" applyNumberFormat="0" applyFill="0" applyBorder="0" applyAlignment="0" applyProtection="0"/>
    <xf numFmtId="0" fontId="287" fillId="0" borderId="31" applyNumberFormat="0" applyFill="0" applyAlignment="0" applyProtection="0"/>
    <xf numFmtId="0" fontId="50" fillId="0" borderId="20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50" fillId="0" borderId="20" applyNumberFormat="0" applyFill="0" applyAlignment="0" applyProtection="0"/>
    <xf numFmtId="0" fontId="287" fillId="0" borderId="31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0" fontId="287" fillId="0" borderId="31" applyNumberFormat="0" applyFill="0" applyAlignment="0" applyProtection="0"/>
    <xf numFmtId="276" fontId="385" fillId="0" borderId="83" applyNumberFormat="0" applyFill="0" applyAlignment="0" applyProtection="0"/>
    <xf numFmtId="276" fontId="385" fillId="0" borderId="83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103" fillId="0" borderId="31" applyNumberFormat="0" applyFill="0" applyAlignment="0" applyProtection="0"/>
    <xf numFmtId="0" fontId="33" fillId="0" borderId="68" applyNumberFormat="0" applyFont="0" applyBorder="0" applyAlignment="0" applyProtection="0"/>
    <xf numFmtId="0" fontId="159" fillId="0" borderId="31" applyNumberFormat="0" applyFill="0" applyAlignment="0" applyProtection="0"/>
    <xf numFmtId="0" fontId="159" fillId="0" borderId="31" applyNumberFormat="0" applyFill="0" applyAlignment="0" applyProtection="0"/>
    <xf numFmtId="0" fontId="50" fillId="0" borderId="20" applyNumberFormat="0" applyFill="0" applyAlignment="0" applyProtection="0"/>
    <xf numFmtId="0" fontId="159" fillId="0" borderId="84" applyNumberFormat="0" applyFill="0" applyAlignment="0" applyProtection="0"/>
    <xf numFmtId="0" fontId="159" fillId="0" borderId="84" applyNumberFormat="0" applyFill="0" applyAlignment="0" applyProtection="0"/>
    <xf numFmtId="0" fontId="159" fillId="0" borderId="84" applyNumberFormat="0" applyFill="0" applyAlignment="0" applyProtection="0"/>
    <xf numFmtId="0" fontId="159" fillId="0" borderId="84" applyNumberFormat="0" applyFill="0" applyAlignment="0" applyProtection="0"/>
    <xf numFmtId="333" fontId="33" fillId="0" borderId="0" applyFont="0" applyFill="0" applyBorder="0" applyAlignment="0" applyProtection="0"/>
    <xf numFmtId="334" fontId="33" fillId="0" borderId="0" applyFont="0" applyFill="0" applyBorder="0" applyAlignment="0" applyProtection="0"/>
    <xf numFmtId="276" fontId="33" fillId="0" borderId="0" applyFont="0" applyFill="0" applyBorder="0" applyAlignment="0" applyProtection="0"/>
    <xf numFmtId="276" fontId="33" fillId="0" borderId="0" applyFont="0" applyFill="0" applyBorder="0" applyAlignment="0" applyProtection="0"/>
    <xf numFmtId="276" fontId="33" fillId="0" borderId="0">
      <alignment horizontal="center" textRotation="180"/>
    </xf>
    <xf numFmtId="335" fontId="33" fillId="0" borderId="0" applyFont="0" applyFill="0" applyBorder="0" applyAlignment="0" applyProtection="0"/>
    <xf numFmtId="336" fontId="3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0" fontId="11" fillId="0" borderId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2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0" fontId="288" fillId="0" borderId="0" applyNumberFormat="0" applyFill="0" applyBorder="0" applyAlignment="0" applyProtection="0"/>
    <xf numFmtId="276" fontId="38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337" fontId="343" fillId="0" borderId="0" applyFont="0" applyFill="0" applyBorder="0" applyAlignment="0" applyProtection="0"/>
    <xf numFmtId="338" fontId="343" fillId="0" borderId="0" applyFont="0" applyFill="0" applyBorder="0" applyAlignment="0" applyProtection="0"/>
    <xf numFmtId="339" fontId="343" fillId="0" borderId="0" applyFont="0" applyFill="0" applyBorder="0" applyAlignment="0" applyProtection="0"/>
    <xf numFmtId="340" fontId="343" fillId="0" borderId="0" applyFont="0" applyFill="0" applyBorder="0" applyAlignment="0" applyProtection="0"/>
    <xf numFmtId="341" fontId="343" fillId="0" borderId="0" applyFont="0" applyFill="0" applyBorder="0" applyAlignment="0" applyProtection="0"/>
    <xf numFmtId="342" fontId="343" fillId="0" borderId="0" applyFont="0" applyFill="0" applyBorder="0" applyAlignment="0" applyProtection="0"/>
    <xf numFmtId="343" fontId="343" fillId="0" borderId="0" applyFont="0" applyFill="0" applyBorder="0" applyAlignment="0" applyProtection="0"/>
    <xf numFmtId="344" fontId="343" fillId="0" borderId="0" applyFont="0" applyFill="0" applyBorder="0" applyAlignment="0" applyProtection="0"/>
    <xf numFmtId="276" fontId="237" fillId="0" borderId="0" applyFont="0" applyFill="0" applyBorder="0" applyAlignment="0" applyProtection="0"/>
    <xf numFmtId="260" fontId="387" fillId="0" borderId="0" applyFont="0" applyFill="0" applyBorder="0" applyAlignment="0" applyProtection="0"/>
    <xf numFmtId="193" fontId="387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37" fontId="237" fillId="0" borderId="0"/>
    <xf numFmtId="276" fontId="387" fillId="0" borderId="0" applyFont="0" applyFill="0" applyBorder="0" applyAlignment="0" applyProtection="0"/>
    <xf numFmtId="276" fontId="38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4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1" fillId="0" borderId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276" fontId="318" fillId="49" borderId="0" applyNumberFormat="0" applyBorder="0" applyAlignment="0" applyProtection="0">
      <alignment vertical="center"/>
    </xf>
    <xf numFmtId="276" fontId="318" fillId="50" borderId="0" applyNumberFormat="0" applyBorder="0" applyAlignment="0" applyProtection="0">
      <alignment vertical="center"/>
    </xf>
    <xf numFmtId="276" fontId="318" fillId="51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52" borderId="0" applyNumberFormat="0" applyBorder="0" applyAlignment="0" applyProtection="0">
      <alignment vertical="center"/>
    </xf>
    <xf numFmtId="38" fontId="381" fillId="0" borderId="0"/>
    <xf numFmtId="0" fontId="381" fillId="0" borderId="0"/>
    <xf numFmtId="276" fontId="388" fillId="0" borderId="0" applyNumberFormat="0" applyFill="0" applyBorder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345" fontId="237" fillId="0" borderId="0">
      <protection locked="0"/>
    </xf>
    <xf numFmtId="276" fontId="201" fillId="0" borderId="0">
      <protection locked="0"/>
    </xf>
    <xf numFmtId="276" fontId="201" fillId="0" borderId="0">
      <protection locked="0"/>
    </xf>
    <xf numFmtId="346" fontId="33" fillId="0" borderId="56">
      <alignment horizontal="right" vertical="center" shrinkToFit="1"/>
    </xf>
    <xf numFmtId="38" fontId="307" fillId="0" borderId="0"/>
    <xf numFmtId="0" fontId="307" fillId="0" borderId="0"/>
    <xf numFmtId="276" fontId="390" fillId="36" borderId="0" applyNumberFormat="0" applyBorder="0" applyAlignment="0" applyProtection="0">
      <alignment vertical="center"/>
    </xf>
    <xf numFmtId="276" fontId="354" fillId="0" borderId="0">
      <protection locked="0"/>
    </xf>
    <xf numFmtId="276" fontId="391" fillId="0" borderId="0" applyFill="0" applyBorder="0" applyProtection="0">
      <alignment vertical="center"/>
    </xf>
    <xf numFmtId="276" fontId="237" fillId="95" borderId="0">
      <alignment horizontal="left"/>
    </xf>
    <xf numFmtId="276" fontId="354" fillId="0" borderId="0">
      <protection locked="0"/>
    </xf>
    <xf numFmtId="276" fontId="392" fillId="0" borderId="0" applyNumberFormat="0" applyFill="0" applyBorder="0" applyAlignment="0" applyProtection="0">
      <alignment vertical="top"/>
      <protection locked="0"/>
    </xf>
    <xf numFmtId="40" fontId="393" fillId="0" borderId="0" applyFont="0" applyFill="0" applyBorder="0" applyAlignment="0" applyProtection="0"/>
    <xf numFmtId="38" fontId="393" fillId="0" borderId="0" applyFont="0" applyFill="0" applyBorder="0" applyAlignment="0" applyProtection="0"/>
    <xf numFmtId="40" fontId="394" fillId="0" borderId="0" applyFont="0" applyFill="0" applyBorder="0" applyAlignment="0" applyProtection="0"/>
    <xf numFmtId="38" fontId="394" fillId="0" borderId="0" applyFont="0" applyFill="0" applyBorder="0" applyAlignment="0" applyProtection="0"/>
    <xf numFmtId="276" fontId="303" fillId="56" borderId="28" applyNumberFormat="0" applyFont="0" applyAlignment="0" applyProtection="0">
      <alignment vertical="center"/>
    </xf>
    <xf numFmtId="276" fontId="303" fillId="56" borderId="28" applyNumberFormat="0" applyFont="0" applyAlignment="0" applyProtection="0">
      <alignment vertical="center"/>
    </xf>
    <xf numFmtId="276" fontId="393" fillId="0" borderId="0" applyFont="0" applyFill="0" applyBorder="0" applyAlignment="0" applyProtection="0"/>
    <xf numFmtId="276" fontId="393" fillId="0" borderId="0" applyFont="0" applyFill="0" applyBorder="0" applyAlignment="0" applyProtection="0"/>
    <xf numFmtId="276" fontId="394" fillId="0" borderId="0" applyFont="0" applyFill="0" applyBorder="0" applyAlignment="0" applyProtection="0"/>
    <xf numFmtId="276" fontId="237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10" fontId="171" fillId="0" borderId="21"/>
    <xf numFmtId="10" fontId="171" fillId="0" borderId="21"/>
    <xf numFmtId="10" fontId="171" fillId="0" borderId="0"/>
    <xf numFmtId="276" fontId="396" fillId="55" borderId="0" applyNumberFormat="0" applyBorder="0" applyAlignment="0" applyProtection="0">
      <alignment vertical="center"/>
    </xf>
    <xf numFmtId="276" fontId="397" fillId="0" borderId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237" fillId="0" borderId="0">
      <alignment vertical="center"/>
    </xf>
    <xf numFmtId="347" fontId="303" fillId="96" borderId="56" applyNumberFormat="0">
      <alignment vertical="center"/>
    </xf>
    <xf numFmtId="347" fontId="303" fillId="0" borderId="56">
      <alignment vertical="center"/>
    </xf>
    <xf numFmtId="180" fontId="237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1" fillId="0" borderId="4" applyAlignment="0"/>
    <xf numFmtId="0" fontId="301" fillId="0" borderId="4" applyAlignment="0"/>
    <xf numFmtId="37" fontId="301" fillId="0" borderId="4" applyAlignment="0"/>
    <xf numFmtId="3" fontId="398" fillId="0" borderId="56"/>
    <xf numFmtId="276" fontId="398" fillId="0" borderId="56"/>
    <xf numFmtId="3" fontId="398" fillId="0" borderId="85"/>
    <xf numFmtId="3" fontId="398" fillId="0" borderId="86"/>
    <xf numFmtId="276" fontId="399" fillId="0" borderId="56"/>
    <xf numFmtId="276" fontId="400" fillId="0" borderId="0">
      <alignment horizontal="center"/>
    </xf>
    <xf numFmtId="276" fontId="401" fillId="0" borderId="87">
      <alignment horizontal="center"/>
    </xf>
    <xf numFmtId="276" fontId="402" fillId="0" borderId="0" applyNumberFormat="0" applyFill="0" applyBorder="0" applyAlignment="0" applyProtection="0">
      <alignment vertical="center"/>
    </xf>
    <xf numFmtId="276" fontId="403" fillId="54" borderId="67" applyNumberFormat="0" applyAlignment="0" applyProtection="0">
      <alignment vertical="center"/>
    </xf>
    <xf numFmtId="37" fontId="303" fillId="0" borderId="0" applyFont="0" applyFill="0" applyBorder="0" applyAlignment="0" applyProtection="0"/>
    <xf numFmtId="348" fontId="404" fillId="0" borderId="0">
      <alignment vertical="center"/>
    </xf>
    <xf numFmtId="166" fontId="303" fillId="0" borderId="0" applyFont="0" applyFill="0" applyBorder="0" applyAlignment="0" applyProtection="0">
      <alignment vertical="center"/>
    </xf>
    <xf numFmtId="349" fontId="405" fillId="0" borderId="0" applyFont="0" applyFill="0" applyBorder="0" applyAlignment="0" applyProtection="0">
      <alignment vertical="center"/>
    </xf>
    <xf numFmtId="350" fontId="405" fillId="0" borderId="0" applyFont="0" applyFill="0" applyBorder="0" applyAlignment="0" applyProtection="0">
      <alignment vertical="center"/>
    </xf>
    <xf numFmtId="276" fontId="406" fillId="0" borderId="88"/>
    <xf numFmtId="276" fontId="407" fillId="0" borderId="27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351" fontId="303" fillId="0" borderId="0" applyFont="0" applyFill="0" applyBorder="0" applyAlignment="0" applyProtection="0"/>
    <xf numFmtId="352" fontId="303" fillId="0" borderId="0" applyFill="0" applyBorder="0" applyProtection="0">
      <alignment horizontal="right"/>
    </xf>
    <xf numFmtId="347" fontId="303" fillId="0" borderId="56">
      <alignment vertical="center"/>
    </xf>
    <xf numFmtId="4" fontId="354" fillId="0" borderId="0">
      <protection locked="0"/>
    </xf>
    <xf numFmtId="353" fontId="237" fillId="0" borderId="0">
      <protection locked="0"/>
    </xf>
    <xf numFmtId="276" fontId="409" fillId="0" borderId="0" applyNumberFormat="0" applyFill="0" applyBorder="0" applyAlignment="0" applyProtection="0">
      <alignment vertical="center"/>
    </xf>
    <xf numFmtId="276" fontId="410" fillId="0" borderId="24" applyNumberFormat="0" applyFill="0" applyAlignment="0" applyProtection="0">
      <alignment vertical="center"/>
    </xf>
    <xf numFmtId="276" fontId="411" fillId="0" borderId="25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0" applyNumberFormat="0" applyFill="0" applyBorder="0" applyAlignment="0" applyProtection="0">
      <alignment vertical="center"/>
    </xf>
    <xf numFmtId="276" fontId="413" fillId="37" borderId="0" applyNumberFormat="0" applyBorder="0" applyAlignment="0" applyProtection="0">
      <alignment vertical="center"/>
    </xf>
    <xf numFmtId="276" fontId="237" fillId="0" borderId="0"/>
    <xf numFmtId="166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76" fontId="414" fillId="53" borderId="29" applyNumberFormat="0" applyAlignment="0" applyProtection="0">
      <alignment vertical="center"/>
    </xf>
    <xf numFmtId="276" fontId="414" fillId="53" borderId="29" applyNumberFormat="0" applyAlignment="0" applyProtection="0">
      <alignment vertical="center"/>
    </xf>
    <xf numFmtId="276" fontId="237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81" fillId="0" borderId="0" applyFont="0" applyFill="0" applyBorder="0" applyAlignment="0" applyProtection="0"/>
    <xf numFmtId="174" fontId="237" fillId="0" borderId="0"/>
    <xf numFmtId="276" fontId="237" fillId="0" borderId="0" applyFont="0" applyFill="0" applyBorder="0" applyAlignment="0" applyProtection="0"/>
    <xf numFmtId="354" fontId="33" fillId="0" borderId="0" applyFont="0" applyFill="0" applyBorder="0" applyAlignment="0" applyProtection="0"/>
    <xf numFmtId="355" fontId="33" fillId="0" borderId="0" applyFont="0" applyFill="0" applyBorder="0" applyAlignment="0" applyProtection="0"/>
    <xf numFmtId="356" fontId="303" fillId="0" borderId="0" applyFont="0" applyFill="0" applyBorder="0" applyAlignment="0" applyProtection="0">
      <alignment vertical="center"/>
    </xf>
    <xf numFmtId="357" fontId="303" fillId="0" borderId="0" applyFont="0" applyFill="0" applyBorder="0" applyAlignment="0" applyProtection="0">
      <alignment vertical="center"/>
    </xf>
    <xf numFmtId="358" fontId="405" fillId="0" borderId="0">
      <alignment vertical="center"/>
    </xf>
    <xf numFmtId="359" fontId="237" fillId="0" borderId="0">
      <protection locked="0"/>
    </xf>
    <xf numFmtId="276" fontId="303" fillId="0" borderId="0">
      <alignment vertical="center"/>
    </xf>
    <xf numFmtId="276" fontId="316" fillId="0" borderId="0">
      <alignment vertical="center"/>
    </xf>
    <xf numFmtId="284" fontId="47" fillId="0" borderId="0"/>
    <xf numFmtId="276" fontId="354" fillId="0" borderId="89">
      <protection locked="0"/>
    </xf>
    <xf numFmtId="0" fontId="237" fillId="0" borderId="0">
      <protection locked="0"/>
    </xf>
    <xf numFmtId="0" fontId="237" fillId="0" borderId="0">
      <protection locked="0"/>
    </xf>
    <xf numFmtId="276" fontId="237" fillId="0" borderId="0" applyFont="0" applyFill="0" applyBorder="0" applyAlignment="0" applyProtection="0"/>
    <xf numFmtId="280" fontId="415" fillId="0" borderId="0" applyFont="0" applyFill="0" applyBorder="0" applyAlignment="0" applyProtection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371" fillId="0" borderId="0" applyFill="0" applyBorder="0"/>
    <xf numFmtId="168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71" fillId="0" borderId="0" applyFill="0" applyBorder="0"/>
    <xf numFmtId="168" fontId="45" fillId="0" borderId="0" applyFont="0" applyFill="0" applyBorder="0" applyAlignment="0" applyProtection="0"/>
    <xf numFmtId="0" fontId="53" fillId="0" borderId="0"/>
    <xf numFmtId="0" fontId="53" fillId="0" borderId="0"/>
    <xf numFmtId="276" fontId="94" fillId="0" borderId="0" applyProtection="0"/>
    <xf numFmtId="276" fontId="92" fillId="0" borderId="0" applyProtection="0"/>
    <xf numFmtId="276" fontId="94" fillId="0" borderId="0" applyProtection="0"/>
    <xf numFmtId="276" fontId="92" fillId="0" borderId="0" applyProtection="0"/>
    <xf numFmtId="276" fontId="94" fillId="0" borderId="63" applyNumberFormat="0" applyAlignment="0" applyProtection="0">
      <alignment horizontal="left" vertical="center"/>
    </xf>
    <xf numFmtId="276" fontId="92" fillId="0" borderId="0" applyProtection="0"/>
    <xf numFmtId="276" fontId="92" fillId="0" borderId="0" applyProtection="0"/>
    <xf numFmtId="276" fontId="94" fillId="0" borderId="0" applyProtection="0"/>
    <xf numFmtId="276" fontId="92" fillId="0" borderId="0" applyProtection="0"/>
    <xf numFmtId="276" fontId="94" fillId="0" borderId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53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276" fontId="94" fillId="0" borderId="0" applyProtection="0"/>
    <xf numFmtId="276" fontId="92" fillId="0" borderId="0" applyProtection="0"/>
    <xf numFmtId="276" fontId="94" fillId="0" borderId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43" fontId="41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263" fillId="0" borderId="0" applyFont="0" applyFill="0" applyBorder="0" applyAlignment="0" applyProtection="0"/>
    <xf numFmtId="43" fontId="26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 applyFill="0" applyBorder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8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467">
    <xf numFmtId="0" fontId="0" fillId="0" borderId="0" xfId="0"/>
    <xf numFmtId="0" fontId="34" fillId="2" borderId="0" xfId="6" applyFont="1" applyFill="1">
      <protection locked="0"/>
    </xf>
    <xf numFmtId="0" fontId="35" fillId="2" borderId="0" xfId="6" applyFont="1" applyFill="1">
      <protection locked="0"/>
    </xf>
    <xf numFmtId="171" fontId="34" fillId="2" borderId="0" xfId="6" applyNumberFormat="1" applyFont="1" applyFill="1" applyProtection="1"/>
    <xf numFmtId="0" fontId="34" fillId="2" borderId="0" xfId="9" applyFont="1" applyFill="1"/>
    <xf numFmtId="0" fontId="35" fillId="2" borderId="0" xfId="6" applyFont="1" applyFill="1" applyAlignment="1">
      <alignment horizontal="right"/>
      <protection locked="0"/>
    </xf>
    <xf numFmtId="171" fontId="34" fillId="2" borderId="0" xfId="9" applyNumberFormat="1" applyFont="1" applyFill="1"/>
    <xf numFmtId="0" fontId="32" fillId="0" borderId="0" xfId="3" applyFont="1"/>
    <xf numFmtId="172" fontId="32" fillId="0" borderId="0" xfId="4" applyNumberFormat="1" applyFont="1"/>
    <xf numFmtId="172" fontId="34" fillId="0" borderId="0" xfId="4" applyNumberFormat="1" applyFont="1" applyAlignment="1">
      <alignment horizontal="right" indent="1"/>
    </xf>
    <xf numFmtId="9" fontId="34" fillId="0" borderId="0" xfId="13" applyFont="1"/>
    <xf numFmtId="1" fontId="46" fillId="0" borderId="0" xfId="14" applyNumberFormat="1" applyFont="1" applyAlignment="1">
      <alignment vertical="top" wrapText="1"/>
    </xf>
    <xf numFmtId="0" fontId="32" fillId="0" borderId="0" xfId="14" applyFont="1"/>
    <xf numFmtId="2" fontId="32" fillId="0" borderId="0" xfId="14" applyNumberFormat="1" applyFont="1"/>
    <xf numFmtId="172" fontId="34" fillId="0" borderId="0" xfId="13" applyNumberFormat="1" applyFont="1"/>
    <xf numFmtId="0" fontId="34" fillId="2" borderId="0" xfId="34" applyNumberFormat="1" applyFont="1" applyFill="1"/>
    <xf numFmtId="0" fontId="40" fillId="2" borderId="0" xfId="646" applyFont="1" applyFill="1"/>
    <xf numFmtId="0" fontId="26" fillId="2" borderId="0" xfId="646" applyFill="1"/>
    <xf numFmtId="0" fontId="32" fillId="2" borderId="0" xfId="646" applyFont="1" applyFill="1"/>
    <xf numFmtId="0" fontId="32" fillId="2" borderId="7" xfId="646" applyFont="1" applyFill="1" applyBorder="1"/>
    <xf numFmtId="0" fontId="32" fillId="2" borderId="8" xfId="646" applyFont="1" applyFill="1" applyBorder="1"/>
    <xf numFmtId="0" fontId="32" fillId="2" borderId="0" xfId="0" applyFont="1" applyFill="1"/>
    <xf numFmtId="0" fontId="32" fillId="2" borderId="9" xfId="646" applyFont="1" applyFill="1" applyBorder="1"/>
    <xf numFmtId="0" fontId="32" fillId="2" borderId="10" xfId="646" applyFont="1" applyFill="1" applyBorder="1"/>
    <xf numFmtId="171" fontId="32" fillId="2" borderId="0" xfId="646" applyNumberFormat="1" applyFont="1" applyFill="1"/>
    <xf numFmtId="10" fontId="32" fillId="2" borderId="0" xfId="647" applyNumberFormat="1" applyFont="1" applyFill="1"/>
    <xf numFmtId="0" fontId="34" fillId="2" borderId="0" xfId="650" applyFont="1" applyFill="1" applyAlignment="1">
      <alignment horizontal="left" indent="1"/>
    </xf>
    <xf numFmtId="172" fontId="32" fillId="0" borderId="0" xfId="808" applyNumberFormat="1" applyFont="1"/>
    <xf numFmtId="172" fontId="34" fillId="0" borderId="0" xfId="808" applyNumberFormat="1" applyFont="1" applyAlignment="1">
      <alignment horizontal="right" indent="1"/>
    </xf>
    <xf numFmtId="172" fontId="32" fillId="0" borderId="0" xfId="2" applyNumberFormat="1" applyFont="1"/>
    <xf numFmtId="9" fontId="32" fillId="0" borderId="0" xfId="2" applyFont="1"/>
    <xf numFmtId="0" fontId="82" fillId="2" borderId="0" xfId="646" applyFont="1" applyFill="1"/>
    <xf numFmtId="0" fontId="38" fillId="2" borderId="0" xfId="6" applyFont="1" applyFill="1">
      <protection locked="0"/>
    </xf>
    <xf numFmtId="0" fontId="50" fillId="2" borderId="0" xfId="646" applyFont="1" applyFill="1"/>
    <xf numFmtId="0" fontId="36" fillId="0" borderId="0" xfId="0" applyFont="1"/>
    <xf numFmtId="172" fontId="36" fillId="0" borderId="0" xfId="2" applyNumberFormat="1" applyFont="1"/>
    <xf numFmtId="9" fontId="36" fillId="2" borderId="0" xfId="2" applyFont="1" applyFill="1"/>
    <xf numFmtId="9" fontId="34" fillId="2" borderId="0" xfId="2" applyFont="1" applyFill="1" applyProtection="1">
      <protection locked="0"/>
    </xf>
    <xf numFmtId="171" fontId="36" fillId="0" borderId="0" xfId="0" applyNumberFormat="1" applyFont="1"/>
    <xf numFmtId="0" fontId="289" fillId="0" borderId="0" xfId="14" applyFont="1"/>
    <xf numFmtId="2" fontId="36" fillId="0" borderId="0" xfId="0" applyNumberFormat="1" applyFont="1"/>
    <xf numFmtId="172" fontId="32" fillId="0" borderId="0" xfId="3" applyNumberFormat="1" applyFont="1"/>
    <xf numFmtId="172" fontId="34" fillId="0" borderId="0" xfId="12" applyNumberFormat="1" applyFont="1" applyAlignment="1">
      <alignment horizontal="right"/>
    </xf>
    <xf numFmtId="172" fontId="32" fillId="0" borderId="0" xfId="691" applyNumberFormat="1" applyFont="1"/>
    <xf numFmtId="1" fontId="32" fillId="0" borderId="0" xfId="3" applyNumberFormat="1" applyFont="1"/>
    <xf numFmtId="1" fontId="34" fillId="0" borderId="0" xfId="3" applyNumberFormat="1" applyFont="1"/>
    <xf numFmtId="1" fontId="44" fillId="0" borderId="0" xfId="3" applyNumberFormat="1" applyFont="1"/>
    <xf numFmtId="1" fontId="34" fillId="0" borderId="0" xfId="691" applyNumberFormat="1" applyFont="1"/>
    <xf numFmtId="2" fontId="32" fillId="0" borderId="0" xfId="3" applyNumberFormat="1" applyFont="1"/>
    <xf numFmtId="9" fontId="23" fillId="0" borderId="0" xfId="832"/>
    <xf numFmtId="9" fontId="32" fillId="0" borderId="0" xfId="3" applyNumberFormat="1" applyFont="1"/>
    <xf numFmtId="172" fontId="34" fillId="2" borderId="0" xfId="5867" applyNumberFormat="1" applyFont="1" applyFill="1"/>
    <xf numFmtId="171" fontId="34" fillId="2" borderId="0" xfId="5867" applyNumberFormat="1" applyFont="1" applyFill="1"/>
    <xf numFmtId="171" fontId="34" fillId="2" borderId="0" xfId="650" applyNumberFormat="1" applyFont="1" applyFill="1" applyAlignment="1">
      <alignment horizontal="left"/>
    </xf>
    <xf numFmtId="0" fontId="36" fillId="0" borderId="0" xfId="0" applyFont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185" fontId="36" fillId="0" borderId="0" xfId="1" applyNumberFormat="1" applyFont="1" applyAlignment="1">
      <alignment horizontal="right" vertical="center" wrapText="1"/>
    </xf>
    <xf numFmtId="172" fontId="36" fillId="0" borderId="0" xfId="2" applyNumberFormat="1" applyFont="1" applyAlignment="1">
      <alignment horizontal="right" vertical="center" wrapText="1"/>
    </xf>
    <xf numFmtId="0" fontId="36" fillId="0" borderId="3" xfId="0" applyFont="1" applyBorder="1"/>
    <xf numFmtId="0" fontId="36" fillId="0" borderId="3" xfId="14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83" fillId="0" borderId="3" xfId="0" applyFont="1" applyBorder="1" applyAlignment="1">
      <alignment horizontal="center" vertical="center" wrapText="1"/>
    </xf>
    <xf numFmtId="0" fontId="32" fillId="85" borderId="0" xfId="0" applyFont="1" applyFill="1"/>
    <xf numFmtId="0" fontId="43" fillId="85" borderId="0" xfId="0" applyFont="1" applyFill="1" applyAlignment="1">
      <alignment horizontal="right"/>
    </xf>
    <xf numFmtId="0" fontId="43" fillId="86" borderId="0" xfId="0" applyFont="1" applyFill="1"/>
    <xf numFmtId="171" fontId="32" fillId="86" borderId="0" xfId="0" applyNumberFormat="1" applyFont="1" applyFill="1" applyAlignment="1">
      <alignment horizontal="center" vertical="center"/>
    </xf>
    <xf numFmtId="171" fontId="32" fillId="2" borderId="0" xfId="0" applyNumberFormat="1" applyFont="1" applyFill="1" applyAlignment="1">
      <alignment horizontal="center" vertical="center"/>
    </xf>
    <xf numFmtId="0" fontId="32" fillId="86" borderId="0" xfId="0" applyFont="1" applyFill="1"/>
    <xf numFmtId="1" fontId="32" fillId="86" borderId="0" xfId="0" applyNumberFormat="1" applyFont="1" applyFill="1" applyAlignment="1">
      <alignment horizontal="center" vertical="center"/>
    </xf>
    <xf numFmtId="0" fontId="43" fillId="2" borderId="0" xfId="0" applyFont="1" applyFill="1"/>
    <xf numFmtId="185" fontId="36" fillId="0" borderId="0" xfId="1" applyNumberFormat="1" applyFont="1" applyAlignment="1">
      <alignment horizontal="center" vertical="center" wrapText="1"/>
    </xf>
    <xf numFmtId="0" fontId="32" fillId="2" borderId="0" xfId="37820" applyFont="1" applyFill="1" applyAlignment="1">
      <alignment horizontal="center"/>
    </xf>
    <xf numFmtId="0" fontId="32" fillId="2" borderId="0" xfId="11" applyFont="1" applyFill="1"/>
    <xf numFmtId="0" fontId="32" fillId="2" borderId="0" xfId="37822" applyFont="1" applyFill="1" applyAlignment="1">
      <alignment horizontal="center"/>
    </xf>
    <xf numFmtId="171" fontId="34" fillId="0" borderId="0" xfId="0" applyNumberFormat="1" applyFont="1"/>
    <xf numFmtId="0" fontId="38" fillId="2" borderId="0" xfId="38089" applyFont="1" applyFill="1"/>
    <xf numFmtId="1" fontId="38" fillId="87" borderId="0" xfId="38089" applyNumberFormat="1" applyFont="1" applyFill="1"/>
    <xf numFmtId="0" fontId="38" fillId="87" borderId="0" xfId="34" applyNumberFormat="1" applyFont="1" applyFill="1"/>
    <xf numFmtId="0" fontId="34" fillId="2" borderId="0" xfId="38089" applyFont="1" applyFill="1"/>
    <xf numFmtId="171" fontId="38" fillId="87" borderId="0" xfId="38089" applyNumberFormat="1" applyFont="1" applyFill="1"/>
    <xf numFmtId="0" fontId="35" fillId="2" borderId="0" xfId="38089" applyFont="1" applyFill="1"/>
    <xf numFmtId="171" fontId="34" fillId="2" borderId="0" xfId="38089" applyNumberFormat="1" applyFont="1" applyFill="1"/>
    <xf numFmtId="0" fontId="34" fillId="2" borderId="0" xfId="38089" applyFont="1" applyFill="1" applyAlignment="1">
      <alignment horizontal="left" indent="1"/>
    </xf>
    <xf numFmtId="1" fontId="34" fillId="2" borderId="0" xfId="38089" applyNumberFormat="1" applyFont="1" applyFill="1"/>
    <xf numFmtId="1" fontId="34" fillId="2" borderId="0" xfId="34" applyNumberFormat="1" applyFont="1" applyFill="1"/>
    <xf numFmtId="0" fontId="34" fillId="2" borderId="0" xfId="38089" applyFont="1" applyFill="1" applyAlignment="1">
      <alignment horizontal="left"/>
    </xf>
    <xf numFmtId="171" fontId="34" fillId="2" borderId="0" xfId="34" applyNumberFormat="1" applyFont="1" applyFill="1"/>
    <xf numFmtId="2" fontId="34" fillId="2" borderId="0" xfId="5867" applyNumberFormat="1" applyFont="1" applyFill="1"/>
    <xf numFmtId="171" fontId="36" fillId="0" borderId="0" xfId="0" applyNumberFormat="1" applyFont="1" applyAlignment="1">
      <alignment horizontal="right" vertical="center" wrapText="1"/>
    </xf>
    <xf numFmtId="1" fontId="32" fillId="2" borderId="0" xfId="0" applyNumberFormat="1" applyFont="1" applyFill="1" applyAlignment="1">
      <alignment horizontal="center" vertical="center"/>
    </xf>
    <xf numFmtId="0" fontId="298" fillId="2" borderId="0" xfId="0" applyFont="1" applyFill="1"/>
    <xf numFmtId="171" fontId="298" fillId="2" borderId="0" xfId="0" applyNumberFormat="1" applyFont="1" applyFill="1" applyAlignment="1">
      <alignment horizontal="center" vertical="center"/>
    </xf>
    <xf numFmtId="172" fontId="34" fillId="2" borderId="0" xfId="2" applyNumberFormat="1" applyFont="1" applyFill="1"/>
    <xf numFmtId="0" fontId="32" fillId="2" borderId="55" xfId="646" applyFont="1" applyFill="1" applyBorder="1"/>
    <xf numFmtId="0" fontId="299" fillId="2" borderId="0" xfId="646" applyFont="1" applyFill="1"/>
    <xf numFmtId="0" fontId="41" fillId="2" borderId="0" xfId="646" applyFont="1" applyFill="1"/>
    <xf numFmtId="1" fontId="41" fillId="2" borderId="0" xfId="646" applyNumberFormat="1" applyFont="1" applyFill="1"/>
    <xf numFmtId="0" fontId="83" fillId="0" borderId="0" xfId="0" applyFont="1"/>
    <xf numFmtId="1" fontId="36" fillId="0" borderId="0" xfId="0" applyNumberFormat="1" applyFont="1"/>
    <xf numFmtId="0" fontId="34" fillId="0" borderId="0" xfId="0" applyFont="1"/>
    <xf numFmtId="171" fontId="32" fillId="0" borderId="0" xfId="3" applyNumberFormat="1" applyFont="1"/>
    <xf numFmtId="1" fontId="36" fillId="0" borderId="0" xfId="3" applyNumberFormat="1" applyFont="1" applyAlignment="1">
      <alignment horizontal="right"/>
    </xf>
    <xf numFmtId="4" fontId="34" fillId="0" borderId="38" xfId="0" applyNumberFormat="1" applyFont="1" applyBorder="1" applyAlignment="1">
      <alignment horizontal="right" indent="1"/>
    </xf>
    <xf numFmtId="4" fontId="36" fillId="3" borderId="0" xfId="0" applyNumberFormat="1" applyFont="1" applyFill="1" applyAlignment="1">
      <alignment horizontal="right" indent="1"/>
    </xf>
    <xf numFmtId="9" fontId="38" fillId="2" borderId="0" xfId="2" applyFont="1" applyFill="1" applyProtection="1"/>
    <xf numFmtId="9" fontId="34" fillId="2" borderId="0" xfId="2" applyFont="1" applyFill="1" applyProtection="1"/>
    <xf numFmtId="172" fontId="38" fillId="2" borderId="0" xfId="2" applyNumberFormat="1" applyFont="1" applyFill="1" applyProtection="1"/>
    <xf numFmtId="172" fontId="34" fillId="2" borderId="0" xfId="2" applyNumberFormat="1" applyFont="1" applyFill="1" applyProtection="1"/>
    <xf numFmtId="171" fontId="36" fillId="0" borderId="0" xfId="2" applyNumberFormat="1" applyFont="1"/>
    <xf numFmtId="0" fontId="34" fillId="2" borderId="0" xfId="6" applyFont="1" applyFill="1" applyAlignment="1">
      <alignment horizontal="left" indent="2"/>
      <protection locked="0"/>
    </xf>
    <xf numFmtId="0" fontId="34" fillId="2" borderId="0" xfId="38089" applyFont="1" applyFill="1" applyAlignment="1">
      <alignment horizontal="left" indent="2"/>
    </xf>
    <xf numFmtId="0" fontId="34" fillId="2" borderId="0" xfId="38089" applyFont="1" applyFill="1" applyAlignment="1">
      <alignment horizontal="left" indent="3"/>
    </xf>
    <xf numFmtId="0" fontId="34" fillId="2" borderId="0" xfId="6" applyFont="1" applyFill="1" applyAlignment="1">
      <alignment horizontal="left" indent="4"/>
      <protection locked="0"/>
    </xf>
    <xf numFmtId="172" fontId="34" fillId="2" borderId="0" xfId="2" applyNumberFormat="1" applyFont="1" applyFill="1" applyProtection="1">
      <protection locked="0"/>
    </xf>
    <xf numFmtId="172" fontId="38" fillId="2" borderId="0" xfId="2" applyNumberFormat="1" applyFont="1" applyFill="1" applyProtection="1">
      <protection locked="0"/>
    </xf>
    <xf numFmtId="0" fontId="418" fillId="2" borderId="0" xfId="0" applyFont="1" applyFill="1" applyAlignment="1">
      <alignment horizontal="center" vertical="center"/>
    </xf>
    <xf numFmtId="0" fontId="418" fillId="2" borderId="8" xfId="0" applyFont="1" applyFill="1" applyBorder="1" applyAlignment="1">
      <alignment horizontal="center" vertical="center" wrapText="1"/>
    </xf>
    <xf numFmtId="0" fontId="419" fillId="2" borderId="10" xfId="0" applyFont="1" applyFill="1" applyBorder="1" applyAlignment="1">
      <alignment horizontal="center" vertical="center"/>
    </xf>
    <xf numFmtId="0" fontId="418" fillId="2" borderId="8" xfId="0" applyFont="1" applyFill="1" applyBorder="1" applyAlignment="1">
      <alignment vertical="center"/>
    </xf>
    <xf numFmtId="0" fontId="419" fillId="2" borderId="8" xfId="0" applyFont="1" applyFill="1" applyBorder="1" applyAlignment="1">
      <alignment vertical="center"/>
    </xf>
    <xf numFmtId="0" fontId="419" fillId="2" borderId="10" xfId="0" applyFont="1" applyFill="1" applyBorder="1" applyAlignment="1">
      <alignment vertical="center"/>
    </xf>
    <xf numFmtId="0" fontId="342" fillId="2" borderId="0" xfId="0" applyFont="1" applyFill="1" applyAlignment="1">
      <alignment vertical="center" wrapText="1"/>
    </xf>
    <xf numFmtId="0" fontId="417" fillId="2" borderId="8" xfId="0" applyFont="1" applyFill="1" applyBorder="1" applyAlignment="1">
      <alignment vertical="center"/>
    </xf>
    <xf numFmtId="0" fontId="342" fillId="2" borderId="0" xfId="0" applyFont="1" applyFill="1" applyAlignment="1">
      <alignment vertical="center"/>
    </xf>
    <xf numFmtId="1" fontId="32" fillId="2" borderId="0" xfId="646" applyNumberFormat="1" applyFont="1" applyFill="1"/>
    <xf numFmtId="0" fontId="32" fillId="85" borderId="3" xfId="0" applyFont="1" applyFill="1" applyBorder="1"/>
    <xf numFmtId="171" fontId="34" fillId="2" borderId="0" xfId="2" applyNumberFormat="1" applyFont="1" applyFill="1" applyProtection="1"/>
    <xf numFmtId="180" fontId="36" fillId="0" borderId="0" xfId="0" applyNumberFormat="1" applyFont="1"/>
    <xf numFmtId="2" fontId="420" fillId="0" borderId="0" xfId="0" applyNumberFormat="1" applyFont="1"/>
    <xf numFmtId="171" fontId="420" fillId="0" borderId="0" xfId="0" applyNumberFormat="1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175" fontId="294" fillId="0" borderId="0" xfId="1" applyNumberFormat="1" applyFont="1" applyFill="1" applyBorder="1" applyAlignment="1">
      <alignment horizontal="right"/>
    </xf>
    <xf numFmtId="0" fontId="32" fillId="85" borderId="3" xfId="0" applyFont="1" applyFill="1" applyBorder="1" applyAlignment="1">
      <alignment horizontal="center"/>
    </xf>
    <xf numFmtId="172" fontId="38" fillId="2" borderId="0" xfId="2" applyNumberFormat="1" applyFont="1" applyFill="1"/>
    <xf numFmtId="9" fontId="34" fillId="2" borderId="0" xfId="2" applyFont="1" applyFill="1"/>
    <xf numFmtId="171" fontId="34" fillId="2" borderId="0" xfId="2" applyNumberFormat="1" applyFont="1" applyFill="1"/>
    <xf numFmtId="0" fontId="421" fillId="0" borderId="0" xfId="0" applyFont="1"/>
    <xf numFmtId="171" fontId="36" fillId="0" borderId="0" xfId="1" applyNumberFormat="1" applyFont="1" applyAlignment="1">
      <alignment horizontal="right" vertical="center" wrapText="1"/>
    </xf>
    <xf numFmtId="0" fontId="419" fillId="2" borderId="38" xfId="0" applyFont="1" applyFill="1" applyBorder="1" applyAlignment="1">
      <alignment horizontal="center" vertical="center"/>
    </xf>
    <xf numFmtId="0" fontId="419" fillId="2" borderId="38" xfId="0" applyFont="1" applyFill="1" applyBorder="1" applyAlignment="1">
      <alignment horizontal="center" vertical="center" wrapText="1"/>
    </xf>
    <xf numFmtId="0" fontId="32" fillId="2" borderId="38" xfId="646" applyFont="1" applyFill="1" applyBorder="1"/>
    <xf numFmtId="0" fontId="83" fillId="0" borderId="0" xfId="0" applyFont="1" applyAlignment="1">
      <alignment vertical="top" wrapText="1"/>
    </xf>
    <xf numFmtId="0" fontId="294" fillId="0" borderId="0" xfId="0" applyFont="1"/>
    <xf numFmtId="172" fontId="7" fillId="0" borderId="0" xfId="0" applyNumberFormat="1" applyFont="1"/>
    <xf numFmtId="0" fontId="420" fillId="88" borderId="0" xfId="0" applyFont="1" applyFill="1"/>
    <xf numFmtId="0" fontId="420" fillId="2" borderId="0" xfId="9" applyFont="1" applyFill="1"/>
    <xf numFmtId="171" fontId="419" fillId="2" borderId="8" xfId="0" applyNumberFormat="1" applyFont="1" applyFill="1" applyBorder="1" applyAlignment="1">
      <alignment horizontal="center" vertical="center"/>
    </xf>
    <xf numFmtId="1" fontId="34" fillId="2" borderId="0" xfId="6" applyNumberFormat="1" applyFont="1" applyFill="1">
      <protection locked="0"/>
    </xf>
    <xf numFmtId="360" fontId="34" fillId="2" borderId="0" xfId="38089" applyNumberFormat="1" applyFont="1" applyFill="1"/>
    <xf numFmtId="171" fontId="426" fillId="2" borderId="7" xfId="0" applyNumberFormat="1" applyFont="1" applyFill="1" applyBorder="1" applyAlignment="1">
      <alignment horizontal="center" vertical="center"/>
    </xf>
    <xf numFmtId="175" fontId="34" fillId="2" borderId="0" xfId="1" applyNumberFormat="1" applyFont="1" applyFill="1" applyProtection="1">
      <protection locked="0"/>
    </xf>
    <xf numFmtId="192" fontId="34" fillId="2" borderId="0" xfId="6" applyNumberFormat="1" applyFont="1" applyFill="1">
      <protection locked="0"/>
    </xf>
    <xf numFmtId="172" fontId="38" fillId="2" borderId="0" xfId="5867" applyNumberFormat="1" applyFont="1" applyFill="1"/>
    <xf numFmtId="0" fontId="38" fillId="2" borderId="0" xfId="650" applyFont="1" applyFill="1"/>
    <xf numFmtId="170" fontId="294" fillId="0" borderId="0" xfId="1" applyFont="1" applyFill="1" applyBorder="1" applyAlignment="1">
      <alignment horizontal="right"/>
    </xf>
    <xf numFmtId="172" fontId="294" fillId="0" borderId="0" xfId="2" applyNumberFormat="1" applyFont="1" applyFill="1" applyBorder="1" applyAlignment="1">
      <alignment horizontal="right"/>
    </xf>
    <xf numFmtId="170" fontId="294" fillId="0" borderId="0" xfId="1" applyFont="1" applyFill="1" applyBorder="1" applyAlignment="1">
      <alignment horizontal="left"/>
    </xf>
    <xf numFmtId="185" fontId="294" fillId="0" borderId="0" xfId="1" applyNumberFormat="1" applyFont="1" applyFill="1" applyBorder="1" applyAlignment="1">
      <alignment horizontal="right"/>
    </xf>
    <xf numFmtId="170" fontId="294" fillId="0" borderId="0" xfId="1" applyFont="1" applyFill="1" applyBorder="1" applyAlignment="1">
      <alignment horizontal="left" wrapText="1"/>
    </xf>
    <xf numFmtId="0" fontId="427" fillId="0" borderId="0" xfId="46798" applyFont="1"/>
    <xf numFmtId="0" fontId="300" fillId="0" borderId="0" xfId="46798" applyFont="1"/>
    <xf numFmtId="14" fontId="293" fillId="0" borderId="0" xfId="0" applyNumberFormat="1" applyFont="1" applyAlignment="1">
      <alignment horizontal="right"/>
    </xf>
    <xf numFmtId="14" fontId="293" fillId="0" borderId="0" xfId="0" applyNumberFormat="1" applyFont="1" applyAlignment="1">
      <alignment horizontal="center"/>
    </xf>
    <xf numFmtId="14" fontId="293" fillId="0" borderId="0" xfId="0" applyNumberFormat="1" applyFont="1" applyAlignment="1">
      <alignment wrapText="1"/>
    </xf>
    <xf numFmtId="0" fontId="293" fillId="0" borderId="0" xfId="0" applyFont="1" applyAlignment="1">
      <alignment wrapText="1"/>
    </xf>
    <xf numFmtId="14" fontId="293" fillId="0" borderId="0" xfId="46799" applyNumberFormat="1" applyFont="1" applyAlignment="1">
      <alignment horizontal="right"/>
    </xf>
    <xf numFmtId="14" fontId="293" fillId="0" borderId="0" xfId="46800" applyNumberFormat="1" applyFont="1" applyFill="1" applyBorder="1"/>
    <xf numFmtId="0" fontId="428" fillId="0" borderId="0" xfId="0" applyFont="1" applyAlignment="1">
      <alignment vertical="center"/>
    </xf>
    <xf numFmtId="0" fontId="428" fillId="0" borderId="0" xfId="0" applyFont="1" applyAlignment="1">
      <alignment horizontal="right"/>
    </xf>
    <xf numFmtId="171" fontId="300" fillId="0" borderId="0" xfId="46798" applyNumberFormat="1" applyFont="1"/>
    <xf numFmtId="2" fontId="294" fillId="0" borderId="0" xfId="0" applyNumberFormat="1" applyFont="1" applyAlignment="1">
      <alignment horizontal="right"/>
    </xf>
    <xf numFmtId="2" fontId="294" fillId="0" borderId="0" xfId="0" applyNumberFormat="1" applyFont="1" applyAlignment="1">
      <alignment horizontal="left" wrapText="1"/>
    </xf>
    <xf numFmtId="4" fontId="294" fillId="0" borderId="0" xfId="0" applyNumberFormat="1" applyFont="1" applyAlignment="1">
      <alignment horizontal="right" indent="1"/>
    </xf>
    <xf numFmtId="14" fontId="293" fillId="0" borderId="0" xfId="46804" applyNumberFormat="1" applyFont="1" applyFill="1" applyBorder="1"/>
    <xf numFmtId="43" fontId="294" fillId="0" borderId="0" xfId="46805" applyFont="1" applyFill="1" applyBorder="1" applyAlignment="1">
      <alignment horizontal="right"/>
    </xf>
    <xf numFmtId="43" fontId="294" fillId="0" borderId="0" xfId="46806" applyFont="1" applyFill="1" applyBorder="1" applyAlignment="1">
      <alignment horizontal="right"/>
    </xf>
    <xf numFmtId="14" fontId="293" fillId="0" borderId="0" xfId="46807" applyNumberFormat="1" applyFont="1" applyAlignment="1">
      <alignment horizontal="right"/>
    </xf>
    <xf numFmtId="0" fontId="300" fillId="0" borderId="0" xfId="0" applyFont="1" applyAlignment="1">
      <alignment horizontal="center"/>
    </xf>
    <xf numFmtId="2" fontId="294" fillId="0" borderId="0" xfId="0" applyNumberFormat="1" applyFont="1" applyAlignment="1">
      <alignment horizontal="right" vertical="top"/>
    </xf>
    <xf numFmtId="0" fontId="300" fillId="0" borderId="0" xfId="0" applyFont="1" applyAlignment="1">
      <alignment horizontal="right" vertical="top"/>
    </xf>
    <xf numFmtId="0" fontId="428" fillId="0" borderId="0" xfId="0" applyFont="1"/>
    <xf numFmtId="0" fontId="428" fillId="0" borderId="0" xfId="0" applyFont="1" applyAlignment="1">
      <alignment horizontal="right" vertical="center"/>
    </xf>
    <xf numFmtId="0" fontId="293" fillId="0" borderId="0" xfId="0" applyFont="1" applyAlignment="1">
      <alignment horizontal="right" vertical="center"/>
    </xf>
    <xf numFmtId="49" fontId="293" fillId="0" borderId="0" xfId="0" applyNumberFormat="1" applyFont="1" applyAlignment="1">
      <alignment horizontal="right"/>
    </xf>
    <xf numFmtId="0" fontId="428" fillId="0" borderId="0" xfId="46798" applyFont="1"/>
    <xf numFmtId="2" fontId="300" fillId="0" borderId="0" xfId="46798" applyNumberFormat="1" applyFont="1"/>
    <xf numFmtId="172" fontId="300" fillId="0" borderId="0" xfId="46803" applyNumberFormat="1" applyFont="1" applyFill="1" applyBorder="1"/>
    <xf numFmtId="180" fontId="300" fillId="0" borderId="0" xfId="46798" applyNumberFormat="1" applyFont="1"/>
    <xf numFmtId="0" fontId="300" fillId="0" borderId="0" xfId="46810" applyFont="1" applyAlignment="1">
      <alignment horizontal="center"/>
    </xf>
    <xf numFmtId="172" fontId="300" fillId="0" borderId="0" xfId="2" applyNumberFormat="1" applyFont="1" applyFill="1" applyBorder="1"/>
    <xf numFmtId="10" fontId="300" fillId="0" borderId="0" xfId="2" applyNumberFormat="1" applyFont="1" applyFill="1" applyBorder="1"/>
    <xf numFmtId="1" fontId="429" fillId="0" borderId="0" xfId="46798" applyNumberFormat="1" applyFont="1" applyAlignment="1">
      <alignment vertical="top" wrapText="1"/>
    </xf>
    <xf numFmtId="2" fontId="294" fillId="0" borderId="0" xfId="46798" applyNumberFormat="1" applyFont="1" applyAlignment="1">
      <alignment vertical="top" wrapText="1"/>
    </xf>
    <xf numFmtId="43" fontId="294" fillId="0" borderId="0" xfId="46811" applyFont="1" applyFill="1" applyBorder="1" applyAlignment="1">
      <alignment horizontal="right"/>
    </xf>
    <xf numFmtId="0" fontId="428" fillId="0" borderId="0" xfId="0" applyFont="1" applyAlignment="1">
      <alignment vertical="center" wrapText="1"/>
    </xf>
    <xf numFmtId="0" fontId="293" fillId="0" borderId="0" xfId="0" applyFont="1" applyAlignment="1">
      <alignment horizontal="right"/>
    </xf>
    <xf numFmtId="0" fontId="428" fillId="0" borderId="0" xfId="46798" applyFont="1" applyAlignment="1">
      <alignment horizontal="right"/>
    </xf>
    <xf numFmtId="14" fontId="428" fillId="0" borderId="0" xfId="0" applyNumberFormat="1" applyFont="1"/>
    <xf numFmtId="184" fontId="293" fillId="0" borderId="0" xfId="46808" applyNumberFormat="1" applyFont="1" applyFill="1" applyBorder="1" applyAlignment="1">
      <alignment horizontal="right"/>
    </xf>
    <xf numFmtId="184" fontId="293" fillId="0" borderId="0" xfId="46809" applyNumberFormat="1" applyFont="1" applyFill="1" applyBorder="1" applyAlignment="1">
      <alignment horizontal="right" wrapText="1"/>
    </xf>
    <xf numFmtId="0" fontId="293" fillId="0" borderId="0" xfId="46809" applyNumberFormat="1" applyFont="1" applyFill="1" applyBorder="1" applyAlignment="1">
      <alignment horizontal="right" wrapText="1"/>
    </xf>
    <xf numFmtId="0" fontId="293" fillId="0" borderId="0" xfId="1" applyNumberFormat="1" applyFont="1" applyFill="1" applyBorder="1" applyAlignment="1">
      <alignment horizontal="right" wrapText="1"/>
    </xf>
    <xf numFmtId="184" fontId="293" fillId="0" borderId="0" xfId="46801" applyNumberFormat="1" applyFont="1" applyFill="1" applyBorder="1" applyAlignment="1">
      <alignment horizontal="right" wrapText="1"/>
    </xf>
    <xf numFmtId="184" fontId="293" fillId="0" borderId="0" xfId="46802" applyNumberFormat="1" applyFont="1" applyFill="1" applyBorder="1" applyAlignment="1">
      <alignment horizontal="right"/>
    </xf>
    <xf numFmtId="0" fontId="428" fillId="0" borderId="0" xfId="0" applyFont="1" applyAlignment="1">
      <alignment horizontal="center"/>
    </xf>
    <xf numFmtId="184" fontId="293" fillId="0" borderId="0" xfId="46802" applyNumberFormat="1" applyFont="1" applyFill="1" applyBorder="1" applyAlignment="1">
      <alignment horizontal="center" vertical="center"/>
    </xf>
    <xf numFmtId="184" fontId="293" fillId="0" borderId="0" xfId="46803" applyNumberFormat="1" applyFont="1" applyFill="1" applyBorder="1" applyAlignment="1">
      <alignment horizontal="center" vertical="center"/>
    </xf>
    <xf numFmtId="184" fontId="293" fillId="0" borderId="0" xfId="46802" applyNumberFormat="1" applyFont="1" applyFill="1" applyBorder="1" applyAlignment="1">
      <alignment horizontal="center"/>
    </xf>
    <xf numFmtId="184" fontId="293" fillId="0" borderId="0" xfId="46803" applyNumberFormat="1" applyFont="1" applyFill="1" applyBorder="1" applyAlignment="1">
      <alignment horizontal="center"/>
    </xf>
    <xf numFmtId="184" fontId="293" fillId="0" borderId="0" xfId="1" applyNumberFormat="1" applyFont="1" applyFill="1" applyBorder="1" applyAlignment="1">
      <alignment horizontal="right"/>
    </xf>
    <xf numFmtId="43" fontId="293" fillId="0" borderId="0" xfId="46805" applyFont="1" applyFill="1" applyBorder="1" applyAlignment="1">
      <alignment horizontal="right"/>
    </xf>
    <xf numFmtId="43" fontId="293" fillId="0" borderId="0" xfId="46806" applyFont="1" applyFill="1" applyBorder="1" applyAlignment="1">
      <alignment horizontal="right"/>
    </xf>
    <xf numFmtId="170" fontId="293" fillId="0" borderId="0" xfId="1" applyFont="1" applyFill="1" applyBorder="1" applyAlignment="1">
      <alignment horizontal="right"/>
    </xf>
    <xf numFmtId="184" fontId="293" fillId="0" borderId="0" xfId="1" applyNumberFormat="1" applyFont="1" applyFill="1" applyBorder="1" applyAlignment="1">
      <alignment horizontal="left"/>
    </xf>
    <xf numFmtId="185" fontId="293" fillId="0" borderId="0" xfId="1" applyNumberFormat="1" applyFont="1" applyFill="1" applyBorder="1" applyAlignment="1">
      <alignment horizontal="right"/>
    </xf>
    <xf numFmtId="4" fontId="293" fillId="0" borderId="0" xfId="0" applyNumberFormat="1" applyFont="1" applyAlignment="1">
      <alignment horizontal="right" indent="1"/>
    </xf>
    <xf numFmtId="0" fontId="428" fillId="0" borderId="0" xfId="46810" applyFont="1" applyAlignment="1">
      <alignment horizontal="center"/>
    </xf>
    <xf numFmtId="171" fontId="300" fillId="0" borderId="0" xfId="0" applyNumberFormat="1" applyFont="1" applyAlignment="1">
      <alignment horizontal="right"/>
    </xf>
    <xf numFmtId="171" fontId="300" fillId="0" borderId="0" xfId="0" applyNumberFormat="1" applyFont="1"/>
    <xf numFmtId="171" fontId="294" fillId="0" borderId="0" xfId="0" applyNumberFormat="1" applyFont="1" applyAlignment="1">
      <alignment horizontal="right"/>
    </xf>
    <xf numFmtId="171" fontId="294" fillId="0" borderId="0" xfId="0" applyNumberFormat="1" applyFont="1" applyAlignment="1">
      <alignment horizontal="right" vertical="top"/>
    </xf>
    <xf numFmtId="171" fontId="294" fillId="0" borderId="0" xfId="0" applyNumberFormat="1" applyFont="1" applyAlignment="1">
      <alignment horizontal="left"/>
    </xf>
    <xf numFmtId="171" fontId="300" fillId="0" borderId="0" xfId="0" applyNumberFormat="1" applyFont="1" applyAlignment="1">
      <alignment horizontal="center"/>
    </xf>
    <xf numFmtId="171" fontId="294" fillId="0" borderId="0" xfId="46805" applyNumberFormat="1" applyFont="1" applyFill="1" applyBorder="1" applyAlignment="1">
      <alignment horizontal="right"/>
    </xf>
    <xf numFmtId="171" fontId="294" fillId="0" borderId="0" xfId="1" applyNumberFormat="1" applyFont="1" applyFill="1" applyBorder="1" applyAlignment="1">
      <alignment horizontal="right"/>
    </xf>
    <xf numFmtId="171" fontId="294" fillId="0" borderId="0" xfId="1" applyNumberFormat="1" applyFont="1" applyFill="1" applyBorder="1" applyAlignment="1">
      <alignment horizontal="left"/>
    </xf>
    <xf numFmtId="171" fontId="294" fillId="0" borderId="0" xfId="0" applyNumberFormat="1" applyFont="1" applyAlignment="1">
      <alignment wrapText="1"/>
    </xf>
    <xf numFmtId="14" fontId="293" fillId="0" borderId="0" xfId="46798" applyNumberFormat="1" applyFont="1" applyAlignment="1">
      <alignment horizontal="right"/>
    </xf>
    <xf numFmtId="171" fontId="32" fillId="2" borderId="0" xfId="0" applyNumberFormat="1" applyFont="1" applyFill="1"/>
    <xf numFmtId="0" fontId="36" fillId="0" borderId="0" xfId="0" applyFont="1" applyAlignment="1">
      <alignment wrapText="1"/>
    </xf>
    <xf numFmtId="0" fontId="430" fillId="0" borderId="0" xfId="0" applyFont="1"/>
    <xf numFmtId="178" fontId="34" fillId="2" borderId="0" xfId="287" applyFont="1" applyFill="1"/>
    <xf numFmtId="1" fontId="34" fillId="2" borderId="0" xfId="287" applyNumberFormat="1" applyFont="1" applyFill="1" applyAlignment="1">
      <alignment horizontal="right"/>
    </xf>
    <xf numFmtId="1" fontId="34" fillId="2" borderId="0" xfId="287" applyNumberFormat="1" applyFont="1" applyFill="1"/>
    <xf numFmtId="178" fontId="35" fillId="2" borderId="0" xfId="287" applyFont="1" applyFill="1"/>
    <xf numFmtId="171" fontId="34" fillId="2" borderId="0" xfId="287" applyNumberFormat="1" applyFont="1" applyFill="1" applyAlignment="1">
      <alignment horizontal="right"/>
    </xf>
    <xf numFmtId="1" fontId="34" fillId="2" borderId="0" xfId="13" applyNumberFormat="1" applyFont="1" applyFill="1"/>
    <xf numFmtId="174" fontId="34" fillId="2" borderId="0" xfId="287" applyNumberFormat="1" applyFont="1" applyFill="1"/>
    <xf numFmtId="172" fontId="34" fillId="2" borderId="0" xfId="13" applyNumberFormat="1" applyFont="1" applyFill="1"/>
    <xf numFmtId="2" fontId="34" fillId="2" borderId="0" xfId="287" applyNumberFormat="1" applyFont="1" applyFill="1"/>
    <xf numFmtId="3" fontId="34" fillId="2" borderId="0" xfId="287" applyNumberFormat="1" applyFont="1" applyFill="1"/>
    <xf numFmtId="3" fontId="34" fillId="2" borderId="0" xfId="13" applyNumberFormat="1" applyFont="1" applyFill="1"/>
    <xf numFmtId="178" fontId="38" fillId="2" borderId="0" xfId="287" applyFont="1" applyFill="1"/>
    <xf numFmtId="2" fontId="34" fillId="2" borderId="0" xfId="287" applyNumberFormat="1" applyFont="1" applyFill="1" applyAlignment="1">
      <alignment horizontal="right"/>
    </xf>
    <xf numFmtId="1" fontId="34" fillId="2" borderId="0" xfId="0" applyNumberFormat="1" applyFont="1" applyFill="1"/>
    <xf numFmtId="178" fontId="34" fillId="2" borderId="0" xfId="287" applyFont="1" applyFill="1" applyAlignment="1">
      <alignment horizontal="left" indent="2"/>
    </xf>
    <xf numFmtId="3" fontId="34" fillId="2" borderId="0" xfId="287" applyNumberFormat="1" applyFont="1" applyFill="1" applyAlignment="1">
      <alignment horizontal="right"/>
    </xf>
    <xf numFmtId="3" fontId="34" fillId="2" borderId="0" xfId="0" applyNumberFormat="1" applyFont="1" applyFill="1"/>
    <xf numFmtId="171" fontId="34" fillId="2" borderId="0" xfId="287" applyNumberFormat="1" applyFont="1" applyFill="1"/>
    <xf numFmtId="0" fontId="36" fillId="2" borderId="0" xfId="0" applyFont="1" applyFill="1" applyAlignment="1">
      <alignment horizontal="left" indent="2"/>
    </xf>
    <xf numFmtId="0" fontId="36" fillId="2" borderId="0" xfId="0" applyFont="1" applyFill="1"/>
    <xf numFmtId="171" fontId="36" fillId="2" borderId="0" xfId="0" applyNumberFormat="1" applyFont="1" applyFill="1"/>
    <xf numFmtId="171" fontId="34" fillId="2" borderId="0" xfId="0" applyNumberFormat="1" applyFont="1" applyFill="1"/>
    <xf numFmtId="3" fontId="36" fillId="2" borderId="0" xfId="0" applyNumberFormat="1" applyFont="1" applyFill="1"/>
    <xf numFmtId="1" fontId="34" fillId="2" borderId="0" xfId="2" applyNumberFormat="1" applyFont="1" applyFill="1"/>
    <xf numFmtId="1" fontId="36" fillId="2" borderId="0" xfId="0" applyNumberFormat="1" applyFont="1" applyFill="1"/>
    <xf numFmtId="3" fontId="34" fillId="2" borderId="0" xfId="0" applyNumberFormat="1" applyFont="1" applyFill="1" applyAlignment="1">
      <alignment wrapText="1"/>
    </xf>
    <xf numFmtId="0" fontId="38" fillId="2" borderId="0" xfId="0" applyFont="1" applyFill="1" applyAlignment="1">
      <alignment vertical="center"/>
    </xf>
    <xf numFmtId="1" fontId="38" fillId="2" borderId="0" xfId="287" applyNumberFormat="1" applyFont="1" applyFill="1" applyAlignment="1">
      <alignment horizontal="right"/>
    </xf>
    <xf numFmtId="1" fontId="38" fillId="2" borderId="0" xfId="287" applyNumberFormat="1" applyFont="1" applyFill="1"/>
    <xf numFmtId="178" fontId="38" fillId="2" borderId="0" xfId="287" applyFont="1" applyFill="1" applyAlignment="1">
      <alignment horizontal="center" vertical="center"/>
    </xf>
    <xf numFmtId="178" fontId="38" fillId="2" borderId="0" xfId="287" applyFont="1" applyFill="1" applyAlignment="1">
      <alignment horizontal="center"/>
    </xf>
    <xf numFmtId="2" fontId="32" fillId="2" borderId="0" xfId="0" applyNumberFormat="1" applyFont="1" applyFill="1"/>
    <xf numFmtId="172" fontId="32" fillId="2" borderId="0" xfId="2" applyNumberFormat="1" applyFont="1" applyFill="1"/>
    <xf numFmtId="172" fontId="32" fillId="2" borderId="0" xfId="0" applyNumberFormat="1" applyFont="1" applyFill="1"/>
    <xf numFmtId="0" fontId="42" fillId="2" borderId="0" xfId="0" applyFont="1" applyFill="1"/>
    <xf numFmtId="0" fontId="32" fillId="2" borderId="0" xfId="0" applyFont="1" applyFill="1" applyAlignment="1">
      <alignment wrapText="1"/>
    </xf>
    <xf numFmtId="0" fontId="32" fillId="2" borderId="0" xfId="0" applyFont="1" applyFill="1" applyAlignment="1">
      <alignment horizontal="left" vertical="center" wrapText="1"/>
    </xf>
    <xf numFmtId="0" fontId="32" fillId="2" borderId="3" xfId="0" applyFont="1" applyFill="1" applyBorder="1"/>
    <xf numFmtId="0" fontId="32" fillId="2" borderId="0" xfId="37815" applyFont="1" applyFill="1"/>
    <xf numFmtId="0" fontId="32" fillId="2" borderId="0" xfId="37816" applyNumberFormat="1" applyFont="1" applyFill="1"/>
    <xf numFmtId="0" fontId="32" fillId="2" borderId="0" xfId="2" applyNumberFormat="1" applyFont="1" applyFill="1"/>
    <xf numFmtId="171" fontId="420" fillId="88" borderId="0" xfId="0" applyNumberFormat="1" applyFont="1" applyFill="1"/>
    <xf numFmtId="171" fontId="423" fillId="0" borderId="0" xfId="0" applyNumberFormat="1" applyFont="1"/>
    <xf numFmtId="171" fontId="294" fillId="0" borderId="0" xfId="0" applyNumberFormat="1" applyFont="1"/>
    <xf numFmtId="171" fontId="424" fillId="0" borderId="0" xfId="0" applyNumberFormat="1" applyFont="1"/>
    <xf numFmtId="171" fontId="422" fillId="0" borderId="0" xfId="0" applyNumberFormat="1" applyFont="1"/>
    <xf numFmtId="2" fontId="32" fillId="2" borderId="0" xfId="0" applyNumberFormat="1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72" fontId="34" fillId="2" borderId="0" xfId="38089" applyNumberFormat="1" applyFont="1" applyFill="1"/>
    <xf numFmtId="172" fontId="7" fillId="0" borderId="0" xfId="4" applyNumberFormat="1" applyFont="1"/>
    <xf numFmtId="1" fontId="7" fillId="0" borderId="0" xfId="14" applyNumberFormat="1" applyFont="1" applyAlignment="1">
      <alignment vertical="top" wrapText="1"/>
    </xf>
    <xf numFmtId="1" fontId="7" fillId="0" borderId="0" xfId="15" applyNumberFormat="1" applyFont="1" applyAlignment="1">
      <alignment horizontal="right"/>
    </xf>
    <xf numFmtId="2" fontId="7" fillId="0" borderId="0" xfId="15" applyNumberFormat="1" applyFont="1" applyAlignment="1">
      <alignment horizontal="right"/>
    </xf>
    <xf numFmtId="2" fontId="7" fillId="0" borderId="0" xfId="14" applyNumberFormat="1" applyFont="1"/>
    <xf numFmtId="2" fontId="7" fillId="0" borderId="0" xfId="14" applyNumberFormat="1" applyFont="1" applyAlignment="1">
      <alignment vertical="top" wrapText="1"/>
    </xf>
    <xf numFmtId="2" fontId="7" fillId="0" borderId="0" xfId="17" applyNumberFormat="1" applyFont="1" applyAlignment="1">
      <alignment horizontal="right"/>
    </xf>
    <xf numFmtId="2" fontId="7" fillId="0" borderId="0" xfId="16" applyNumberFormat="1" applyFont="1" applyAlignment="1">
      <alignment horizontal="right"/>
    </xf>
    <xf numFmtId="0" fontId="32" fillId="2" borderId="90" xfId="646" applyFont="1" applyFill="1" applyBorder="1"/>
    <xf numFmtId="0" fontId="32" fillId="2" borderId="91" xfId="646" applyFont="1" applyFill="1" applyBorder="1"/>
    <xf numFmtId="171" fontId="425" fillId="2" borderId="90" xfId="0" applyNumberFormat="1" applyFont="1" applyFill="1" applyBorder="1" applyAlignment="1">
      <alignment horizontal="center" vertical="center"/>
    </xf>
    <xf numFmtId="171" fontId="425" fillId="2" borderId="7" xfId="0" applyNumberFormat="1" applyFont="1" applyFill="1" applyBorder="1" applyAlignment="1">
      <alignment horizontal="center" vertical="center"/>
    </xf>
    <xf numFmtId="171" fontId="426" fillId="2" borderId="9" xfId="0" applyNumberFormat="1" applyFont="1" applyFill="1" applyBorder="1" applyAlignment="1">
      <alignment horizontal="center" vertical="center"/>
    </xf>
    <xf numFmtId="171" fontId="295" fillId="2" borderId="7" xfId="0" applyNumberFormat="1" applyFont="1" applyFill="1" applyBorder="1" applyAlignment="1">
      <alignment horizontal="center" vertical="center"/>
    </xf>
    <xf numFmtId="171" fontId="299" fillId="2" borderId="7" xfId="0" applyNumberFormat="1" applyFont="1" applyFill="1" applyBorder="1" applyAlignment="1">
      <alignment horizontal="center" vertical="center"/>
    </xf>
    <xf numFmtId="0" fontId="43" fillId="2" borderId="0" xfId="646" applyFont="1" applyFill="1" applyAlignment="1">
      <alignment horizontal="right"/>
    </xf>
    <xf numFmtId="171" fontId="32" fillId="2" borderId="0" xfId="37820" applyNumberFormat="1" applyFont="1" applyFill="1"/>
    <xf numFmtId="1" fontId="42" fillId="2" borderId="0" xfId="37820" applyNumberFormat="1" applyFont="1" applyFill="1" applyAlignment="1">
      <alignment horizontal="center"/>
    </xf>
    <xf numFmtId="171" fontId="32" fillId="2" borderId="0" xfId="37822" applyNumberFormat="1" applyFont="1" applyFill="1"/>
    <xf numFmtId="172" fontId="420" fillId="0" borderId="0" xfId="2" applyNumberFormat="1" applyFont="1"/>
    <xf numFmtId="172" fontId="420" fillId="0" borderId="0" xfId="0" applyNumberFormat="1" applyFont="1"/>
    <xf numFmtId="14" fontId="293" fillId="0" borderId="0" xfId="361" applyNumberFormat="1" applyFont="1"/>
    <xf numFmtId="0" fontId="300" fillId="0" borderId="0" xfId="14" applyFont="1"/>
    <xf numFmtId="0" fontId="300" fillId="0" borderId="0" xfId="14" applyFont="1" applyAlignment="1">
      <alignment horizontal="right"/>
    </xf>
    <xf numFmtId="10" fontId="294" fillId="2" borderId="0" xfId="2" applyNumberFormat="1" applyFont="1" applyFill="1" applyBorder="1" applyAlignment="1">
      <alignment horizontal="right"/>
    </xf>
    <xf numFmtId="362" fontId="34" fillId="2" borderId="0" xfId="38089" applyNumberFormat="1" applyFont="1" applyFill="1"/>
    <xf numFmtId="171" fontId="299" fillId="2" borderId="0" xfId="0" applyNumberFormat="1" applyFont="1" applyFill="1" applyAlignment="1">
      <alignment horizontal="center" vertical="center"/>
    </xf>
    <xf numFmtId="171" fontId="418" fillId="2" borderId="8" xfId="0" applyNumberFormat="1" applyFont="1" applyFill="1" applyBorder="1" applyAlignment="1">
      <alignment horizontal="center" vertical="center"/>
    </xf>
    <xf numFmtId="171" fontId="295" fillId="2" borderId="0" xfId="0" applyNumberFormat="1" applyFont="1" applyFill="1" applyAlignment="1">
      <alignment horizontal="center" vertical="center"/>
    </xf>
    <xf numFmtId="171" fontId="295" fillId="2" borderId="38" xfId="0" applyNumberFormat="1" applyFont="1" applyFill="1" applyBorder="1" applyAlignment="1">
      <alignment horizontal="center" vertical="center"/>
    </xf>
    <xf numFmtId="171" fontId="419" fillId="2" borderId="10" xfId="0" applyNumberFormat="1" applyFont="1" applyFill="1" applyBorder="1" applyAlignment="1">
      <alignment horizontal="center" vertical="center"/>
    </xf>
    <xf numFmtId="0" fontId="32" fillId="85" borderId="4" xfId="0" applyFont="1" applyFill="1" applyBorder="1" applyAlignment="1">
      <alignment horizontal="center" vertical="center" wrapText="1"/>
    </xf>
    <xf numFmtId="0" fontId="32" fillId="85" borderId="4" xfId="0" applyFont="1" applyFill="1" applyBorder="1" applyAlignment="1">
      <alignment horizontal="center" vertical="center"/>
    </xf>
    <xf numFmtId="0" fontId="32" fillId="0" borderId="0" xfId="46813" applyFont="1"/>
    <xf numFmtId="1" fontId="32" fillId="0" borderId="0" xfId="46814" applyNumberFormat="1" applyFont="1"/>
    <xf numFmtId="0" fontId="32" fillId="0" borderId="0" xfId="46814" applyFont="1"/>
    <xf numFmtId="1" fontId="36" fillId="0" borderId="0" xfId="46814" applyNumberFormat="1" applyFont="1" applyAlignment="1">
      <alignment horizontal="right"/>
    </xf>
    <xf numFmtId="171" fontId="32" fillId="0" borderId="0" xfId="46814" applyNumberFormat="1" applyFont="1"/>
    <xf numFmtId="172" fontId="32" fillId="0" borderId="0" xfId="2" applyNumberFormat="1" applyFont="1" applyFill="1"/>
    <xf numFmtId="2" fontId="34" fillId="2" borderId="0" xfId="2" applyNumberFormat="1" applyFont="1" applyFill="1" applyProtection="1">
      <protection locked="0"/>
    </xf>
    <xf numFmtId="171" fontId="0" fillId="2" borderId="0" xfId="0" applyNumberFormat="1" applyFill="1"/>
    <xf numFmtId="171" fontId="36" fillId="0" borderId="0" xfId="2" applyNumberFormat="1" applyFont="1" applyFill="1"/>
    <xf numFmtId="0" fontId="36" fillId="0" borderId="3" xfId="0" applyFont="1" applyBorder="1" applyAlignment="1">
      <alignment vertical="center" wrapText="1"/>
    </xf>
    <xf numFmtId="185" fontId="36" fillId="0" borderId="0" xfId="0" applyNumberFormat="1" applyFont="1" applyAlignment="1">
      <alignment horizontal="center" vertical="center" wrapText="1"/>
    </xf>
    <xf numFmtId="171" fontId="36" fillId="0" borderId="0" xfId="2" applyNumberFormat="1" applyFont="1" applyAlignment="1">
      <alignment horizontal="right" vertical="center" wrapText="1"/>
    </xf>
    <xf numFmtId="171" fontId="36" fillId="0" borderId="0" xfId="2" applyNumberFormat="1" applyFont="1" applyAlignment="1">
      <alignment vertical="center" wrapText="1"/>
    </xf>
    <xf numFmtId="171" fontId="36" fillId="0" borderId="0" xfId="0" applyNumberFormat="1" applyFont="1" applyAlignment="1">
      <alignment vertical="center" wrapText="1"/>
    </xf>
    <xf numFmtId="171" fontId="36" fillId="0" borderId="3" xfId="0" applyNumberFormat="1" applyFont="1" applyBorder="1" applyAlignment="1">
      <alignment horizontal="center" vertical="center" wrapText="1"/>
    </xf>
    <xf numFmtId="0" fontId="428" fillId="0" borderId="0" xfId="14" applyFont="1"/>
    <xf numFmtId="0" fontId="42" fillId="0" borderId="0" xfId="14" applyFont="1"/>
    <xf numFmtId="0" fontId="289" fillId="0" borderId="0" xfId="0" applyFont="1" applyAlignment="1">
      <alignment horizontal="center" wrapText="1"/>
    </xf>
    <xf numFmtId="0" fontId="32" fillId="0" borderId="0" xfId="46818" applyFont="1"/>
    <xf numFmtId="0" fontId="83" fillId="0" borderId="0" xfId="46818" applyFont="1" applyAlignment="1">
      <alignment horizontal="center" wrapText="1"/>
    </xf>
    <xf numFmtId="43" fontId="32" fillId="0" borderId="0" xfId="46819" applyFont="1" applyBorder="1" applyAlignment="1">
      <alignment horizontal="right" vertical="center"/>
    </xf>
    <xf numFmtId="43" fontId="32" fillId="0" borderId="0" xfId="46819" applyFont="1" applyBorder="1"/>
    <xf numFmtId="0" fontId="32" fillId="0" borderId="0" xfId="46820" applyFont="1"/>
    <xf numFmtId="14" fontId="32" fillId="0" borderId="0" xfId="46820" applyNumberFormat="1" applyFont="1"/>
    <xf numFmtId="0" fontId="1" fillId="0" borderId="0" xfId="46820"/>
    <xf numFmtId="171" fontId="1" fillId="0" borderId="0" xfId="46820" applyNumberFormat="1"/>
    <xf numFmtId="2" fontId="1" fillId="0" borderId="0" xfId="46820" applyNumberFormat="1"/>
    <xf numFmtId="0" fontId="431" fillId="2" borderId="0" xfId="0" applyFont="1" applyFill="1"/>
    <xf numFmtId="171" fontId="49" fillId="2" borderId="0" xfId="0" applyNumberFormat="1" applyFont="1" applyFill="1" applyAlignment="1">
      <alignment horizontal="left" indent="2"/>
    </xf>
    <xf numFmtId="0" fontId="38" fillId="2" borderId="0" xfId="0" applyFont="1" applyFill="1" applyAlignment="1">
      <alignment horizontal="left"/>
    </xf>
    <xf numFmtId="171" fontId="38" fillId="87" borderId="0" xfId="38089" applyNumberFormat="1" applyFont="1" applyFill="1" applyAlignment="1">
      <alignment horizontal="center" vertical="center"/>
    </xf>
    <xf numFmtId="0" fontId="38" fillId="87" borderId="0" xfId="34" applyNumberFormat="1" applyFont="1" applyFill="1" applyAlignment="1">
      <alignment horizontal="center" vertical="center"/>
    </xf>
    <xf numFmtId="1" fontId="38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34" fillId="2" borderId="0" xfId="6" applyNumberFormat="1" applyFont="1" applyFill="1" applyProtection="1"/>
    <xf numFmtId="1" fontId="36" fillId="2" borderId="0" xfId="816" applyNumberFormat="1" applyFont="1" applyFill="1"/>
    <xf numFmtId="183" fontId="432" fillId="2" borderId="0" xfId="38113" applyNumberFormat="1" applyFont="1" applyFill="1"/>
    <xf numFmtId="183" fontId="433" fillId="2" borderId="4" xfId="38113" applyNumberFormat="1" applyFont="1" applyFill="1" applyBorder="1"/>
    <xf numFmtId="183" fontId="432" fillId="2" borderId="4" xfId="38113" applyNumberFormat="1" applyFont="1" applyFill="1" applyBorder="1"/>
    <xf numFmtId="171" fontId="432" fillId="2" borderId="4" xfId="38113" applyNumberFormat="1" applyFont="1" applyFill="1" applyBorder="1"/>
    <xf numFmtId="183" fontId="434" fillId="2" borderId="0" xfId="38113" applyNumberFormat="1" applyFont="1" applyFill="1" applyAlignment="1">
      <alignment horizontal="left" indent="1"/>
    </xf>
    <xf numFmtId="183" fontId="434" fillId="2" borderId="0" xfId="38113" applyNumberFormat="1" applyFont="1" applyFill="1"/>
    <xf numFmtId="171" fontId="434" fillId="2" borderId="0" xfId="38113" applyNumberFormat="1" applyFont="1" applyFill="1"/>
    <xf numFmtId="183" fontId="434" fillId="2" borderId="0" xfId="38113" applyNumberFormat="1" applyFont="1" applyFill="1" applyAlignment="1">
      <alignment horizontal="right" vertical="center"/>
    </xf>
    <xf numFmtId="183" fontId="434" fillId="2" borderId="0" xfId="38113" applyNumberFormat="1" applyFont="1" applyFill="1" applyAlignment="1">
      <alignment horizontal="right"/>
    </xf>
    <xf numFmtId="183" fontId="434" fillId="2" borderId="3" xfId="38113" applyNumberFormat="1" applyFont="1" applyFill="1" applyBorder="1" applyAlignment="1">
      <alignment horizontal="left" indent="1"/>
    </xf>
    <xf numFmtId="183" fontId="434" fillId="2" borderId="3" xfId="38113" applyNumberFormat="1" applyFont="1" applyFill="1" applyBorder="1"/>
    <xf numFmtId="171" fontId="434" fillId="2" borderId="3" xfId="38113" applyNumberFormat="1" applyFont="1" applyFill="1" applyBorder="1"/>
    <xf numFmtId="235" fontId="36" fillId="0" borderId="0" xfId="0" applyNumberFormat="1" applyFont="1"/>
    <xf numFmtId="43" fontId="53" fillId="0" borderId="0" xfId="34" applyFont="1" applyFill="1" applyAlignment="1">
      <alignment horizontal="center"/>
    </xf>
    <xf numFmtId="14" fontId="83" fillId="0" borderId="0" xfId="0" applyNumberFormat="1" applyFont="1" applyAlignment="1">
      <alignment horizontal="right"/>
    </xf>
    <xf numFmtId="43" fontId="53" fillId="0" borderId="0" xfId="34" applyFont="1"/>
    <xf numFmtId="4" fontId="34" fillId="0" borderId="0" xfId="0" applyNumberFormat="1" applyFont="1" applyAlignment="1">
      <alignment horizontal="right" indent="1"/>
    </xf>
    <xf numFmtId="172" fontId="300" fillId="0" borderId="0" xfId="46803" applyNumberFormat="1" applyFont="1"/>
    <xf numFmtId="172" fontId="300" fillId="0" borderId="0" xfId="2" applyNumberFormat="1" applyFont="1"/>
    <xf numFmtId="171" fontId="34" fillId="97" borderId="0" xfId="6" applyNumberFormat="1" applyFont="1" applyFill="1" applyProtection="1"/>
    <xf numFmtId="172" fontId="46" fillId="0" borderId="0" xfId="3" applyNumberFormat="1" applyFont="1" applyAlignment="1">
      <alignment vertical="top"/>
    </xf>
    <xf numFmtId="172" fontId="7" fillId="0" borderId="0" xfId="3" applyNumberFormat="1" applyFont="1" applyAlignment="1">
      <alignment vertical="top"/>
    </xf>
    <xf numFmtId="1" fontId="46" fillId="0" borderId="0" xfId="3" applyNumberFormat="1" applyFont="1" applyAlignment="1">
      <alignment vertical="top"/>
    </xf>
    <xf numFmtId="0" fontId="42" fillId="0" borderId="0" xfId="3" applyFont="1"/>
    <xf numFmtId="1" fontId="7" fillId="0" borderId="0" xfId="3" applyNumberFormat="1" applyFont="1" applyAlignment="1">
      <alignment vertical="top"/>
    </xf>
    <xf numFmtId="171" fontId="34" fillId="2" borderId="0" xfId="6" applyNumberFormat="1" applyFont="1" applyFill="1">
      <protection locked="0"/>
    </xf>
    <xf numFmtId="1" fontId="38" fillId="2" borderId="0" xfId="2" applyNumberFormat="1" applyFont="1" applyFill="1" applyAlignment="1" applyProtection="1">
      <alignment horizontal="right"/>
      <protection locked="0"/>
    </xf>
    <xf numFmtId="172" fontId="38" fillId="2" borderId="0" xfId="2" applyNumberFormat="1" applyFont="1" applyFill="1" applyAlignment="1" applyProtection="1">
      <alignment horizontal="right"/>
      <protection locked="0"/>
    </xf>
    <xf numFmtId="0" fontId="38" fillId="2" borderId="0" xfId="6" applyFont="1" applyFill="1" applyAlignment="1">
      <alignment horizontal="left"/>
      <protection locked="0"/>
    </xf>
    <xf numFmtId="0" fontId="32" fillId="85" borderId="0" xfId="0" applyFont="1" applyFill="1" applyAlignment="1">
      <alignment horizontal="center"/>
    </xf>
    <xf numFmtId="0" fontId="435" fillId="0" borderId="0" xfId="3" applyFont="1"/>
    <xf numFmtId="172" fontId="32" fillId="0" borderId="0" xfId="4" applyNumberFormat="1" applyFont="1" applyFill="1"/>
    <xf numFmtId="0" fontId="38" fillId="2" borderId="0" xfId="0" applyFont="1" applyFill="1"/>
    <xf numFmtId="172" fontId="34" fillId="2" borderId="0" xfId="6" applyNumberFormat="1" applyFont="1" applyFill="1">
      <protection locked="0"/>
    </xf>
    <xf numFmtId="183" fontId="434" fillId="2" borderId="0" xfId="38113" applyNumberFormat="1" applyFont="1" applyFill="1" applyAlignment="1">
      <alignment horizontal="left" indent="3"/>
    </xf>
    <xf numFmtId="183" fontId="436" fillId="2" borderId="0" xfId="38113" applyNumberFormat="1" applyFont="1" applyFill="1" applyAlignment="1">
      <alignment horizontal="left" indent="5"/>
    </xf>
    <xf numFmtId="183" fontId="343" fillId="2" borderId="0" xfId="38113" applyNumberFormat="1" applyFont="1" applyFill="1"/>
    <xf numFmtId="192" fontId="434" fillId="2" borderId="3" xfId="38113" applyNumberFormat="1" applyFont="1" applyFill="1" applyBorder="1"/>
    <xf numFmtId="0" fontId="32" fillId="0" borderId="0" xfId="0" applyFont="1"/>
    <xf numFmtId="185" fontId="34" fillId="2" borderId="0" xfId="1" applyNumberFormat="1" applyFont="1" applyFill="1" applyProtection="1"/>
    <xf numFmtId="185" fontId="34" fillId="2" borderId="0" xfId="1" applyNumberFormat="1" applyFont="1" applyFill="1" applyProtection="1">
      <protection locked="0"/>
    </xf>
    <xf numFmtId="185" fontId="34" fillId="2" borderId="0" xfId="1" applyNumberFormat="1" applyFont="1" applyFill="1"/>
    <xf numFmtId="14" fontId="428" fillId="0" borderId="0" xfId="0" applyNumberFormat="1" applyFont="1" applyAlignment="1">
      <alignment horizontal="right"/>
    </xf>
    <xf numFmtId="175" fontId="32" fillId="0" borderId="0" xfId="1" applyNumberFormat="1" applyFont="1" applyAlignment="1"/>
    <xf numFmtId="171" fontId="438" fillId="98" borderId="0" xfId="0" applyNumberFormat="1" applyFont="1" applyFill="1" applyAlignment="1">
      <alignment horizontal="center" vertical="center"/>
    </xf>
    <xf numFmtId="0" fontId="438" fillId="98" borderId="0" xfId="0" applyFont="1" applyFill="1" applyAlignment="1">
      <alignment horizontal="center" vertical="center"/>
    </xf>
    <xf numFmtId="171" fontId="171" fillId="2" borderId="0" xfId="0" applyNumberFormat="1" applyFont="1" applyFill="1" applyAlignment="1">
      <alignment vertical="center"/>
    </xf>
    <xf numFmtId="171" fontId="295" fillId="2" borderId="6" xfId="0" applyNumberFormat="1" applyFont="1" applyFill="1" applyBorder="1" applyAlignment="1">
      <alignment horizontal="right" vertical="center"/>
    </xf>
    <xf numFmtId="171" fontId="295" fillId="2" borderId="0" xfId="0" applyNumberFormat="1" applyFont="1" applyFill="1" applyAlignment="1">
      <alignment horizontal="right" vertical="center"/>
    </xf>
    <xf numFmtId="171" fontId="295" fillId="2" borderId="70" xfId="0" applyNumberFormat="1" applyFont="1" applyFill="1" applyBorder="1" applyAlignment="1">
      <alignment horizontal="right" vertical="center"/>
    </xf>
    <xf numFmtId="171" fontId="171" fillId="2" borderId="0" xfId="0" applyNumberFormat="1" applyFont="1" applyFill="1" applyAlignment="1">
      <alignment horizontal="left" vertical="center" indent="2"/>
    </xf>
    <xf numFmtId="171" fontId="171" fillId="2" borderId="0" xfId="0" applyNumberFormat="1" applyFont="1" applyFill="1" applyAlignment="1">
      <alignment horizontal="left" vertical="center" indent="4"/>
    </xf>
    <xf numFmtId="171" fontId="171" fillId="2" borderId="0" xfId="0" applyNumberFormat="1" applyFont="1" applyFill="1" applyAlignment="1">
      <alignment horizontal="left" vertical="center" indent="6"/>
    </xf>
    <xf numFmtId="0" fontId="171" fillId="2" borderId="0" xfId="0" applyFont="1" applyFill="1" applyAlignment="1">
      <alignment horizontal="left" vertical="center" indent="4"/>
    </xf>
    <xf numFmtId="0" fontId="171" fillId="2" borderId="0" xfId="0" applyFont="1" applyFill="1" applyAlignment="1">
      <alignment horizontal="left" vertical="center" indent="2"/>
    </xf>
    <xf numFmtId="0" fontId="171" fillId="2" borderId="3" xfId="0" applyFont="1" applyFill="1" applyBorder="1" applyAlignment="1">
      <alignment horizontal="left" vertical="center" indent="4"/>
    </xf>
    <xf numFmtId="171" fontId="295" fillId="2" borderId="93" xfId="0" applyNumberFormat="1" applyFont="1" applyFill="1" applyBorder="1" applyAlignment="1">
      <alignment horizontal="right" vertical="center"/>
    </xf>
    <xf numFmtId="171" fontId="295" fillId="2" borderId="3" xfId="0" applyNumberFormat="1" applyFont="1" applyFill="1" applyBorder="1" applyAlignment="1">
      <alignment horizontal="right" vertical="center"/>
    </xf>
    <xf numFmtId="171" fontId="295" fillId="2" borderId="94" xfId="0" applyNumberFormat="1" applyFont="1" applyFill="1" applyBorder="1" applyAlignment="1">
      <alignment horizontal="right" vertical="center"/>
    </xf>
    <xf numFmtId="0" fontId="42" fillId="0" borderId="0" xfId="46820" applyFont="1"/>
    <xf numFmtId="172" fontId="42" fillId="0" borderId="0" xfId="2" applyNumberFormat="1" applyFont="1"/>
    <xf numFmtId="10" fontId="32" fillId="0" borderId="0" xfId="2" applyNumberFormat="1" applyFont="1"/>
    <xf numFmtId="172" fontId="7" fillId="0" borderId="0" xfId="2" applyNumberFormat="1" applyFont="1" applyAlignment="1">
      <alignment horizontal="left" vertical="top" wrapText="1"/>
    </xf>
    <xf numFmtId="172" fontId="7" fillId="0" borderId="0" xfId="2" applyNumberFormat="1" applyFont="1"/>
    <xf numFmtId="172" fontId="7" fillId="0" borderId="0" xfId="2" applyNumberFormat="1" applyFont="1" applyAlignment="1">
      <alignment vertical="top" wrapText="1"/>
    </xf>
    <xf numFmtId="172" fontId="7" fillId="0" borderId="0" xfId="2" applyNumberFormat="1" applyFont="1" applyAlignment="1">
      <alignment horizontal="right"/>
    </xf>
    <xf numFmtId="172" fontId="46" fillId="0" borderId="0" xfId="2" applyNumberFormat="1" applyFont="1" applyAlignment="1">
      <alignment vertical="top" wrapText="1"/>
    </xf>
    <xf numFmtId="171" fontId="295" fillId="99" borderId="92" xfId="0" applyNumberFormat="1" applyFont="1" applyFill="1" applyBorder="1" applyAlignment="1">
      <alignment horizontal="right" vertical="center"/>
    </xf>
    <xf numFmtId="171" fontId="295" fillId="99" borderId="95" xfId="0" applyNumberFormat="1" applyFont="1" applyFill="1" applyBorder="1" applyAlignment="1">
      <alignment horizontal="right" vertical="center"/>
    </xf>
    <xf numFmtId="0" fontId="343" fillId="2" borderId="5" xfId="0" applyFont="1" applyFill="1" applyBorder="1" applyAlignment="1">
      <alignment wrapText="1"/>
    </xf>
    <xf numFmtId="0" fontId="343" fillId="2" borderId="5" xfId="38113" applyFont="1" applyFill="1" applyBorder="1" applyAlignment="1">
      <alignment horizontal="center" vertical="center" wrapText="1"/>
    </xf>
    <xf numFmtId="183" fontId="434" fillId="0" borderId="0" xfId="0" applyNumberFormat="1" applyFont="1"/>
    <xf numFmtId="171" fontId="32" fillId="0" borderId="0" xfId="2" applyNumberFormat="1" applyFont="1"/>
    <xf numFmtId="1" fontId="32" fillId="0" borderId="0" xfId="0" applyNumberFormat="1" applyFont="1"/>
    <xf numFmtId="171" fontId="32" fillId="0" borderId="0" xfId="0" applyNumberFormat="1" applyFont="1"/>
    <xf numFmtId="9" fontId="299" fillId="2" borderId="55" xfId="2" applyFont="1" applyFill="1" applyBorder="1" applyAlignment="1">
      <alignment horizontal="center" vertical="center" wrapText="1"/>
    </xf>
    <xf numFmtId="9" fontId="299" fillId="2" borderId="0" xfId="2" applyFont="1" applyFill="1" applyAlignment="1">
      <alignment horizontal="center" vertical="center" wrapText="1"/>
    </xf>
    <xf numFmtId="9" fontId="295" fillId="2" borderId="0" xfId="2" applyFont="1" applyFill="1" applyAlignment="1">
      <alignment horizontal="center" vertical="center" wrapText="1"/>
    </xf>
    <xf numFmtId="9" fontId="426" fillId="2" borderId="38" xfId="2" applyFont="1" applyFill="1" applyBorder="1" applyAlignment="1">
      <alignment horizontal="center" vertical="center" wrapText="1"/>
    </xf>
    <xf numFmtId="9" fontId="425" fillId="2" borderId="0" xfId="2" applyFont="1" applyFill="1" applyAlignment="1">
      <alignment horizontal="center" vertical="center" wrapText="1"/>
    </xf>
    <xf numFmtId="9" fontId="426" fillId="2" borderId="0" xfId="2" applyFont="1" applyFill="1" applyAlignment="1">
      <alignment horizontal="center" vertical="center" wrapText="1"/>
    </xf>
    <xf numFmtId="0" fontId="32" fillId="2" borderId="0" xfId="37815" applyFont="1" applyFill="1" applyAlignment="1">
      <alignment horizontal="center" wrapText="1"/>
    </xf>
    <xf numFmtId="0" fontId="32" fillId="2" borderId="0" xfId="37815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wrapText="1"/>
    </xf>
    <xf numFmtId="172" fontId="32" fillId="2" borderId="0" xfId="37816" applyNumberFormat="1" applyFont="1" applyFill="1" applyAlignment="1">
      <alignment horizontal="center" wrapText="1"/>
    </xf>
    <xf numFmtId="172" fontId="32" fillId="2" borderId="0" xfId="2" applyNumberFormat="1" applyFont="1" applyFill="1" applyAlignment="1">
      <alignment horizontal="center" wrapText="1"/>
    </xf>
    <xf numFmtId="172" fontId="32" fillId="2" borderId="0" xfId="0" applyNumberFormat="1" applyFont="1" applyFill="1" applyAlignment="1">
      <alignment horizontal="center" wrapText="1"/>
    </xf>
    <xf numFmtId="172" fontId="32" fillId="2" borderId="0" xfId="37815" applyNumberFormat="1" applyFont="1" applyFill="1" applyAlignment="1">
      <alignment horizontal="center" wrapText="1"/>
    </xf>
    <xf numFmtId="173" fontId="32" fillId="2" borderId="0" xfId="37817" applyNumberFormat="1" applyFont="1" applyFill="1" applyAlignment="1">
      <alignment horizontal="center" wrapText="1"/>
    </xf>
    <xf numFmtId="363" fontId="32" fillId="2" borderId="0" xfId="37815" applyNumberFormat="1" applyFont="1" applyFill="1" applyAlignment="1">
      <alignment horizontal="center" wrapText="1"/>
    </xf>
    <xf numFmtId="361" fontId="32" fillId="2" borderId="0" xfId="2" applyNumberFormat="1" applyFont="1" applyFill="1" applyAlignment="1">
      <alignment horizontal="center" wrapText="1"/>
    </xf>
    <xf numFmtId="0" fontId="32" fillId="2" borderId="0" xfId="37815" applyFont="1" applyFill="1" applyAlignment="1">
      <alignment vertical="center"/>
    </xf>
    <xf numFmtId="0" fontId="32" fillId="2" borderId="0" xfId="0" applyFont="1" applyFill="1" applyAlignment="1">
      <alignment horizontal="center" vertical="center" wrapText="1"/>
    </xf>
    <xf numFmtId="0" fontId="32" fillId="2" borderId="0" xfId="0" applyFont="1" applyFill="1" applyAlignment="1">
      <alignment vertical="center"/>
    </xf>
    <xf numFmtId="0" fontId="32" fillId="2" borderId="4" xfId="37815" applyFont="1" applyFill="1" applyBorder="1" applyAlignment="1">
      <alignment vertical="center"/>
    </xf>
    <xf numFmtId="0" fontId="32" fillId="2" borderId="4" xfId="37815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vertical="center"/>
    </xf>
    <xf numFmtId="0" fontId="42" fillId="2" borderId="0" xfId="0" applyFont="1" applyFill="1" applyAlignment="1">
      <alignment horizontal="left"/>
    </xf>
    <xf numFmtId="0" fontId="42" fillId="2" borderId="56" xfId="0" applyFont="1" applyFill="1" applyBorder="1" applyAlignment="1">
      <alignment horizontal="left"/>
    </xf>
    <xf numFmtId="172" fontId="437" fillId="0" borderId="0" xfId="2" applyNumberFormat="1" applyFont="1"/>
    <xf numFmtId="14" fontId="38" fillId="2" borderId="0" xfId="46696" applyNumberFormat="1" applyFont="1" applyFill="1" applyAlignment="1">
      <alignment horizontal="right"/>
    </xf>
    <xf numFmtId="43" fontId="34" fillId="2" borderId="0" xfId="46695" applyFont="1" applyFill="1" applyBorder="1" applyAlignment="1">
      <alignment horizontal="right"/>
    </xf>
    <xf numFmtId="43" fontId="34" fillId="2" borderId="0" xfId="46465" applyFont="1" applyFill="1" applyBorder="1" applyAlignment="1">
      <alignment horizontal="right"/>
    </xf>
    <xf numFmtId="0" fontId="32" fillId="0" borderId="0" xfId="46818" applyFont="1" applyAlignment="1">
      <alignment horizontal="center" vertical="center"/>
    </xf>
    <xf numFmtId="0" fontId="32" fillId="2" borderId="0" xfId="37815" applyFont="1" applyFill="1" applyAlignment="1">
      <alignment horizontal="center" vertical="center" wrapText="1"/>
    </xf>
    <xf numFmtId="2" fontId="34" fillId="2" borderId="0" xfId="9" applyNumberFormat="1" applyFont="1" applyFill="1" applyAlignment="1">
      <alignment horizontal="center" vertical="center" wrapText="1"/>
    </xf>
    <xf numFmtId="0" fontId="32" fillId="0" borderId="0" xfId="14" applyFont="1" applyAlignment="1">
      <alignment horizontal="center"/>
    </xf>
    <xf numFmtId="1" fontId="7" fillId="0" borderId="0" xfId="14" applyNumberFormat="1" applyFont="1" applyAlignment="1">
      <alignment horizontal="center"/>
    </xf>
    <xf numFmtId="2" fontId="7" fillId="0" borderId="0" xfId="14" applyNumberFormat="1" applyFont="1" applyAlignment="1">
      <alignment horizontal="left" vertical="top" wrapText="1"/>
    </xf>
    <xf numFmtId="0" fontId="417" fillId="2" borderId="8" xfId="0" applyFont="1" applyFill="1" applyBorder="1" applyAlignment="1">
      <alignment horizontal="center" vertical="center"/>
    </xf>
    <xf numFmtId="0" fontId="417" fillId="2" borderId="10" xfId="0" applyFont="1" applyFill="1" applyBorder="1" applyAlignment="1">
      <alignment horizontal="center" vertical="center"/>
    </xf>
    <xf numFmtId="2" fontId="418" fillId="2" borderId="7" xfId="0" applyNumberFormat="1" applyFont="1" applyFill="1" applyBorder="1" applyAlignment="1">
      <alignment horizontal="center" vertical="center" wrapText="1"/>
    </xf>
    <xf numFmtId="2" fontId="418" fillId="2" borderId="0" xfId="0" applyNumberFormat="1" applyFont="1" applyFill="1" applyAlignment="1">
      <alignment horizontal="center" vertical="center" wrapText="1"/>
    </xf>
    <xf numFmtId="0" fontId="42" fillId="2" borderId="56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</cellXfs>
  <cellStyles count="46821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2" xfId="1452" xr:uid="{00000000-0005-0000-0000-00008633000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2" xfId="1309" xr:uid="{00000000-0005-0000-0000-000056350000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3" xfId="1485" xr:uid="{00000000-0005-0000-0000-00007C350000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2" xfId="1531" xr:uid="{00000000-0005-0000-0000-000094520000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3" xfId="287" xr:uid="{00000000-0005-0000-0000-000062580000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2" xfId="1560" xr:uid="{00000000-0005-0000-0000-000097590000}"/>
    <cellStyle name="Normal 13 2 2 10" xfId="43381" xr:uid="{00000000-0005-0000-0000-000098590000}"/>
    <cellStyle name="Normal 13 2 2 2" xfId="1561" xr:uid="{00000000-0005-0000-0000-000099590000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2" xfId="1568" xr:uid="{00000000-0005-0000-0000-0000075A0000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2" xfId="1577" xr:uid="{00000000-0005-0000-0000-00006B5B0000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2" xfId="627" xr:uid="{00000000-0005-0000-0000-0000B05D000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2" xfId="628" xr:uid="{00000000-0005-0000-0000-0000755E0000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3" xfId="1647" xr:uid="{00000000-0005-0000-0000-000074600000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2" xfId="562" xr:uid="{00000000-0005-0000-0000-00005E610000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2" xfId="1748" xr:uid="{00000000-0005-0000-0000-00006D6E0000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2" xfId="1756" xr:uid="{00000000-0005-0000-0000-0000EE6E0000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2" xfId="1763" xr:uid="{00000000-0005-0000-0000-0000D46F0000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2" xfId="1780" xr:uid="{00000000-0005-0000-0000-000049710000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2" xfId="1788" xr:uid="{00000000-0005-0000-0000-0000CA710000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2" xfId="1804" xr:uid="{00000000-0005-0000-0000-0000F3730000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2" xfId="636" xr:uid="{00000000-0005-0000-0000-0000D0740000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2" xfId="1827" xr:uid="{00000000-0005-0000-0000-00006E750000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2" xfId="638" xr:uid="{00000000-0005-0000-0000-0000BB760000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2" xfId="1939" xr:uid="{00000000-0005-0000-0000-0000C0810000}"/>
    <cellStyle name="Normal 43 2 10" xfId="45166" xr:uid="{00000000-0005-0000-0000-0000C1810000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2" xfId="1999" xr:uid="{00000000-0005-0000-0000-0000EB8A0000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6" xfId="1235" xr:uid="{00000000-0005-0000-0000-0000629A0000}"/>
    <cellStyle name="Normal 9 6 10" xfId="45947" xr:uid="{00000000-0005-0000-0000-0000639A000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122F83"/>
      <color rgb="FF7FC8F8"/>
      <color rgb="FF7FC818"/>
      <color rgb="FF937843"/>
      <color rgb="FF7EA6A7"/>
      <color rgb="FF996600"/>
      <color rgb="FF7D8CAE"/>
      <color rgb="FF8FAADC"/>
      <color rgb="FF286A6C"/>
      <color rgb="FFB99E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8.xml"/><Relationship Id="rId117" Type="http://schemas.openxmlformats.org/officeDocument/2006/relationships/externalLink" Target="externalLinks/externalLink57.xml"/><Relationship Id="rId21" Type="http://schemas.openxmlformats.org/officeDocument/2006/relationships/worksheet" Target="worksheets/sheet8.xml"/><Relationship Id="rId42" Type="http://schemas.openxmlformats.org/officeDocument/2006/relationships/chartsheet" Target="chartsheets/sheet31.xml"/><Relationship Id="rId47" Type="http://schemas.openxmlformats.org/officeDocument/2006/relationships/chartsheet" Target="chartsheets/sheet35.xml"/><Relationship Id="rId63" Type="http://schemas.openxmlformats.org/officeDocument/2006/relationships/externalLink" Target="externalLinks/externalLink3.xml"/><Relationship Id="rId68" Type="http://schemas.openxmlformats.org/officeDocument/2006/relationships/externalLink" Target="externalLinks/externalLink8.xml"/><Relationship Id="rId84" Type="http://schemas.openxmlformats.org/officeDocument/2006/relationships/externalLink" Target="externalLinks/externalLink24.xml"/><Relationship Id="rId89" Type="http://schemas.openxmlformats.org/officeDocument/2006/relationships/externalLink" Target="externalLinks/externalLink29.xml"/><Relationship Id="rId112" Type="http://schemas.openxmlformats.org/officeDocument/2006/relationships/externalLink" Target="externalLinks/externalLink52.xml"/><Relationship Id="rId133" Type="http://schemas.openxmlformats.org/officeDocument/2006/relationships/externalLink" Target="externalLinks/externalLink73.xml"/><Relationship Id="rId138" Type="http://schemas.openxmlformats.org/officeDocument/2006/relationships/externalLink" Target="externalLinks/externalLink78.xml"/><Relationship Id="rId154" Type="http://schemas.openxmlformats.org/officeDocument/2006/relationships/externalLink" Target="externalLinks/externalLink94.xml"/><Relationship Id="rId159" Type="http://schemas.openxmlformats.org/officeDocument/2006/relationships/externalLink" Target="externalLinks/externalLink99.xml"/><Relationship Id="rId175" Type="http://schemas.openxmlformats.org/officeDocument/2006/relationships/externalLink" Target="externalLinks/externalLink115.xml"/><Relationship Id="rId170" Type="http://schemas.openxmlformats.org/officeDocument/2006/relationships/externalLink" Target="externalLinks/externalLink110.xml"/><Relationship Id="rId191" Type="http://schemas.openxmlformats.org/officeDocument/2006/relationships/customXml" Target="../customXml/item3.xml"/><Relationship Id="rId16" Type="http://schemas.openxmlformats.org/officeDocument/2006/relationships/chartsheet" Target="chartsheets/sheet10.xml"/><Relationship Id="rId107" Type="http://schemas.openxmlformats.org/officeDocument/2006/relationships/externalLink" Target="externalLinks/externalLink47.xml"/><Relationship Id="rId11" Type="http://schemas.openxmlformats.org/officeDocument/2006/relationships/worksheet" Target="worksheets/sheet6.xml"/><Relationship Id="rId32" Type="http://schemas.openxmlformats.org/officeDocument/2006/relationships/chartsheet" Target="chartsheets/sheet23.xml"/><Relationship Id="rId37" Type="http://schemas.openxmlformats.org/officeDocument/2006/relationships/chartsheet" Target="chartsheets/sheet27.xml"/><Relationship Id="rId53" Type="http://schemas.openxmlformats.org/officeDocument/2006/relationships/worksheet" Target="worksheets/sheet16.xml"/><Relationship Id="rId58" Type="http://schemas.openxmlformats.org/officeDocument/2006/relationships/chartsheet" Target="chartsheets/sheet39.xml"/><Relationship Id="rId74" Type="http://schemas.openxmlformats.org/officeDocument/2006/relationships/externalLink" Target="externalLinks/externalLink14.xml"/><Relationship Id="rId79" Type="http://schemas.openxmlformats.org/officeDocument/2006/relationships/externalLink" Target="externalLinks/externalLink19.xml"/><Relationship Id="rId102" Type="http://schemas.openxmlformats.org/officeDocument/2006/relationships/externalLink" Target="externalLinks/externalLink42.xml"/><Relationship Id="rId123" Type="http://schemas.openxmlformats.org/officeDocument/2006/relationships/externalLink" Target="externalLinks/externalLink63.xml"/><Relationship Id="rId128" Type="http://schemas.openxmlformats.org/officeDocument/2006/relationships/externalLink" Target="externalLinks/externalLink68.xml"/><Relationship Id="rId144" Type="http://schemas.openxmlformats.org/officeDocument/2006/relationships/externalLink" Target="externalLinks/externalLink84.xml"/><Relationship Id="rId149" Type="http://schemas.openxmlformats.org/officeDocument/2006/relationships/externalLink" Target="externalLinks/externalLink89.xml"/><Relationship Id="rId5" Type="http://schemas.openxmlformats.org/officeDocument/2006/relationships/chartsheet" Target="chartsheets/sheet2.xml"/><Relationship Id="rId90" Type="http://schemas.openxmlformats.org/officeDocument/2006/relationships/externalLink" Target="externalLinks/externalLink30.xml"/><Relationship Id="rId95" Type="http://schemas.openxmlformats.org/officeDocument/2006/relationships/externalLink" Target="externalLinks/externalLink35.xml"/><Relationship Id="rId160" Type="http://schemas.openxmlformats.org/officeDocument/2006/relationships/externalLink" Target="externalLinks/externalLink100.xml"/><Relationship Id="rId165" Type="http://schemas.openxmlformats.org/officeDocument/2006/relationships/externalLink" Target="externalLinks/externalLink105.xml"/><Relationship Id="rId181" Type="http://schemas.openxmlformats.org/officeDocument/2006/relationships/externalLink" Target="externalLinks/externalLink121.xml"/><Relationship Id="rId186" Type="http://schemas.openxmlformats.org/officeDocument/2006/relationships/styles" Target="styles.xml"/><Relationship Id="rId22" Type="http://schemas.openxmlformats.org/officeDocument/2006/relationships/chartsheet" Target="chartsheets/sheet14.xml"/><Relationship Id="rId27" Type="http://schemas.openxmlformats.org/officeDocument/2006/relationships/chartsheet" Target="chartsheets/sheet19.xml"/><Relationship Id="rId43" Type="http://schemas.openxmlformats.org/officeDocument/2006/relationships/chartsheet" Target="chartsheets/sheet32.xml"/><Relationship Id="rId48" Type="http://schemas.openxmlformats.org/officeDocument/2006/relationships/chartsheet" Target="chartsheets/sheet36.xml"/><Relationship Id="rId64" Type="http://schemas.openxmlformats.org/officeDocument/2006/relationships/externalLink" Target="externalLinks/externalLink4.xml"/><Relationship Id="rId69" Type="http://schemas.openxmlformats.org/officeDocument/2006/relationships/externalLink" Target="externalLinks/externalLink9.xml"/><Relationship Id="rId113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58.xml"/><Relationship Id="rId134" Type="http://schemas.openxmlformats.org/officeDocument/2006/relationships/externalLink" Target="externalLinks/externalLink74.xml"/><Relationship Id="rId139" Type="http://schemas.openxmlformats.org/officeDocument/2006/relationships/externalLink" Target="externalLinks/externalLink79.xml"/><Relationship Id="rId80" Type="http://schemas.openxmlformats.org/officeDocument/2006/relationships/externalLink" Target="externalLinks/externalLink20.xml"/><Relationship Id="rId85" Type="http://schemas.openxmlformats.org/officeDocument/2006/relationships/externalLink" Target="externalLinks/externalLink25.xml"/><Relationship Id="rId150" Type="http://schemas.openxmlformats.org/officeDocument/2006/relationships/externalLink" Target="externalLinks/externalLink90.xml"/><Relationship Id="rId155" Type="http://schemas.openxmlformats.org/officeDocument/2006/relationships/externalLink" Target="externalLinks/externalLink95.xml"/><Relationship Id="rId171" Type="http://schemas.openxmlformats.org/officeDocument/2006/relationships/externalLink" Target="externalLinks/externalLink111.xml"/><Relationship Id="rId176" Type="http://schemas.openxmlformats.org/officeDocument/2006/relationships/externalLink" Target="externalLinks/externalLink116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33" Type="http://schemas.openxmlformats.org/officeDocument/2006/relationships/chartsheet" Target="chartsheets/sheet24.xml"/><Relationship Id="rId38" Type="http://schemas.openxmlformats.org/officeDocument/2006/relationships/chartsheet" Target="chartsheets/sheet28.xml"/><Relationship Id="rId59" Type="http://schemas.openxmlformats.org/officeDocument/2006/relationships/chartsheet" Target="chartsheets/sheet40.xml"/><Relationship Id="rId103" Type="http://schemas.openxmlformats.org/officeDocument/2006/relationships/externalLink" Target="externalLinks/externalLink43.xml"/><Relationship Id="rId108" Type="http://schemas.openxmlformats.org/officeDocument/2006/relationships/externalLink" Target="externalLinks/externalLink48.xml"/><Relationship Id="rId124" Type="http://schemas.openxmlformats.org/officeDocument/2006/relationships/externalLink" Target="externalLinks/externalLink64.xml"/><Relationship Id="rId129" Type="http://schemas.openxmlformats.org/officeDocument/2006/relationships/externalLink" Target="externalLinks/externalLink69.xml"/><Relationship Id="rId54" Type="http://schemas.openxmlformats.org/officeDocument/2006/relationships/worksheet" Target="worksheets/sheet17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91" Type="http://schemas.openxmlformats.org/officeDocument/2006/relationships/externalLink" Target="externalLinks/externalLink31.xml"/><Relationship Id="rId96" Type="http://schemas.openxmlformats.org/officeDocument/2006/relationships/externalLink" Target="externalLinks/externalLink36.xml"/><Relationship Id="rId140" Type="http://schemas.openxmlformats.org/officeDocument/2006/relationships/externalLink" Target="externalLinks/externalLink80.xml"/><Relationship Id="rId145" Type="http://schemas.openxmlformats.org/officeDocument/2006/relationships/externalLink" Target="externalLinks/externalLink85.xml"/><Relationship Id="rId161" Type="http://schemas.openxmlformats.org/officeDocument/2006/relationships/externalLink" Target="externalLinks/externalLink101.xml"/><Relationship Id="rId166" Type="http://schemas.openxmlformats.org/officeDocument/2006/relationships/externalLink" Target="externalLinks/externalLink106.xml"/><Relationship Id="rId182" Type="http://schemas.openxmlformats.org/officeDocument/2006/relationships/externalLink" Target="externalLinks/externalLink12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23" Type="http://schemas.openxmlformats.org/officeDocument/2006/relationships/chartsheet" Target="chartsheets/sheet15.xml"/><Relationship Id="rId28" Type="http://schemas.openxmlformats.org/officeDocument/2006/relationships/worksheet" Target="worksheets/sheet9.xml"/><Relationship Id="rId49" Type="http://schemas.openxmlformats.org/officeDocument/2006/relationships/chartsheet" Target="chartsheets/sheet37.xml"/><Relationship Id="rId114" Type="http://schemas.openxmlformats.org/officeDocument/2006/relationships/externalLink" Target="externalLinks/externalLink54.xml"/><Relationship Id="rId119" Type="http://schemas.openxmlformats.org/officeDocument/2006/relationships/externalLink" Target="externalLinks/externalLink59.xml"/><Relationship Id="rId44" Type="http://schemas.openxmlformats.org/officeDocument/2006/relationships/worksheet" Target="worksheets/sheet12.xml"/><Relationship Id="rId60" Type="http://schemas.openxmlformats.org/officeDocument/2006/relationships/chartsheet" Target="chartsheets/sheet41.xml"/><Relationship Id="rId65" Type="http://schemas.openxmlformats.org/officeDocument/2006/relationships/externalLink" Target="externalLinks/externalLink5.xml"/><Relationship Id="rId81" Type="http://schemas.openxmlformats.org/officeDocument/2006/relationships/externalLink" Target="externalLinks/externalLink21.xml"/><Relationship Id="rId86" Type="http://schemas.openxmlformats.org/officeDocument/2006/relationships/externalLink" Target="externalLinks/externalLink26.xml"/><Relationship Id="rId130" Type="http://schemas.openxmlformats.org/officeDocument/2006/relationships/externalLink" Target="externalLinks/externalLink70.xml"/><Relationship Id="rId135" Type="http://schemas.openxmlformats.org/officeDocument/2006/relationships/externalLink" Target="externalLinks/externalLink75.xml"/><Relationship Id="rId151" Type="http://schemas.openxmlformats.org/officeDocument/2006/relationships/externalLink" Target="externalLinks/externalLink91.xml"/><Relationship Id="rId156" Type="http://schemas.openxmlformats.org/officeDocument/2006/relationships/externalLink" Target="externalLinks/externalLink96.xml"/><Relationship Id="rId177" Type="http://schemas.openxmlformats.org/officeDocument/2006/relationships/externalLink" Target="externalLinks/externalLink117.xml"/><Relationship Id="rId172" Type="http://schemas.openxmlformats.org/officeDocument/2006/relationships/externalLink" Target="externalLinks/externalLink11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9" Type="http://schemas.openxmlformats.org/officeDocument/2006/relationships/worksheet" Target="worksheets/sheet11.xml"/><Relationship Id="rId109" Type="http://schemas.openxmlformats.org/officeDocument/2006/relationships/externalLink" Target="externalLinks/externalLink49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3.xml"/><Relationship Id="rId55" Type="http://schemas.openxmlformats.org/officeDocument/2006/relationships/worksheet" Target="worksheets/sheet18.xml"/><Relationship Id="rId76" Type="http://schemas.openxmlformats.org/officeDocument/2006/relationships/externalLink" Target="externalLinks/externalLink16.xml"/><Relationship Id="rId97" Type="http://schemas.openxmlformats.org/officeDocument/2006/relationships/externalLink" Target="externalLinks/externalLink37.xml"/><Relationship Id="rId104" Type="http://schemas.openxmlformats.org/officeDocument/2006/relationships/externalLink" Target="externalLinks/externalLink44.xml"/><Relationship Id="rId120" Type="http://schemas.openxmlformats.org/officeDocument/2006/relationships/externalLink" Target="externalLinks/externalLink60.xml"/><Relationship Id="rId125" Type="http://schemas.openxmlformats.org/officeDocument/2006/relationships/externalLink" Target="externalLinks/externalLink65.xml"/><Relationship Id="rId141" Type="http://schemas.openxmlformats.org/officeDocument/2006/relationships/externalLink" Target="externalLinks/externalLink81.xml"/><Relationship Id="rId146" Type="http://schemas.openxmlformats.org/officeDocument/2006/relationships/externalLink" Target="externalLinks/externalLink86.xml"/><Relationship Id="rId167" Type="http://schemas.openxmlformats.org/officeDocument/2006/relationships/externalLink" Target="externalLinks/externalLink107.xml"/><Relationship Id="rId188" Type="http://schemas.openxmlformats.org/officeDocument/2006/relationships/calcChain" Target="calcChain.xml"/><Relationship Id="rId7" Type="http://schemas.openxmlformats.org/officeDocument/2006/relationships/chartsheet" Target="chartsheets/sheet4.xml"/><Relationship Id="rId71" Type="http://schemas.openxmlformats.org/officeDocument/2006/relationships/externalLink" Target="externalLinks/externalLink11.xml"/><Relationship Id="rId92" Type="http://schemas.openxmlformats.org/officeDocument/2006/relationships/externalLink" Target="externalLinks/externalLink32.xml"/><Relationship Id="rId162" Type="http://schemas.openxmlformats.org/officeDocument/2006/relationships/externalLink" Target="externalLinks/externalLink102.xml"/><Relationship Id="rId183" Type="http://schemas.openxmlformats.org/officeDocument/2006/relationships/externalLink" Target="externalLinks/externalLink123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0.xml"/><Relationship Id="rId24" Type="http://schemas.openxmlformats.org/officeDocument/2006/relationships/chartsheet" Target="chartsheets/sheet16.xml"/><Relationship Id="rId40" Type="http://schemas.openxmlformats.org/officeDocument/2006/relationships/chartsheet" Target="chartsheets/sheet29.xml"/><Relationship Id="rId45" Type="http://schemas.openxmlformats.org/officeDocument/2006/relationships/chartsheet" Target="chartsheets/sheet33.xml"/><Relationship Id="rId66" Type="http://schemas.openxmlformats.org/officeDocument/2006/relationships/externalLink" Target="externalLinks/externalLink6.xml"/><Relationship Id="rId87" Type="http://schemas.openxmlformats.org/officeDocument/2006/relationships/externalLink" Target="externalLinks/externalLink27.xml"/><Relationship Id="rId110" Type="http://schemas.openxmlformats.org/officeDocument/2006/relationships/externalLink" Target="externalLinks/externalLink50.xml"/><Relationship Id="rId115" Type="http://schemas.openxmlformats.org/officeDocument/2006/relationships/externalLink" Target="externalLinks/externalLink55.xml"/><Relationship Id="rId131" Type="http://schemas.openxmlformats.org/officeDocument/2006/relationships/externalLink" Target="externalLinks/externalLink71.xml"/><Relationship Id="rId136" Type="http://schemas.openxmlformats.org/officeDocument/2006/relationships/externalLink" Target="externalLinks/externalLink76.xml"/><Relationship Id="rId157" Type="http://schemas.openxmlformats.org/officeDocument/2006/relationships/externalLink" Target="externalLinks/externalLink97.xml"/><Relationship Id="rId178" Type="http://schemas.openxmlformats.org/officeDocument/2006/relationships/externalLink" Target="externalLinks/externalLink118.xml"/><Relationship Id="rId61" Type="http://schemas.openxmlformats.org/officeDocument/2006/relationships/externalLink" Target="externalLinks/externalLink1.xml"/><Relationship Id="rId82" Type="http://schemas.openxmlformats.org/officeDocument/2006/relationships/externalLink" Target="externalLinks/externalLink22.xml"/><Relationship Id="rId152" Type="http://schemas.openxmlformats.org/officeDocument/2006/relationships/externalLink" Target="externalLinks/externalLink92.xml"/><Relationship Id="rId173" Type="http://schemas.openxmlformats.org/officeDocument/2006/relationships/externalLink" Target="externalLinks/externalLink113.xml"/><Relationship Id="rId19" Type="http://schemas.openxmlformats.org/officeDocument/2006/relationships/chartsheet" Target="chartsheets/sheet13.xml"/><Relationship Id="rId14" Type="http://schemas.openxmlformats.org/officeDocument/2006/relationships/chartsheet" Target="chartsheets/sheet8.xml"/><Relationship Id="rId30" Type="http://schemas.openxmlformats.org/officeDocument/2006/relationships/chartsheet" Target="chartsheets/sheet21.xml"/><Relationship Id="rId35" Type="http://schemas.openxmlformats.org/officeDocument/2006/relationships/worksheet" Target="worksheets/sheet10.xml"/><Relationship Id="rId56" Type="http://schemas.openxmlformats.org/officeDocument/2006/relationships/chartsheet" Target="chartsheets/sheet38.xml"/><Relationship Id="rId77" Type="http://schemas.openxmlformats.org/officeDocument/2006/relationships/externalLink" Target="externalLinks/externalLink17.xml"/><Relationship Id="rId100" Type="http://schemas.openxmlformats.org/officeDocument/2006/relationships/externalLink" Target="externalLinks/externalLink40.xml"/><Relationship Id="rId105" Type="http://schemas.openxmlformats.org/officeDocument/2006/relationships/externalLink" Target="externalLinks/externalLink45.xml"/><Relationship Id="rId126" Type="http://schemas.openxmlformats.org/officeDocument/2006/relationships/externalLink" Target="externalLinks/externalLink66.xml"/><Relationship Id="rId147" Type="http://schemas.openxmlformats.org/officeDocument/2006/relationships/externalLink" Target="externalLinks/externalLink87.xml"/><Relationship Id="rId168" Type="http://schemas.openxmlformats.org/officeDocument/2006/relationships/externalLink" Target="externalLinks/externalLink108.xml"/><Relationship Id="rId8" Type="http://schemas.openxmlformats.org/officeDocument/2006/relationships/chartsheet" Target="chartsheets/sheet5.xml"/><Relationship Id="rId51" Type="http://schemas.openxmlformats.org/officeDocument/2006/relationships/worksheet" Target="worksheets/sheet14.xml"/><Relationship Id="rId72" Type="http://schemas.openxmlformats.org/officeDocument/2006/relationships/externalLink" Target="externalLinks/externalLink12.xml"/><Relationship Id="rId93" Type="http://schemas.openxmlformats.org/officeDocument/2006/relationships/externalLink" Target="externalLinks/externalLink33.xml"/><Relationship Id="rId98" Type="http://schemas.openxmlformats.org/officeDocument/2006/relationships/externalLink" Target="externalLinks/externalLink38.xml"/><Relationship Id="rId121" Type="http://schemas.openxmlformats.org/officeDocument/2006/relationships/externalLink" Target="externalLinks/externalLink61.xml"/><Relationship Id="rId142" Type="http://schemas.openxmlformats.org/officeDocument/2006/relationships/externalLink" Target="externalLinks/externalLink82.xml"/><Relationship Id="rId163" Type="http://schemas.openxmlformats.org/officeDocument/2006/relationships/externalLink" Target="externalLinks/externalLink103.xml"/><Relationship Id="rId184" Type="http://schemas.openxmlformats.org/officeDocument/2006/relationships/externalLink" Target="externalLinks/externalLink124.xml"/><Relationship Id="rId18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chartsheet" Target="chartsheets/sheet17.xml"/><Relationship Id="rId46" Type="http://schemas.openxmlformats.org/officeDocument/2006/relationships/chartsheet" Target="chartsheets/sheet34.xml"/><Relationship Id="rId67" Type="http://schemas.openxmlformats.org/officeDocument/2006/relationships/externalLink" Target="externalLinks/externalLink7.xml"/><Relationship Id="rId116" Type="http://schemas.openxmlformats.org/officeDocument/2006/relationships/externalLink" Target="externalLinks/externalLink56.xml"/><Relationship Id="rId137" Type="http://schemas.openxmlformats.org/officeDocument/2006/relationships/externalLink" Target="externalLinks/externalLink77.xml"/><Relationship Id="rId158" Type="http://schemas.openxmlformats.org/officeDocument/2006/relationships/externalLink" Target="externalLinks/externalLink98.xml"/><Relationship Id="rId20" Type="http://schemas.openxmlformats.org/officeDocument/2006/relationships/worksheet" Target="worksheets/sheet7.xml"/><Relationship Id="rId41" Type="http://schemas.openxmlformats.org/officeDocument/2006/relationships/chartsheet" Target="chartsheets/sheet30.xml"/><Relationship Id="rId62" Type="http://schemas.openxmlformats.org/officeDocument/2006/relationships/externalLink" Target="externalLinks/externalLink2.xml"/><Relationship Id="rId83" Type="http://schemas.openxmlformats.org/officeDocument/2006/relationships/externalLink" Target="externalLinks/externalLink23.xml"/><Relationship Id="rId88" Type="http://schemas.openxmlformats.org/officeDocument/2006/relationships/externalLink" Target="externalLinks/externalLink28.xml"/><Relationship Id="rId111" Type="http://schemas.openxmlformats.org/officeDocument/2006/relationships/externalLink" Target="externalLinks/externalLink51.xml"/><Relationship Id="rId132" Type="http://schemas.openxmlformats.org/officeDocument/2006/relationships/externalLink" Target="externalLinks/externalLink72.xml"/><Relationship Id="rId153" Type="http://schemas.openxmlformats.org/officeDocument/2006/relationships/externalLink" Target="externalLinks/externalLink93.xml"/><Relationship Id="rId174" Type="http://schemas.openxmlformats.org/officeDocument/2006/relationships/externalLink" Target="externalLinks/externalLink114.xml"/><Relationship Id="rId179" Type="http://schemas.openxmlformats.org/officeDocument/2006/relationships/externalLink" Target="externalLinks/externalLink119.xml"/><Relationship Id="rId190" Type="http://schemas.openxmlformats.org/officeDocument/2006/relationships/customXml" Target="../customXml/item2.xml"/><Relationship Id="rId15" Type="http://schemas.openxmlformats.org/officeDocument/2006/relationships/chartsheet" Target="chartsheets/sheet9.xml"/><Relationship Id="rId36" Type="http://schemas.openxmlformats.org/officeDocument/2006/relationships/chartsheet" Target="chartsheets/sheet26.xml"/><Relationship Id="rId57" Type="http://schemas.openxmlformats.org/officeDocument/2006/relationships/worksheet" Target="worksheets/sheet19.xml"/><Relationship Id="rId106" Type="http://schemas.openxmlformats.org/officeDocument/2006/relationships/externalLink" Target="externalLinks/externalLink46.xml"/><Relationship Id="rId127" Type="http://schemas.openxmlformats.org/officeDocument/2006/relationships/externalLink" Target="externalLinks/externalLink67.xml"/><Relationship Id="rId10" Type="http://schemas.openxmlformats.org/officeDocument/2006/relationships/worksheet" Target="worksheets/sheet5.xml"/><Relationship Id="rId31" Type="http://schemas.openxmlformats.org/officeDocument/2006/relationships/chartsheet" Target="chartsheets/sheet22.xml"/><Relationship Id="rId52" Type="http://schemas.openxmlformats.org/officeDocument/2006/relationships/worksheet" Target="worksheets/sheet15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94" Type="http://schemas.openxmlformats.org/officeDocument/2006/relationships/externalLink" Target="externalLinks/externalLink34.xml"/><Relationship Id="rId99" Type="http://schemas.openxmlformats.org/officeDocument/2006/relationships/externalLink" Target="externalLinks/externalLink39.xml"/><Relationship Id="rId101" Type="http://schemas.openxmlformats.org/officeDocument/2006/relationships/externalLink" Target="externalLinks/externalLink41.xml"/><Relationship Id="rId122" Type="http://schemas.openxmlformats.org/officeDocument/2006/relationships/externalLink" Target="externalLinks/externalLink62.xml"/><Relationship Id="rId143" Type="http://schemas.openxmlformats.org/officeDocument/2006/relationships/externalLink" Target="externalLinks/externalLink83.xml"/><Relationship Id="rId148" Type="http://schemas.openxmlformats.org/officeDocument/2006/relationships/externalLink" Target="externalLinks/externalLink88.xml"/><Relationship Id="rId164" Type="http://schemas.openxmlformats.org/officeDocument/2006/relationships/externalLink" Target="externalLinks/externalLink104.xml"/><Relationship Id="rId169" Type="http://schemas.openxmlformats.org/officeDocument/2006/relationships/externalLink" Target="externalLinks/externalLink109.xml"/><Relationship Id="rId185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4.xml"/><Relationship Id="rId180" Type="http://schemas.openxmlformats.org/officeDocument/2006/relationships/externalLink" Target="externalLinks/externalLink120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37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50392700990341E-2"/>
          <c:y val="0.1241555714626581"/>
          <c:w val="0.92447025254567106"/>
          <c:h val="0.75890807869857346"/>
        </c:manualLayout>
      </c:layout>
      <c:areaChart>
        <c:grouping val="stacked"/>
        <c:varyColors val="0"/>
        <c:ser>
          <c:idx val="0"/>
          <c:order val="3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төсөөлөл'!$B$5:$W$5</c15:sqref>
                  </c15:fullRef>
                </c:ext>
              </c:extLst>
              <c:f>'1.1.Инфляцын төсөөлөл'!$B$5:$U$5</c:f>
              <c:numCache>
                <c:formatCode>0.0%</c:formatCode>
                <c:ptCount val="20"/>
                <c:pt idx="0">
                  <c:v>2.18808362E-2</c:v>
                </c:pt>
                <c:pt idx="1">
                  <c:v>6.2273004E-2</c:v>
                </c:pt>
                <c:pt idx="2">
                  <c:v>9.0021132099999998E-2</c:v>
                </c:pt>
                <c:pt idx="3">
                  <c:v>0.11070846699999999</c:v>
                </c:pt>
                <c:pt idx="4">
                  <c:v>0.15621235100000003</c:v>
                </c:pt>
                <c:pt idx="5">
                  <c:v>0.161623184</c:v>
                </c:pt>
                <c:pt idx="6">
                  <c:v>0.14890669600000001</c:v>
                </c:pt>
                <c:pt idx="7">
                  <c:v>0.13994029899999999</c:v>
                </c:pt>
                <c:pt idx="8">
                  <c:v>0.12052697600000001</c:v>
                </c:pt>
                <c:pt idx="9">
                  <c:v>0.10708520000000001</c:v>
                </c:pt>
                <c:pt idx="10">
                  <c:v>9.892650330000001E-2</c:v>
                </c:pt>
                <c:pt idx="11">
                  <c:v>7.0164956600000009E-2</c:v>
                </c:pt>
                <c:pt idx="12">
                  <c:v>5.3345423600000004E-2</c:v>
                </c:pt>
                <c:pt idx="13">
                  <c:v>2.5636096899999999E-2</c:v>
                </c:pt>
                <c:pt idx="14">
                  <c:v>5.219279700000001E-3</c:v>
                </c:pt>
                <c:pt idx="15">
                  <c:v>7.5418021900000021E-3</c:v>
                </c:pt>
                <c:pt idx="16">
                  <c:v>-6.5913982600000146E-4</c:v>
                </c:pt>
                <c:pt idx="17">
                  <c:v>5.7047637099999979E-3</c:v>
                </c:pt>
                <c:pt idx="18">
                  <c:v>9.294806529999998E-3</c:v>
                </c:pt>
                <c:pt idx="19">
                  <c:v>9.6731744599999996E-3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7A-BD77-D50836EAC04B}"/>
            </c:ext>
          </c:extLst>
        </c:ser>
        <c:ser>
          <c:idx val="1"/>
          <c:order val="4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төсөөлөл'!$B$6:$W$6</c15:sqref>
                  </c15:fullRef>
                </c:ext>
              </c:extLst>
              <c:f>'1.1.Инфляцын төсөөлөл'!$B$6:$U$6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-2.9999999995311557E-9</c:v>
                </c:pt>
                <c:pt idx="10">
                  <c:v>-3.0000000705854289E-10</c:v>
                </c:pt>
                <c:pt idx="11">
                  <c:v>1.0413874999999991E-2</c:v>
                </c:pt>
                <c:pt idx="12">
                  <c:v>1.9879056299999993E-2</c:v>
                </c:pt>
                <c:pt idx="13">
                  <c:v>2.93528708E-2</c:v>
                </c:pt>
                <c:pt idx="14">
                  <c:v>3.8647365899999994E-2</c:v>
                </c:pt>
                <c:pt idx="15">
                  <c:v>3.8249136910000002E-2</c:v>
                </c:pt>
                <c:pt idx="16">
                  <c:v>3.7659941926000001E-2</c:v>
                </c:pt>
                <c:pt idx="17">
                  <c:v>3.6492898289999999E-2</c:v>
                </c:pt>
                <c:pt idx="18">
                  <c:v>3.4591400269999996E-2</c:v>
                </c:pt>
                <c:pt idx="19">
                  <c:v>3.2256534940000005E-2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F7A-BD77-D50836EAC04B}"/>
            </c:ext>
          </c:extLst>
        </c:ser>
        <c:ser>
          <c:idx val="2"/>
          <c:order val="5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төсөөлөл'!$B$7:$W$7</c15:sqref>
                  </c15:fullRef>
                </c:ext>
              </c:extLst>
              <c:f>'1.1.Инфляцын төсөөлөл'!$B$7:$U$7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-1.0000000116860974E-9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-2.0000000056086263E-9</c:v>
                </c:pt>
                <c:pt idx="10">
                  <c:v>-1.9999999878450582E-10</c:v>
                </c:pt>
                <c:pt idx="11">
                  <c:v>5.9609936000000023E-3</c:v>
                </c:pt>
                <c:pt idx="12">
                  <c:v>1.1459553100000006E-2</c:v>
                </c:pt>
                <c:pt idx="13">
                  <c:v>1.7047430300000003E-2</c:v>
                </c:pt>
                <c:pt idx="14">
                  <c:v>2.2613007300000001E-2</c:v>
                </c:pt>
                <c:pt idx="15">
                  <c:v>2.2371844699999997E-2</c:v>
                </c:pt>
                <c:pt idx="16">
                  <c:v>2.2022611500000004E-2</c:v>
                </c:pt>
                <c:pt idx="17">
                  <c:v>2.1317653200000005E-2</c:v>
                </c:pt>
                <c:pt idx="18">
                  <c:v>2.0176170200000003E-2</c:v>
                </c:pt>
                <c:pt idx="19">
                  <c:v>1.8781215299999997E-2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F7A-BD77-D50836EAC04B}"/>
            </c:ext>
          </c:extLst>
        </c:ser>
        <c:ser>
          <c:idx val="3"/>
          <c:order val="6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төсөөлөл'!$B$8:$W$8</c15:sqref>
                  </c15:fullRef>
                </c:ext>
              </c:extLst>
              <c:f>'1.1.Инфляцын төсөөлөл'!$B$8:$U$8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-1.0000000116860974E-9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-9.9999999392252895E-10</c:v>
                </c:pt>
                <c:pt idx="10">
                  <c:v>-1.9999999878450582E-10</c:v>
                </c:pt>
                <c:pt idx="11">
                  <c:v>5.0593268999999984E-3</c:v>
                </c:pt>
                <c:pt idx="12">
                  <c:v>9.7721896999999908E-3</c:v>
                </c:pt>
                <c:pt idx="13">
                  <c:v>1.4609946400000001E-2</c:v>
                </c:pt>
                <c:pt idx="14">
                  <c:v>1.9476478999999998E-2</c:v>
                </c:pt>
                <c:pt idx="15">
                  <c:v>1.9264064899999999E-2</c:v>
                </c:pt>
                <c:pt idx="16">
                  <c:v>1.8960685499999998E-2</c:v>
                </c:pt>
                <c:pt idx="17">
                  <c:v>1.8340781699999996E-2</c:v>
                </c:pt>
                <c:pt idx="18">
                  <c:v>1.7341034299999992E-2</c:v>
                </c:pt>
                <c:pt idx="19">
                  <c:v>1.6123082599999998E-2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F7A-BD77-D50836EAC04B}"/>
            </c:ext>
          </c:extLst>
        </c:ser>
        <c:ser>
          <c:idx val="4"/>
          <c:order val="7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төсөөлөл'!$B$9:$W$9</c15:sqref>
                  </c15:fullRef>
                </c:ext>
              </c:extLst>
              <c:f>'1.1.Инфляцын төсөөлөл'!$B$9:$U$9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-9.9999999392252895E-10</c:v>
                </c:pt>
                <c:pt idx="8">
                  <c:v>0</c:v>
                </c:pt>
                <c:pt idx="9">
                  <c:v>-9.9999999392252895E-10</c:v>
                </c:pt>
                <c:pt idx="10">
                  <c:v>-9.9999990510468702E-11</c:v>
                </c:pt>
                <c:pt idx="11">
                  <c:v>5.0828850000000083E-3</c:v>
                </c:pt>
                <c:pt idx="12">
                  <c:v>9.8602293000000073E-3</c:v>
                </c:pt>
                <c:pt idx="13">
                  <c:v>1.4809053599999995E-2</c:v>
                </c:pt>
                <c:pt idx="14">
                  <c:v>1.9832166099999996E-2</c:v>
                </c:pt>
                <c:pt idx="15">
                  <c:v>1.9611488300000007E-2</c:v>
                </c:pt>
                <c:pt idx="16">
                  <c:v>1.9300156400000004E-2</c:v>
                </c:pt>
                <c:pt idx="17">
                  <c:v>1.8657076099999993E-2</c:v>
                </c:pt>
                <c:pt idx="18">
                  <c:v>1.7623641400000008E-2</c:v>
                </c:pt>
                <c:pt idx="19">
                  <c:v>1.6368157800000002E-2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7-4F7A-BD77-D50836EAC04B}"/>
            </c:ext>
          </c:extLst>
        </c:ser>
        <c:ser>
          <c:idx val="5"/>
          <c:order val="8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төсөөлөл'!$B$10:$W$10</c15:sqref>
                  </c15:fullRef>
                </c:ext>
              </c:extLst>
              <c:f>'1.1.Инфляцын төсөөлөл'!$B$10:$U$10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-1.0000000116860974E-9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-2.0000000056086263E-9</c:v>
                </c:pt>
                <c:pt idx="10">
                  <c:v>-2.000000165480742E-10</c:v>
                </c:pt>
                <c:pt idx="11">
                  <c:v>6.0498268999999993E-3</c:v>
                </c:pt>
                <c:pt idx="12">
                  <c:v>1.1791543999999998E-2</c:v>
                </c:pt>
                <c:pt idx="13">
                  <c:v>1.7798276000000009E-2</c:v>
                </c:pt>
                <c:pt idx="14">
                  <c:v>2.3954400000000008E-2</c:v>
                </c:pt>
                <c:pt idx="15">
                  <c:v>2.3682064999999995E-2</c:v>
                </c:pt>
                <c:pt idx="16">
                  <c:v>2.3302841499999991E-2</c:v>
                </c:pt>
                <c:pt idx="17">
                  <c:v>2.2510469000000005E-2</c:v>
                </c:pt>
                <c:pt idx="18">
                  <c:v>2.1241929299999997E-2</c:v>
                </c:pt>
                <c:pt idx="19">
                  <c:v>1.9705422900000009E-2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7-4F7A-BD77-D50836EAC04B}"/>
            </c:ext>
          </c:extLst>
        </c:ser>
        <c:ser>
          <c:idx val="6"/>
          <c:order val="10"/>
          <c:tx>
            <c:strRef>
              <c:f>'1.1.Инфляцын төсөөлөл'!$B$11</c:f>
              <c:strCache>
                <c:ptCount val="1"/>
                <c:pt idx="0">
                  <c:v>0.0%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төсөөлөл'!$B$11:$W$11</c15:sqref>
                  </c15:fullRef>
                </c:ext>
              </c:extLst>
              <c:f>'1.1.Инфляцын төсөөлөл'!$B$11:$U$11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-9.9999999392252895E-10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-2.0000000056086263E-9</c:v>
                </c:pt>
                <c:pt idx="10">
                  <c:v>-2.9999998929497453E-10</c:v>
                </c:pt>
                <c:pt idx="11">
                  <c:v>1.0730786000000006E-2</c:v>
                </c:pt>
                <c:pt idx="12">
                  <c:v>2.1063530999999996E-2</c:v>
                </c:pt>
                <c:pt idx="13">
                  <c:v>3.2032128999999986E-2</c:v>
                </c:pt>
                <c:pt idx="14">
                  <c:v>4.3434879999999988E-2</c:v>
                </c:pt>
                <c:pt idx="15">
                  <c:v>4.2925344999999983E-2</c:v>
                </c:pt>
                <c:pt idx="16">
                  <c:v>4.222907900000001E-2</c:v>
                </c:pt>
                <c:pt idx="17">
                  <c:v>4.0749919000000003E-2</c:v>
                </c:pt>
                <c:pt idx="18">
                  <c:v>3.83948E-2</c:v>
                </c:pt>
                <c:pt idx="19">
                  <c:v>3.555461599999999E-2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8817-4F7A-BD77-D50836EAC0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8-8817-4F7A-BD77-D50836EAC0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9-8817-4F7A-BD77-D50836EAC0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8817-4F7A-BD77-D50836EAC04B}"/>
              </c:ext>
            </c:extLst>
          </c:dPt>
          <c:dPt>
            <c:idx val="12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C-8817-4F7A-BD77-D50836EAC0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8817-4F7A-BD77-D50836EAC04B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төсөөлөл'!$B$13:$W$13</c15:sqref>
                  </c15:fullRef>
                </c:ext>
              </c:extLst>
              <c:f>'1.1.Инфляцын төсөөлөл'!$B$13:$U$13</c:f>
              <c:numCache>
                <c:formatCode>0.0%</c:formatCode>
                <c:ptCount val="20"/>
                <c:pt idx="0">
                  <c:v>3.9999999999999994E-2</c:v>
                </c:pt>
                <c:pt idx="1">
                  <c:v>3.9999999999999994E-2</c:v>
                </c:pt>
                <c:pt idx="2">
                  <c:v>3.9999999999999994E-2</c:v>
                </c:pt>
                <c:pt idx="3">
                  <c:v>3.9999999999999994E-2</c:v>
                </c:pt>
                <c:pt idx="4">
                  <c:v>3.9999999999999994E-2</c:v>
                </c:pt>
                <c:pt idx="5">
                  <c:v>3.9999999999999994E-2</c:v>
                </c:pt>
                <c:pt idx="6">
                  <c:v>3.9999999999999994E-2</c:v>
                </c:pt>
                <c:pt idx="7">
                  <c:v>0.04</c:v>
                </c:pt>
                <c:pt idx="8">
                  <c:v>0.04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3.9999999999999994E-2</c:v>
                </c:pt>
                <c:pt idx="17">
                  <c:v>3.9999999999999994E-2</c:v>
                </c:pt>
                <c:pt idx="18">
                  <c:v>3.9999999999999994E-2</c:v>
                </c:pt>
                <c:pt idx="19">
                  <c:v>3.9999999999999994E-2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7-4F7A-BD77-D50836EAC04B}"/>
            </c:ext>
          </c:extLst>
        </c:ser>
        <c:ser>
          <c:idx val="9"/>
          <c:order val="1"/>
          <c:tx>
            <c:strRef>
              <c:f>'1.1.Инфляцын төсөөлөл'!$A$14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dPt>
            <c:idx val="12"/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0-8817-4F7A-BD77-D50836EAC04B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төсөөлөл'!$B$14:$W$14</c15:sqref>
                  </c15:fullRef>
                </c:ext>
              </c:extLst>
              <c:f>'1.1.Инфляцын төсөөлөл'!$B$14:$U$14</c:f>
              <c:numCache>
                <c:formatCode>0.0%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17-4F7A-BD77-D50836EAC04B}"/>
            </c:ext>
          </c:extLst>
        </c:ser>
        <c:ser>
          <c:idx val="11"/>
          <c:order val="2"/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17-4F7A-BD77-D50836EAC0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17-4F7A-BD77-D50836EAC0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17-4F7A-BD77-D50836EAC0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17-4F7A-BD77-D50836EAC04B}"/>
              </c:ext>
            </c:extLst>
          </c:dPt>
          <c:dPt>
            <c:idx val="12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8817-4F7A-BD77-D50836EAC04B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төсөөлөл'!$B$15:$W$15</c15:sqref>
                  </c15:fullRef>
                </c:ext>
              </c:extLst>
              <c:f>'1.1.Инфляцын төсөөлөл'!$B$15:$U$15</c:f>
              <c:numCache>
                <c:formatCode>0.0%</c:formatCode>
                <c:ptCount val="2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#N/A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F7A-BD77-D50836EAC04B}"/>
            </c:ext>
          </c:extLst>
        </c:ser>
        <c:ser>
          <c:idx val="8"/>
          <c:order val="9"/>
          <c:tx>
            <c:strRef>
              <c:f>'1.1.Инфляцын төсөөлөл'!$A$17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ot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төсөөлөл'!$B$17:$W$17</c15:sqref>
                  </c15:fullRef>
                </c:ext>
              </c:extLst>
              <c:f>'1.1.Инфляцын төсөөлөл'!$B$17:$U$17</c:f>
              <c:numCache>
                <c:formatCode>0.0%</c:formatCode>
                <c:ptCount val="20"/>
                <c:pt idx="0">
                  <c:v>2.18808362E-2</c:v>
                </c:pt>
                <c:pt idx="1">
                  <c:v>6.2273004E-2</c:v>
                </c:pt>
                <c:pt idx="2">
                  <c:v>9.0021132099999998E-2</c:v>
                </c:pt>
                <c:pt idx="3">
                  <c:v>0.11070846599999999</c:v>
                </c:pt>
                <c:pt idx="4">
                  <c:v>0.15624487100000001</c:v>
                </c:pt>
                <c:pt idx="5">
                  <c:v>0.16161045200000002</c:v>
                </c:pt>
                <c:pt idx="6">
                  <c:v>0.14888420800000002</c:v>
                </c:pt>
                <c:pt idx="7">
                  <c:v>0.13994029899999999</c:v>
                </c:pt>
                <c:pt idx="8">
                  <c:v>0.12070834899999999</c:v>
                </c:pt>
                <c:pt idx="9">
                  <c:v>0.107</c:v>
                </c:pt>
                <c:pt idx="10">
                  <c:v>9.740335189999999E-2</c:v>
                </c:pt>
                <c:pt idx="11">
                  <c:v>9.2653155700000003E-2</c:v>
                </c:pt>
                <c:pt idx="12">
                  <c:v>8.3186815799999994E-2</c:v>
                </c:pt>
                <c:pt idx="13">
                  <c:v>7.8268626199999997E-2</c:v>
                </c:pt>
                <c:pt idx="14">
                  <c:v>8.0615095599999992E-2</c:v>
                </c:pt>
                <c:pt idx="15">
                  <c:v>7.8490658399999996E-2</c:v>
                </c:pt>
                <c:pt idx="16">
                  <c:v>7.8777789299999998E-2</c:v>
                </c:pt>
                <c:pt idx="17">
                  <c:v>7.7019396800000001E-2</c:v>
                </c:pt>
                <c:pt idx="18">
                  <c:v>7.4105591499999998E-2</c:v>
                </c:pt>
                <c:pt idx="19">
                  <c:v>6.7410172300000001E-2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8817-4F7A-BD77-D50836EAC04B}"/>
            </c:ext>
          </c:extLst>
        </c:ser>
        <c:ser>
          <c:idx val="7"/>
          <c:order val="11"/>
          <c:tx>
            <c:strRef>
              <c:f>'1.1.Инфляцын төсөөлөл'!$A$12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002060"/>
                </a:solidFill>
              </a:ln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төсөөлөл'!$B$12:$W$12</c15:sqref>
                  </c15:fullRef>
                </c:ext>
              </c:extLst>
              <c:f>'1.1.Инфляцын төсөөлөл'!$B$12:$U$12</c:f>
              <c:numCache>
                <c:formatCode>0.0%</c:formatCode>
                <c:ptCount val="20"/>
                <c:pt idx="0">
                  <c:v>2.18808362E-2</c:v>
                </c:pt>
                <c:pt idx="1">
                  <c:v>6.2273004E-2</c:v>
                </c:pt>
                <c:pt idx="2">
                  <c:v>9.0021132099999998E-2</c:v>
                </c:pt>
                <c:pt idx="3">
                  <c:v>0.11070846599999999</c:v>
                </c:pt>
                <c:pt idx="4">
                  <c:v>0.15624487100000001</c:v>
                </c:pt>
                <c:pt idx="5">
                  <c:v>0.16161045200000002</c:v>
                </c:pt>
                <c:pt idx="6">
                  <c:v>0.14888420800000002</c:v>
                </c:pt>
                <c:pt idx="7">
                  <c:v>0.13994029899999999</c:v>
                </c:pt>
                <c:pt idx="8">
                  <c:v>0.12052697600000001</c:v>
                </c:pt>
                <c:pt idx="9">
                  <c:v>0.10708519399999999</c:v>
                </c:pt>
                <c:pt idx="10">
                  <c:v>9.8926502599999994E-2</c:v>
                </c:pt>
                <c:pt idx="11">
                  <c:v>9.1599152099999998E-2</c:v>
                </c:pt>
                <c:pt idx="12">
                  <c:v>9.4456222699999995E-2</c:v>
                </c:pt>
                <c:pt idx="13">
                  <c:v>8.6646344400000005E-2</c:v>
                </c:pt>
                <c:pt idx="14">
                  <c:v>8.5956131899999996E-2</c:v>
                </c:pt>
                <c:pt idx="15">
                  <c:v>8.7426848700000004E-2</c:v>
                </c:pt>
                <c:pt idx="16">
                  <c:v>7.7984099099999996E-2</c:v>
                </c:pt>
                <c:pt idx="17">
                  <c:v>8.1856096899999994E-2</c:v>
                </c:pt>
                <c:pt idx="18">
                  <c:v>8.1403411299999992E-2</c:v>
                </c:pt>
                <c:pt idx="19">
                  <c:v>7.6834007299999993E-2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8817-4F7A-BD77-D50836EAC04B}"/>
            </c:ext>
          </c:extLst>
        </c:ser>
        <c:ser>
          <c:idx val="12"/>
          <c:order val="12"/>
          <c:tx>
            <c:v>addi</c:v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төсөөлөл'!$B$2:$W$3</c15:sqref>
                  </c15:fullRef>
                </c:ext>
              </c:extLst>
              <c:f>'1.1.Инфляцын төсөөлөл'!$B$2:$W$3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1">
                    <c:v>2021</c:v>
                  </c:pt>
                  <c:pt idx="5">
                    <c:v>2022</c:v>
                  </c:pt>
                  <c:pt idx="9">
                    <c:v>2023</c:v>
                  </c:pt>
                  <c:pt idx="13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төсөөлөл'!$B$16:$W$16</c15:sqref>
                  </c15:fullRef>
                </c:ext>
              </c:extLst>
              <c:f>'1.1.Инфляцын төсөөлөл'!$B$16:$U$16</c:f>
              <c:numCache>
                <c:formatCode>0.0%</c:formatCode>
                <c:ptCount val="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9.9000000000000005E-2</c:v>
                </c:pt>
                <c:pt idx="9">
                  <c:v>9.9000000000000005E-2</c:v>
                </c:pt>
                <c:pt idx="10">
                  <c:v>9.9000000000000005E-2</c:v>
                </c:pt>
                <c:pt idx="11">
                  <c:v>9.9000000000000005E-2</c:v>
                </c:pt>
                <c:pt idx="12">
                  <c:v>9.9000000000000005E-2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 sz="1200"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90323328"/>
        <c:scaling>
          <c:orientation val="minMax"/>
          <c:max val="0.2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3.7958392541071473E-2"/>
          <c:y val="2.4105807299452456E-2"/>
          <c:w val="0.92278353004613811"/>
          <c:h val="8.577395429173784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ЭЗӨ-2'!$A$57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44546A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ЭЗӨ-2'!$N$57:$AF$57</c15:sqref>
                  </c15:fullRef>
                </c:ext>
              </c:extLst>
              <c:f>'2. ЭЗӨ-2'!$V$57:$AF$57</c:f>
              <c:numCache>
                <c:formatCode>0.0%</c:formatCode>
                <c:ptCount val="11"/>
                <c:pt idx="0">
                  <c:v>0.13291466977233471</c:v>
                </c:pt>
                <c:pt idx="1">
                  <c:v>3.7959418415188607E-2</c:v>
                </c:pt>
                <c:pt idx="2">
                  <c:v>-0.13851362289263047</c:v>
                </c:pt>
                <c:pt idx="3">
                  <c:v>-0.20521262207885571</c:v>
                </c:pt>
                <c:pt idx="4">
                  <c:v>-0.17778091296038681</c:v>
                </c:pt>
                <c:pt idx="5">
                  <c:v>-2.2950528378035587E-2</c:v>
                </c:pt>
                <c:pt idx="6">
                  <c:v>0.13841347273722232</c:v>
                </c:pt>
                <c:pt idx="7">
                  <c:v>0.18760222887123096</c:v>
                </c:pt>
                <c:pt idx="8">
                  <c:v>0.44886520942018959</c:v>
                </c:pt>
                <c:pt idx="9">
                  <c:v>0.37236811196865599</c:v>
                </c:pt>
                <c:pt idx="10">
                  <c:v>0.26026079887287729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ЭЗӨ-2'!$A$58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44546A">
                <a:lumMod val="60000"/>
                <a:lumOff val="40000"/>
                <a:alpha val="7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ЭЗӨ-2'!$N$58:$AF$58</c15:sqref>
                  </c15:fullRef>
                </c:ext>
              </c:extLst>
              <c:f>'2. ЭЗӨ-2'!$V$58:$AF$58</c:f>
              <c:numCache>
                <c:formatCode>0.0%</c:formatCode>
                <c:ptCount val="11"/>
                <c:pt idx="0">
                  <c:v>0.16079724865508596</c:v>
                </c:pt>
                <c:pt idx="1">
                  <c:v>5.7594322376677796E-2</c:v>
                </c:pt>
                <c:pt idx="2">
                  <c:v>0.12944416381123264</c:v>
                </c:pt>
                <c:pt idx="3">
                  <c:v>4.7438346655429627E-2</c:v>
                </c:pt>
                <c:pt idx="4">
                  <c:v>-0.15808870392625934</c:v>
                </c:pt>
                <c:pt idx="5">
                  <c:v>-9.4251581653425912E-2</c:v>
                </c:pt>
                <c:pt idx="6">
                  <c:v>-9.6158632543014766E-2</c:v>
                </c:pt>
                <c:pt idx="7">
                  <c:v>-0.12202898390978865</c:v>
                </c:pt>
                <c:pt idx="8">
                  <c:v>0.11490179638565527</c:v>
                </c:pt>
                <c:pt idx="9">
                  <c:v>9.5608346360752439E-2</c:v>
                </c:pt>
                <c:pt idx="10">
                  <c:v>-1.826114907624278E-3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ЭЗӨ-2'!$A$59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B99E6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ЭЗӨ-2'!$N$59:$AF$59</c15:sqref>
                  </c15:fullRef>
                </c:ext>
              </c:extLst>
              <c:f>'2. ЭЗӨ-2'!$V$59:$AF$59</c:f>
              <c:numCache>
                <c:formatCode>0.0%</c:formatCode>
                <c:ptCount val="11"/>
                <c:pt idx="0">
                  <c:v>4.0785665198453579E-2</c:v>
                </c:pt>
                <c:pt idx="1">
                  <c:v>-3.1874081894421077E-2</c:v>
                </c:pt>
                <c:pt idx="2">
                  <c:v>-2.3445955112773875E-2</c:v>
                </c:pt>
                <c:pt idx="3">
                  <c:v>2.7969045656750214E-3</c:v>
                </c:pt>
                <c:pt idx="4">
                  <c:v>-2.7124598545397481E-4</c:v>
                </c:pt>
                <c:pt idx="5">
                  <c:v>-3.79309290091603E-2</c:v>
                </c:pt>
                <c:pt idx="6">
                  <c:v>-8.0288330652919168E-2</c:v>
                </c:pt>
                <c:pt idx="7">
                  <c:v>-0.10328543926698433</c:v>
                </c:pt>
                <c:pt idx="8">
                  <c:v>-0.11029913446842804</c:v>
                </c:pt>
                <c:pt idx="9">
                  <c:v>-8.3547845353049599E-2</c:v>
                </c:pt>
                <c:pt idx="10">
                  <c:v>-6.8144999816092781E-4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ЭЗӨ-2'!$A$60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A5A5A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ЭЗӨ-2'!$N$60:$AF$60</c15:sqref>
                  </c15:fullRef>
                </c:ext>
              </c:extLst>
              <c:f>'2. ЭЗӨ-2'!$V$60:$AF$60</c:f>
              <c:numCache>
                <c:formatCode>0.0%</c:formatCode>
                <c:ptCount val="11"/>
                <c:pt idx="0">
                  <c:v>4.5409314147101983E-2</c:v>
                </c:pt>
                <c:pt idx="1">
                  <c:v>3.3332282318691599E-2</c:v>
                </c:pt>
                <c:pt idx="2">
                  <c:v>-1.177800676359065E-2</c:v>
                </c:pt>
                <c:pt idx="3">
                  <c:v>-2.0653736284823906E-2</c:v>
                </c:pt>
                <c:pt idx="4">
                  <c:v>-4.6845186159218816E-2</c:v>
                </c:pt>
                <c:pt idx="5">
                  <c:v>-4.8484388772105917E-2</c:v>
                </c:pt>
                <c:pt idx="6">
                  <c:v>8.5200731330158375E-3</c:v>
                </c:pt>
                <c:pt idx="7">
                  <c:v>1.2234461037513559E-2</c:v>
                </c:pt>
                <c:pt idx="8">
                  <c:v>5.9082099254328342E-2</c:v>
                </c:pt>
                <c:pt idx="9">
                  <c:v>4.9956924077388339E-2</c:v>
                </c:pt>
                <c:pt idx="10">
                  <c:v>-3.3378443332469534E-3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ЭЗӨ-2'!$A$61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ЭЗӨ-2'!$N$61:$AF$61</c15:sqref>
                  </c15:fullRef>
                </c:ext>
              </c:extLst>
              <c:f>'2. ЭЗӨ-2'!$V$61:$AF$61</c:f>
              <c:numCache>
                <c:formatCode>0.0%</c:formatCode>
                <c:ptCount val="11"/>
                <c:pt idx="0">
                  <c:v>5.4989746461730953E-3</c:v>
                </c:pt>
                <c:pt idx="1">
                  <c:v>-6.4884154680365617E-3</c:v>
                </c:pt>
                <c:pt idx="2">
                  <c:v>-9.8576645186197673E-3</c:v>
                </c:pt>
                <c:pt idx="3">
                  <c:v>1.0685070262190529E-2</c:v>
                </c:pt>
                <c:pt idx="4">
                  <c:v>-5.6183670545776349E-3</c:v>
                </c:pt>
                <c:pt idx="5">
                  <c:v>-4.2443761914183796E-3</c:v>
                </c:pt>
                <c:pt idx="6">
                  <c:v>6.9046562849170903E-3</c:v>
                </c:pt>
                <c:pt idx="7">
                  <c:v>-1.6288535925328432E-2</c:v>
                </c:pt>
                <c:pt idx="8">
                  <c:v>-1.4771043642483241E-2</c:v>
                </c:pt>
                <c:pt idx="9">
                  <c:v>-2.5013001070755866E-2</c:v>
                </c:pt>
                <c:pt idx="10">
                  <c:v>-6.5821245815075854E-2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ЭЗӨ-2'!$A$56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ЭЗӨ-2'!$N$56:$AF$56</c15:sqref>
                  </c15:fullRef>
                </c:ext>
              </c:extLst>
              <c:f>'2. ЭЗӨ-2'!$V$56:$AF$56</c:f>
              <c:numCache>
                <c:formatCode>0.0%</c:formatCode>
                <c:ptCount val="11"/>
                <c:pt idx="0">
                  <c:v>0.38540587241914931</c:v>
                </c:pt>
                <c:pt idx="1">
                  <c:v>9.052352574810045E-2</c:v>
                </c:pt>
                <c:pt idx="2">
                  <c:v>-5.4151085476382123E-2</c:v>
                </c:pt>
                <c:pt idx="3">
                  <c:v>-0.16494603688038437</c:v>
                </c:pt>
                <c:pt idx="4">
                  <c:v>-0.38860441608589658</c:v>
                </c:pt>
                <c:pt idx="5">
                  <c:v>-0.20786180400414622</c:v>
                </c:pt>
                <c:pt idx="6">
                  <c:v>-2.2608761040778597E-2</c:v>
                </c:pt>
                <c:pt idx="7">
                  <c:v>-4.1766269193357075E-2</c:v>
                </c:pt>
                <c:pt idx="8">
                  <c:v>0.49777888789411973</c:v>
                </c:pt>
                <c:pt idx="9">
                  <c:v>0.40937252890382908</c:v>
                </c:pt>
                <c:pt idx="10">
                  <c:v>0.18859414381876913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961368309055374"/>
          <c:y val="1.6196770858188183E-2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1.3413625625505344E-2"/>
          <c:w val="0.94474048313514325"/>
          <c:h val="0.90111917435440414"/>
        </c:manualLayout>
      </c:layout>
      <c:lineChart>
        <c:grouping val="standard"/>
        <c:varyColors val="0"/>
        <c:ser>
          <c:idx val="2"/>
          <c:order val="0"/>
          <c:tx>
            <c:strRef>
              <c:f>'2. ЭЗӨ-2'!$A$64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ln w="28575" cap="rnd">
              <a:solidFill>
                <a:srgbClr val="9966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ЭЗӨ-2'!$V$1:$AF$2</c15:sqref>
                  </c15:fullRef>
                </c:ext>
              </c:extLst>
              <c:f>'2. ЭЗӨ-2'!$Z$1:$AF$2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ЭЗӨ-2'!$V$64:$AF$64</c15:sqref>
                  </c15:fullRef>
                </c:ext>
              </c:extLst>
              <c:f>'2. ЭЗӨ-2'!$Z$64:$AF$64</c:f>
              <c:numCache>
                <c:formatCode>0.0%</c:formatCode>
                <c:ptCount val="7"/>
                <c:pt idx="0">
                  <c:v>0.11333901727036322</c:v>
                </c:pt>
                <c:pt idx="1">
                  <c:v>0.11354588940018417</c:v>
                </c:pt>
                <c:pt idx="2">
                  <c:v>8.0416936563980634E-2</c:v>
                </c:pt>
                <c:pt idx="3">
                  <c:v>0.19741873948870636</c:v>
                </c:pt>
                <c:pt idx="4">
                  <c:v>-5.0689317889317853E-2</c:v>
                </c:pt>
                <c:pt idx="5">
                  <c:v>-0.10507752585421593</c:v>
                </c:pt>
                <c:pt idx="6">
                  <c:v>-8.7146439170508572E-2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73-4BF9-B741-16FABE1B1AF1}"/>
            </c:ext>
          </c:extLst>
        </c:ser>
        <c:ser>
          <c:idx val="0"/>
          <c:order val="1"/>
          <c:tx>
            <c:strRef>
              <c:f>'2. ЭЗӨ-2'!$A$65</c:f>
              <c:strCache>
                <c:ptCount val="1"/>
                <c:pt idx="0">
                  <c:v>Аж үйлдвэр, үйлчилгээ*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ЭЗӨ-2'!$V$1:$AF$2</c15:sqref>
                  </c15:fullRef>
                </c:ext>
              </c:extLst>
              <c:f>'2. ЭЗӨ-2'!$Z$1:$AF$2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ЭЗӨ-2'!$V$65:$AF$65</c15:sqref>
                  </c15:fullRef>
                </c:ext>
              </c:extLst>
              <c:f>'2. ЭЗӨ-2'!$Z$65:$AF$65</c:f>
              <c:numCache>
                <c:formatCode>0.0%</c:formatCode>
                <c:ptCount val="7"/>
                <c:pt idx="0">
                  <c:v>3.0720667084817244E-2</c:v>
                </c:pt>
                <c:pt idx="1">
                  <c:v>8.1775736293286938E-2</c:v>
                </c:pt>
                <c:pt idx="2">
                  <c:v>6.1525371697641829E-2</c:v>
                </c:pt>
                <c:pt idx="3">
                  <c:v>7.9779558189991606E-2</c:v>
                </c:pt>
                <c:pt idx="4">
                  <c:v>2.1666168472252556E-2</c:v>
                </c:pt>
                <c:pt idx="5">
                  <c:v>4.5555261532641111E-2</c:v>
                </c:pt>
                <c:pt idx="6">
                  <c:v>6.0120452540059599E-2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773-4BF9-B741-16FABE1B1AF1}"/>
            </c:ext>
          </c:extLst>
        </c:ser>
        <c:ser>
          <c:idx val="3"/>
          <c:order val="3"/>
          <c:tx>
            <c:strRef>
              <c:f>'2. ЭЗӨ-2'!$A$67</c:f>
              <c:strCache>
                <c:ptCount val="1"/>
                <c:pt idx="0">
                  <c:v>Татвар</c:v>
                </c:pt>
              </c:strCache>
            </c:strRef>
          </c:tx>
          <c:spPr>
            <a:ln w="28575" cap="rnd">
              <a:solidFill>
                <a:srgbClr val="8FAAD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ЭЗӨ-2'!$V$1:$AF$2</c15:sqref>
                  </c15:fullRef>
                </c:ext>
              </c:extLst>
              <c:f>'2. ЭЗӨ-2'!$Z$1:$AF$2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ЭЗӨ-2'!$V$67:$AF$67</c15:sqref>
                  </c15:fullRef>
                </c:ext>
              </c:extLst>
              <c:f>'2. ЭЗӨ-2'!$Z$67:$AF$67</c:f>
              <c:numCache>
                <c:formatCode>0.0%</c:formatCode>
                <c:ptCount val="7"/>
                <c:pt idx="0">
                  <c:v>9.7677528370431421E-2</c:v>
                </c:pt>
                <c:pt idx="1">
                  <c:v>0.13646737888890081</c:v>
                </c:pt>
                <c:pt idx="2">
                  <c:v>0.1202756607808817</c:v>
                </c:pt>
                <c:pt idx="3">
                  <c:v>9.3092371584513112E-2</c:v>
                </c:pt>
                <c:pt idx="4">
                  <c:v>-3.5890071480227492E-2</c:v>
                </c:pt>
                <c:pt idx="5">
                  <c:v>7.7696277917765233E-2</c:v>
                </c:pt>
                <c:pt idx="6">
                  <c:v>7.818686753184334E-2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F11-4CB6-97EA-4DD824801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'2. ЭЗӨ-2'!$A$66</c15:sqref>
                        </c15:formulaRef>
                      </c:ext>
                    </c:extLst>
                    <c:strCache>
                      <c:ptCount val="1"/>
                      <c:pt idx="0">
                        <c:v>Үйлчилгээ (тээврээс бусад)</c:v>
                      </c:pt>
                    </c:strCache>
                  </c:strRef>
                </c:tx>
                <c:spPr>
                  <a:ln w="28575" cap="rnd">
                    <a:solidFill>
                      <a:schemeClr val="tx2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ЭЗӨ-2'!$V$1:$AF$2</c15:sqref>
                        </c15:fullRef>
                        <c15:formulaRef>
                          <c15:sqref>'2. ЭЗӨ-2'!$Z$1:$AF$2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ЭЗӨ-2'!$V$66:$AE$66</c15:sqref>
                        </c15:fullRef>
                        <c15:formulaRef>
                          <c15:sqref>'2. ЭЗӨ-2'!$Z$66:$AE$66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5.7805549701910319E-2</c:v>
                      </c:pt>
                      <c:pt idx="1">
                        <c:v>9.2457769371469212E-2</c:v>
                      </c:pt>
                      <c:pt idx="2">
                        <c:v>5.0599018447890387E-2</c:v>
                      </c:pt>
                      <c:pt idx="3">
                        <c:v>6.7447488116153531E-2</c:v>
                      </c:pt>
                      <c:pt idx="4">
                        <c:v>3.2340855759522835E-2</c:v>
                      </c:pt>
                      <c:pt idx="5">
                        <c:v>4.0762026526164563E-2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2-9773-4BF9-B741-16FABE1B1AF1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  <c:max val="0.23"/>
          <c:min val="-0.12000000000000001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  <c:majorUnit val="6.000000000000001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34011373578303"/>
          <c:y val="1.8866438864953199E-2"/>
          <c:w val="0.53970384924953474"/>
          <c:h val="3.86323210388036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25749263644807E-2"/>
          <c:y val="4.9034371465756413E-2"/>
          <c:w val="0.96117425073635521"/>
          <c:h val="0.88192198136436051"/>
        </c:manualLayout>
      </c:layout>
      <c:barChart>
        <c:barDir val="col"/>
        <c:grouping val="stacked"/>
        <c:varyColors val="0"/>
        <c:ser>
          <c:idx val="7"/>
          <c:order val="2"/>
          <c:tx>
            <c:strRef>
              <c:f>'2. ЭЗӨ-2'!$A$6</c:f>
              <c:strCache>
                <c:ptCount val="1"/>
                <c:pt idx="0">
                  <c:v>Эцсийн хэрэглээ</c:v>
                </c:pt>
              </c:strCache>
            </c:strRef>
          </c:tx>
          <c:spPr>
            <a:solidFill>
              <a:srgbClr val="937843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ЭЗӨ-2'!$B$6:$AF$6</c15:sqref>
                  </c15:fullRef>
                </c:ext>
              </c:extLst>
              <c:f>'2. ЭЗӨ-2'!$V$6:$AF$6</c:f>
              <c:numCache>
                <c:formatCode>0.0%</c:formatCode>
                <c:ptCount val="11"/>
                <c:pt idx="0">
                  <c:v>-0.12821628971558907</c:v>
                </c:pt>
                <c:pt idx="1">
                  <c:v>-5.5215495927973285E-2</c:v>
                </c:pt>
                <c:pt idx="2">
                  <c:v>-5.7902403270217513E-2</c:v>
                </c:pt>
                <c:pt idx="3">
                  <c:v>0.10692537145422569</c:v>
                </c:pt>
                <c:pt idx="4">
                  <c:v>7.375625444457988E-2</c:v>
                </c:pt>
                <c:pt idx="5">
                  <c:v>4.9661734154289705E-2</c:v>
                </c:pt>
                <c:pt idx="6">
                  <c:v>5.8520568094366239E-2</c:v>
                </c:pt>
                <c:pt idx="7">
                  <c:v>7.6572400778825517E-2</c:v>
                </c:pt>
                <c:pt idx="8">
                  <c:v>2.5265026703169206E-2</c:v>
                </c:pt>
                <c:pt idx="9">
                  <c:v>7.6651266696499992E-2</c:v>
                </c:pt>
                <c:pt idx="10">
                  <c:v>9.4543197360429279E-2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7-4F62-B531-B5233A493239}"/>
            </c:ext>
          </c:extLst>
        </c:ser>
        <c:ser>
          <c:idx val="8"/>
          <c:order val="5"/>
          <c:tx>
            <c:strRef>
              <c:f>'2. ЭЗӨ-2'!$A$9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D4D9E4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ЭЗӨ-2'!$B$9:$AF$9</c15:sqref>
                  </c15:fullRef>
                </c:ext>
              </c:extLst>
              <c:f>'2. ЭЗӨ-2'!$V$9:$AF$9</c:f>
              <c:numCache>
                <c:formatCode>0.0%</c:formatCode>
                <c:ptCount val="11"/>
                <c:pt idx="0">
                  <c:v>8.4740988392612931E-2</c:v>
                </c:pt>
                <c:pt idx="1">
                  <c:v>0.15518241909527758</c:v>
                </c:pt>
                <c:pt idx="2">
                  <c:v>0.34871742614039569</c:v>
                </c:pt>
                <c:pt idx="3">
                  <c:v>0.17459765879911451</c:v>
                </c:pt>
                <c:pt idx="4">
                  <c:v>0.10205872503707679</c:v>
                </c:pt>
                <c:pt idx="5">
                  <c:v>0.17844519850548884</c:v>
                </c:pt>
                <c:pt idx="6">
                  <c:v>-0.14289423138303994</c:v>
                </c:pt>
                <c:pt idx="7">
                  <c:v>7.1035440821110407E-2</c:v>
                </c:pt>
                <c:pt idx="8">
                  <c:v>-7.1968396757903855E-2</c:v>
                </c:pt>
                <c:pt idx="9">
                  <c:v>-0.22001326888854625</c:v>
                </c:pt>
                <c:pt idx="10">
                  <c:v>-5.5005217986752147E-2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7-4F62-B531-B5233A493239}"/>
            </c:ext>
          </c:extLst>
        </c:ser>
        <c:ser>
          <c:idx val="4"/>
          <c:order val="9"/>
          <c:tx>
            <c:strRef>
              <c:f>'2. ЭЗӨ-2'!$A$13</c:f>
              <c:strCache>
                <c:ptCount val="1"/>
                <c:pt idx="0">
                  <c:v>Экспорт</c:v>
                </c:pt>
              </c:strCache>
              <c:extLst xmlns:c15="http://schemas.microsoft.com/office/drawing/2012/chart"/>
            </c:strRef>
          </c:tx>
          <c:spPr>
            <a:solidFill>
              <a:srgbClr val="8497B0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ЭЗӨ-2'!$B$13:$AF$13</c15:sqref>
                  </c15:fullRef>
                </c:ext>
              </c:extLst>
              <c:f>'2. ЭЗӨ-2'!$V$13:$AF$13</c:f>
              <c:numCache>
                <c:formatCode>0.0%</c:formatCode>
                <c:ptCount val="11"/>
                <c:pt idx="0">
                  <c:v>0.27671018796431179</c:v>
                </c:pt>
                <c:pt idx="1">
                  <c:v>-0.10226044973914758</c:v>
                </c:pt>
                <c:pt idx="2">
                  <c:v>-0.21622572693473158</c:v>
                </c:pt>
                <c:pt idx="3">
                  <c:v>-0.1529222288021172</c:v>
                </c:pt>
                <c:pt idx="4">
                  <c:v>-0.15656397355329554</c:v>
                </c:pt>
                <c:pt idx="5">
                  <c:v>1.2586157852250479E-2</c:v>
                </c:pt>
                <c:pt idx="6">
                  <c:v>0.42431908860742018</c:v>
                </c:pt>
                <c:pt idx="7">
                  <c:v>0.21558712202834859</c:v>
                </c:pt>
                <c:pt idx="8">
                  <c:v>0.52391844247689501</c:v>
                </c:pt>
                <c:pt idx="9">
                  <c:v>0.38936671178663368</c:v>
                </c:pt>
                <c:pt idx="10">
                  <c:v>0.16595935844853812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4E4-41EA-9D96-9A0E1EEC3928}"/>
            </c:ext>
          </c:extLst>
        </c:ser>
        <c:ser>
          <c:idx val="5"/>
          <c:order val="10"/>
          <c:tx>
            <c:strRef>
              <c:f>'2. ЭЗӨ-2'!$A$14</c:f>
              <c:strCache>
                <c:ptCount val="1"/>
                <c:pt idx="0">
                  <c:v>Импорт</c:v>
                </c:pt>
              </c:strCache>
              <c:extLst xmlns:c15="http://schemas.microsoft.com/office/drawing/2012/chart"/>
            </c:strRef>
          </c:tx>
          <c:spPr>
            <a:solidFill>
              <a:srgbClr val="44546A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ЭЗӨ-2'!$B$1:$AF$2</c15:sqref>
                  </c15:fullRef>
                </c:ext>
              </c:extLst>
              <c:f>'2. ЭЗӨ-2'!$V$1:$AF$2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ЭЗӨ-2'!$B$14:$AF$14</c15:sqref>
                  </c15:fullRef>
                </c:ext>
              </c:extLst>
              <c:f>'2. ЭЗӨ-2'!$V$14:$AF$14</c:f>
              <c:numCache>
                <c:formatCode>0.0%</c:formatCode>
                <c:ptCount val="11"/>
                <c:pt idx="0">
                  <c:v>-8.2186874017982289E-2</c:v>
                </c:pt>
                <c:pt idx="1">
                  <c:v>-3.1452398286665397E-3</c:v>
                </c:pt>
                <c:pt idx="2">
                  <c:v>-8.6887062839227439E-2</c:v>
                </c:pt>
                <c:pt idx="3">
                  <c:v>-0.1560989759721115</c:v>
                </c:pt>
                <c:pt idx="4">
                  <c:v>-4.3756165662399794E-2</c:v>
                </c:pt>
                <c:pt idx="5">
                  <c:v>-0.22234995367644311</c:v>
                </c:pt>
                <c:pt idx="6">
                  <c:v>-0.26554645966178364</c:v>
                </c:pt>
                <c:pt idx="7">
                  <c:v>-0.25106640052973828</c:v>
                </c:pt>
                <c:pt idx="8">
                  <c:v>-0.3994427264950598</c:v>
                </c:pt>
                <c:pt idx="9">
                  <c:v>-0.19785008333682574</c:v>
                </c:pt>
                <c:pt idx="10">
                  <c:v>-0.11835200152813556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657664"/>
        <c:axId val="490672128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'2. ЭЗӨ-2'!$A$7</c15:sqref>
                        </c15:formulaRef>
                      </c:ext>
                    </c:extLst>
                    <c:strCache>
                      <c:ptCount val="1"/>
                      <c:pt idx="0">
                        <c:v>Хувийн хэрэглээ</c:v>
                      </c:pt>
                    </c:strCache>
                  </c:strRef>
                </c:tx>
                <c:spPr>
                  <a:solidFill>
                    <a:srgbClr val="7D8CA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'2. ЭЗӨ-2'!$B$1:$AF$2</c15:sqref>
                        </c15:fullRef>
                        <c15:formulaRef>
                          <c15:sqref>'2. ЭЗӨ-2'!$V$1:$AF$2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ЭЗӨ-2'!$B$7:$W$7</c15:sqref>
                        </c15:fullRef>
                        <c15:formulaRef>
                          <c15:sqref>'2. ЭЗӨ-2'!$V$7:$W$7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-0.10604709883018934</c:v>
                      </c:pt>
                      <c:pt idx="1">
                        <c:v>-4.5451319211850173E-2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4E4-41EA-9D96-9A0E1EEC3928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ЭЗӨ-2'!$A$8</c15:sqref>
                        </c15:formulaRef>
                      </c:ext>
                    </c:extLst>
                    <c:strCache>
                      <c:ptCount val="1"/>
                      <c:pt idx="0">
                        <c:v>ЗГ-ын хэрэглээ</c:v>
                      </c:pt>
                    </c:strCache>
                  </c:strRef>
                </c:tx>
                <c:spPr>
                  <a:solidFill>
                    <a:srgbClr val="122F8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ЭЗӨ-2'!$B$1:$AF$2</c15:sqref>
                        </c15:fullRef>
                        <c15:formulaRef>
                          <c15:sqref>'2. ЭЗӨ-2'!$V$1:$AF$2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ЭЗӨ-2'!$B$8:$W$8</c15:sqref>
                        </c15:fullRef>
                        <c15:formulaRef>
                          <c15:sqref>'2. ЭЗӨ-2'!$V$8:$W$8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-2.2169190885399741E-2</c:v>
                      </c:pt>
                      <c:pt idx="1">
                        <c:v>-9.7641767161231151E-3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4E4-41EA-9D96-9A0E1EEC3928}"/>
                  </c:ext>
                </c:extLst>
              </c15:ser>
            </c15:filteredBarSeries>
            <c15:filteredBarSeries>
              <c15:ser>
                <c:idx val="2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ЭЗӨ-2'!$A$10</c15:sqref>
                        </c15:formulaRef>
                      </c:ext>
                    </c:extLst>
                    <c:strCache>
                      <c:ptCount val="1"/>
                      <c:pt idx="0">
                        <c:v>Үндсэн хөрөнгийн хуримтлал</c:v>
                      </c:pt>
                    </c:strCache>
                  </c:strRef>
                </c:tx>
                <c:spPr>
                  <a:solidFill>
                    <a:srgbClr val="BEAE8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ЭЗӨ-2'!$B$1:$AF$2</c15:sqref>
                        </c15:fullRef>
                        <c15:formulaRef>
                          <c15:sqref>'2. ЭЗӨ-2'!$V$1:$AF$2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ЭЗӨ-2'!$B$10:$W$10</c15:sqref>
                        </c15:fullRef>
                        <c15:formulaRef>
                          <c15:sqref>'2. ЭЗӨ-2'!$V$10:$W$10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3.2758112327466317E-2</c:v>
                      </c:pt>
                      <c:pt idx="1">
                        <c:v>3.2076661096775157E-2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4E4-41EA-9D96-9A0E1EEC3928}"/>
                  </c:ext>
                </c:extLst>
              </c15:ser>
            </c15:filteredBarSeries>
            <c15:filteredBarSeries>
              <c15:ser>
                <c:idx val="3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ЭЗӨ-2'!$A$11</c15:sqref>
                        </c15:formulaRef>
                      </c:ext>
                    </c:extLst>
                    <c:strCache>
                      <c:ptCount val="1"/>
                      <c:pt idx="0">
                        <c:v>Материаллаг хөрөнгийн өөрчлөлт</c:v>
                      </c:pt>
                    </c:strCache>
                  </c:strRef>
                </c:tx>
                <c:spPr>
                  <a:solidFill>
                    <a:srgbClr val="B99E6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ЭЗӨ-2'!$B$1:$AF$2</c15:sqref>
                        </c15:fullRef>
                        <c15:formulaRef>
                          <c15:sqref>'2. ЭЗӨ-2'!$V$1:$AF$2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ЭЗӨ-2'!$B$11:$W$11</c15:sqref>
                        </c15:fullRef>
                        <c15:formulaRef>
                          <c15:sqref>'2. ЭЗӨ-2'!$V$11:$W$11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5.1982876065146608E-2</c:v>
                      </c:pt>
                      <c:pt idx="1">
                        <c:v>0.12310575799850243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4E4-41EA-9D96-9A0E1EEC3928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ЭЗӨ-2'!$A$12</c15:sqref>
                        </c15:formulaRef>
                      </c:ext>
                    </c:extLst>
                    <c:strCache>
                      <c:ptCount val="1"/>
                      <c:pt idx="0">
                        <c:v>Цэвэр экспорт</c:v>
                      </c:pt>
                    </c:strCache>
                  </c:strRef>
                </c:tx>
                <c:spPr>
                  <a:solidFill>
                    <a:srgbClr val="D4D9E4"/>
                  </a:solidFill>
                  <a:ln w="3175">
                    <a:solidFill>
                      <a:schemeClr val="tx1"/>
                    </a:solidFill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ЭЗӨ-2'!$B$1:$AF$2</c15:sqref>
                        </c15:fullRef>
                        <c15:formulaRef>
                          <c15:sqref>'2. ЭЗӨ-2'!$V$1:$AF$2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ЭЗӨ-2'!$B$12:$AC$12</c15:sqref>
                        </c15:fullRef>
                        <c15:formulaRef>
                          <c15:sqref>'2. ЭЗӨ-2'!$V$12:$AC$12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0.19452331394632949</c:v>
                      </c:pt>
                      <c:pt idx="1">
                        <c:v>-0.10540568956781413</c:v>
                      </c:pt>
                      <c:pt idx="2">
                        <c:v>-0.30311278977395906</c:v>
                      </c:pt>
                      <c:pt idx="3">
                        <c:v>-0.30902121777112634</c:v>
                      </c:pt>
                      <c:pt idx="4">
                        <c:v>-0.20032015631226616</c:v>
                      </c:pt>
                      <c:pt idx="5">
                        <c:v>-0.20976379582419266</c:v>
                      </c:pt>
                      <c:pt idx="6">
                        <c:v>0.1587726289456366</c:v>
                      </c:pt>
                      <c:pt idx="7">
                        <c:v>-3.5479278501389648E-2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437-4F62-B531-B5233A49323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0"/>
          <c:order val="0"/>
          <c:tx>
            <c:strRef>
              <c:f>'2. ЭЗӨ-2'!$A$4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317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2700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ЭЗӨ-2'!$B$1:$AD$2</c15:sqref>
                  </c15:fullRef>
                </c:ext>
              </c:extLst>
              <c:f>'2. ЭЗӨ-2'!$V$1:$AD$2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ЭЗӨ-2'!$B$4:$AF$4</c15:sqref>
                  </c15:fullRef>
                </c:ext>
              </c:extLst>
              <c:f>'2. ЭЗӨ-2'!$V$4:$AF$4</c:f>
              <c:numCache>
                <c:formatCode>0.0%</c:formatCode>
                <c:ptCount val="11"/>
                <c:pt idx="0">
                  <c:v>0.15104803230232755</c:v>
                </c:pt>
                <c:pt idx="1">
                  <c:v>-5.4387664005098868E-3</c:v>
                </c:pt>
                <c:pt idx="2">
                  <c:v>-1.2297780994298457E-2</c:v>
                </c:pt>
                <c:pt idx="3">
                  <c:v>-2.7498187517786096E-2</c:v>
                </c:pt>
                <c:pt idx="4">
                  <c:v>-2.4505176830609487E-2</c:v>
                </c:pt>
                <c:pt idx="5">
                  <c:v>1.8343136835585971E-2</c:v>
                </c:pt>
                <c:pt idx="6">
                  <c:v>7.4398965656963023E-2</c:v>
                </c:pt>
                <c:pt idx="7">
                  <c:v>0.11212856309854624</c:v>
                </c:pt>
                <c:pt idx="8">
                  <c:v>7.7772345927100472E-2</c:v>
                </c:pt>
                <c:pt idx="9">
                  <c:v>4.8154626257761679E-2</c:v>
                </c:pt>
                <c:pt idx="10">
                  <c:v>8.7145336294079515E-2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57664"/>
        <c:axId val="490672128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ЭЗӨ-2'!$A$5</c15:sqref>
                        </c15:formulaRef>
                      </c:ext>
                    </c:extLst>
                    <c:strCache>
                      <c:ptCount val="1"/>
                      <c:pt idx="0">
                        <c:v>Дотоод эрэлт</c:v>
                      </c:pt>
                    </c:strCache>
                  </c:strRef>
                </c:tx>
                <c:spPr>
                  <a:ln w="31750">
                    <a:solidFill>
                      <a:srgbClr val="00808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circle"/>
                  <c:size val="6"/>
                  <c:spPr>
                    <a:solidFill>
                      <a:schemeClr val="bg1"/>
                    </a:solidFill>
                    <a:ln w="9525">
                      <a:solidFill>
                        <a:srgbClr val="00808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ЭЗӨ-2'!$B$1:$AD$2</c15:sqref>
                        </c15:fullRef>
                        <c15:formulaRef>
                          <c15:sqref>'2. ЭЗӨ-2'!$V$1:$AD$2</c15:sqref>
                        </c15:formulaRef>
                      </c:ext>
                    </c:extLst>
                    <c:multiLvlStrCache>
                      <c:ptCount val="9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</c:lvl>
                      <c:lvl>
                        <c:pt idx="0">
                          <c:v>2021</c:v>
                        </c:pt>
                        <c:pt idx="4">
                          <c:v>2022</c:v>
                        </c:pt>
                        <c:pt idx="8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ЭЗӨ-2'!$B$5:$W$5</c15:sqref>
                        </c15:fullRef>
                        <c15:formulaRef>
                          <c15:sqref>'2. ЭЗӨ-2'!$V$5:$W$5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-3.0799742741805192E-2</c:v>
                      </c:pt>
                      <c:pt idx="1">
                        <c:v>8.8707675388399077E-2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FE0-46CF-A7E8-D465EA9E42A1}"/>
                  </c:ext>
                </c:extLst>
              </c15:ser>
            </c15:filteredLineSeries>
          </c:ext>
        </c:extLst>
      </c:lineChart>
      <c:catAx>
        <c:axId val="490657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72128"/>
        <c:crosses val="autoZero"/>
        <c:auto val="1"/>
        <c:lblAlgn val="ctr"/>
        <c:lblOffset val="100"/>
        <c:noMultiLvlLbl val="0"/>
      </c:catAx>
      <c:valAx>
        <c:axId val="4906721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576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18835172510563"/>
          <c:y val="2.5009907431485161E-3"/>
          <c:w val="0.61605990209322736"/>
          <c:h val="0.1749204286919215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458824441258033E-2"/>
          <c:y val="2.9415670650730412E-2"/>
          <c:w val="0.93754117555874195"/>
          <c:h val="0.922701732858330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[121]X!$CE$7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numRef>
              <c:f>[121]X!$CD$8:$CD$12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[121]X!$CE$8:$CE$12</c:f>
              <c:numCache>
                <c:formatCode>General</c:formatCode>
                <c:ptCount val="5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13.78065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3-49D2-9EAA-0BCF10529A89}"/>
            </c:ext>
          </c:extLst>
        </c:ser>
        <c:ser>
          <c:idx val="1"/>
          <c:order val="1"/>
          <c:tx>
            <c:strRef>
              <c:f>[121]X!$CF$7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numRef>
              <c:f>[121]X!$CD$8:$CD$12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[121]X!$CF$8:$CF$12</c:f>
              <c:numCache>
                <c:formatCode>General</c:formatCode>
                <c:ptCount val="5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  <c:pt idx="4">
                  <c:v>14.569993570000001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3-49D2-9EAA-0BCF10529A89}"/>
            </c:ext>
          </c:extLst>
        </c:ser>
        <c:ser>
          <c:idx val="2"/>
          <c:order val="2"/>
          <c:tx>
            <c:strRef>
              <c:f>[121]X!$CG$7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44546A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[121]X!$CD$8:$CD$12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[121]X!$CG$8:$CG$12</c:f>
              <c:numCache>
                <c:formatCode>General</c:formatCode>
                <c:ptCount val="5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  <c:pt idx="4">
                  <c:v>18.490616329000002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3-49D2-9EAA-0BCF10529A89}"/>
            </c:ext>
          </c:extLst>
        </c:ser>
        <c:ser>
          <c:idx val="3"/>
          <c:order val="3"/>
          <c:tx>
            <c:strRef>
              <c:f>[121]X!$CH$7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8497B0"/>
            </a:solidFill>
            <a:ln>
              <a:noFill/>
            </a:ln>
            <a:effectLst/>
          </c:spPr>
          <c:invertIfNegative val="0"/>
          <c:cat>
            <c:numRef>
              <c:f>[121]X!$CD$8:$CD$12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[121]X!$CH$8:$CH$11</c:f>
              <c:numCache>
                <c:formatCode>General</c:formatCode>
                <c:ptCount val="4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3-49D2-9EAA-0BCF1052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sz="1100"/>
                  <a:t>сая тонн</a:t>
                </a:r>
                <a:endParaRPr lang="en-US" sz="11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9310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20010652589931111"/>
          <c:h val="0.180706920516452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0411630836056E-2"/>
          <c:y val="2.3544616436814311E-2"/>
          <c:w val="0.92131077668903683"/>
          <c:h val="0.96302005730932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ЭЗӨ-2'!$A$29</c:f>
              <c:strCache>
                <c:ptCount val="1"/>
                <c:pt idx="0">
                  <c:v>Өрхийн хэрэглээний өсөлт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ЭЗӨ-2'!$F$1:$AF$2</c15:sqref>
                  </c15:fullRef>
                </c:ext>
              </c:extLst>
              <c:f>'2. ЭЗӨ-2'!$R$1:$AF$2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ЭЗӨ-2'!$F$29:$AF$29</c15:sqref>
                  </c15:fullRef>
                </c:ext>
              </c:extLst>
              <c:f>'2. ЭЗӨ-2'!$R$29:$AF$29</c:f>
              <c:numCache>
                <c:formatCode>0.0%</c:formatCode>
                <c:ptCount val="15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9.3026854750899668E-2</c:v>
                </c:pt>
                <c:pt idx="9">
                  <c:v>5.7121754959636117E-2</c:v>
                </c:pt>
                <c:pt idx="10">
                  <c:v>8.5266605457638311E-2</c:v>
                </c:pt>
                <c:pt idx="11">
                  <c:v>8.6936395044325154E-2</c:v>
                </c:pt>
                <c:pt idx="12">
                  <c:v>-7.8457906887197115E-4</c:v>
                </c:pt>
                <c:pt idx="13">
                  <c:v>5.4638283083580097E-2</c:v>
                </c:pt>
                <c:pt idx="14">
                  <c:v>9.5145569289847035E-2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941654336"/>
        <c:axId val="941655776"/>
      </c:barChart>
      <c:lineChart>
        <c:grouping val="standard"/>
        <c:varyColors val="0"/>
        <c:ser>
          <c:idx val="0"/>
          <c:order val="0"/>
          <c:tx>
            <c:strRef>
              <c:f>'2. ЭЗӨ-2'!$A$28</c:f>
              <c:strCache>
                <c:ptCount val="1"/>
                <c:pt idx="0">
                  <c:v>Өрхийн бодит орлогын өсөлт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ЭЗӨ-2'!$F$1:$AF$2</c15:sqref>
                  </c15:fullRef>
                </c:ext>
              </c:extLst>
              <c:f>'2. ЭЗӨ-2'!$R$1:$AF$2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ЭЗӨ-2'!$F$28:$AF$28</c15:sqref>
                  </c15:fullRef>
                </c:ext>
              </c:extLst>
              <c:f>'2. ЭЗӨ-2'!$R$28:$AF$28</c:f>
              <c:numCache>
                <c:formatCode>0.0%</c:formatCode>
                <c:ptCount val="15"/>
                <c:pt idx="0">
                  <c:v>0.1281306218888798</c:v>
                </c:pt>
                <c:pt idx="1">
                  <c:v>5.6747710730702394E-2</c:v>
                </c:pt>
                <c:pt idx="2">
                  <c:v>6.1796898145201951E-2</c:v>
                </c:pt>
                <c:pt idx="3">
                  <c:v>5.8342017256078904E-3</c:v>
                </c:pt>
                <c:pt idx="4">
                  <c:v>-6.1849762313375911E-2</c:v>
                </c:pt>
                <c:pt idx="5">
                  <c:v>-1.9853061910816816E-2</c:v>
                </c:pt>
                <c:pt idx="6">
                  <c:v>-8.922958869298947E-3</c:v>
                </c:pt>
                <c:pt idx="7">
                  <c:v>3.19376211357707E-2</c:v>
                </c:pt>
                <c:pt idx="8">
                  <c:v>6.7273299685896903E-2</c:v>
                </c:pt>
                <c:pt idx="9">
                  <c:v>-3.9970843605378059E-3</c:v>
                </c:pt>
                <c:pt idx="10">
                  <c:v>-3.4754061182075469E-2</c:v>
                </c:pt>
                <c:pt idx="11">
                  <c:v>-1.4483842674438918E-2</c:v>
                </c:pt>
                <c:pt idx="12">
                  <c:v>-5.8670419446868349E-2</c:v>
                </c:pt>
                <c:pt idx="13">
                  <c:v>1.1834528518760212E-2</c:v>
                </c:pt>
                <c:pt idx="14">
                  <c:v>0.12776624744583631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54336"/>
        <c:axId val="941655776"/>
      </c:lineChart>
      <c:catAx>
        <c:axId val="941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5776"/>
        <c:crosses val="autoZero"/>
        <c:auto val="1"/>
        <c:lblAlgn val="ctr"/>
        <c:lblOffset val="100"/>
        <c:noMultiLvlLbl val="0"/>
      </c:catAx>
      <c:valAx>
        <c:axId val="94165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4798033712662"/>
          <c:y val="2.7758518828194762E-2"/>
          <c:w val="0.46424819877760104"/>
          <c:h val="9.4755093291236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286A6C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Хөдөлмөр'!$B$1:$AM$2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Хөдөлмөр'!$B$5:$AN$5</c:f>
              <c:numCache>
                <c:formatCode>0.0%</c:formatCode>
                <c:ptCount val="23"/>
                <c:pt idx="8">
                  <c:v>2.4356441206491299E-2</c:v>
                </c:pt>
                <c:pt idx="9">
                  <c:v>1.7685829332099477E-2</c:v>
                </c:pt>
                <c:pt idx="10">
                  <c:v>1.2576131270606009E-2</c:v>
                </c:pt>
                <c:pt idx="11">
                  <c:v>-2.8594785802930678E-2</c:v>
                </c:pt>
                <c:pt idx="12">
                  <c:v>-5.4786340471787293E-2</c:v>
                </c:pt>
                <c:pt idx="13">
                  <c:v>-3.722272743755671E-2</c:v>
                </c:pt>
                <c:pt idx="14">
                  <c:v>-2.0608602142535647E-2</c:v>
                </c:pt>
                <c:pt idx="15">
                  <c:v>1.8639473054273903E-3</c:v>
                </c:pt>
                <c:pt idx="16">
                  <c:v>3.6030431396386939E-2</c:v>
                </c:pt>
                <c:pt idx="17">
                  <c:v>2.6192731648797454E-2</c:v>
                </c:pt>
                <c:pt idx="18">
                  <c:v>2.3486760108818328E-2</c:v>
                </c:pt>
                <c:pt idx="19">
                  <c:v>1.3329944028964221E-2</c:v>
                </c:pt>
                <c:pt idx="20">
                  <c:v>-8.5764164776711473E-3</c:v>
                </c:pt>
                <c:pt idx="21">
                  <c:v>-2.2012463394767878E-3</c:v>
                </c:pt>
                <c:pt idx="22">
                  <c:v>4.6023528570844274E-3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Хөдөлмөр'!$B$6:$AN$6</c:f>
              <c:numCache>
                <c:formatCode>0.0%</c:formatCode>
                <c:ptCount val="23"/>
                <c:pt idx="8">
                  <c:v>-1.1562052271301354E-2</c:v>
                </c:pt>
                <c:pt idx="9">
                  <c:v>-6.8683927923251543E-3</c:v>
                </c:pt>
                <c:pt idx="10">
                  <c:v>-3.1825847462790941E-3</c:v>
                </c:pt>
                <c:pt idx="11">
                  <c:v>-1.3643812538049302E-3</c:v>
                </c:pt>
                <c:pt idx="12">
                  <c:v>4.0515549783305362E-4</c:v>
                </c:pt>
                <c:pt idx="13">
                  <c:v>-2.1003980866597885E-4</c:v>
                </c:pt>
                <c:pt idx="14">
                  <c:v>1.9628126081407422E-3</c:v>
                </c:pt>
                <c:pt idx="15">
                  <c:v>-6.7081491363960683E-4</c:v>
                </c:pt>
                <c:pt idx="16">
                  <c:v>-1.0979617423019206E-3</c:v>
                </c:pt>
                <c:pt idx="17">
                  <c:v>1.6615284366660575E-3</c:v>
                </c:pt>
                <c:pt idx="18">
                  <c:v>2.7124411545982989E-3</c:v>
                </c:pt>
                <c:pt idx="19">
                  <c:v>1.4890766204517596E-3</c:v>
                </c:pt>
                <c:pt idx="20">
                  <c:v>5.0994654499454998E-4</c:v>
                </c:pt>
                <c:pt idx="21">
                  <c:v>4.9323701588787096E-5</c:v>
                </c:pt>
                <c:pt idx="22">
                  <c:v>-3.7253335377360483E-3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Хөдөлмөр'!$B$7:$AN$7</c:f>
              <c:numCache>
                <c:formatCode>0.0%</c:formatCode>
                <c:ptCount val="23"/>
                <c:pt idx="0">
                  <c:v>3.5640360305006879E-3</c:v>
                </c:pt>
                <c:pt idx="1">
                  <c:v>-1.2444082777720331E-2</c:v>
                </c:pt>
                <c:pt idx="2">
                  <c:v>-1.2309729582285177E-2</c:v>
                </c:pt>
                <c:pt idx="3">
                  <c:v>-5.2197562591640252E-3</c:v>
                </c:pt>
                <c:pt idx="4">
                  <c:v>1.4694191292994069E-2</c:v>
                </c:pt>
                <c:pt idx="5">
                  <c:v>1.1954204905959659E-2</c:v>
                </c:pt>
                <c:pt idx="6">
                  <c:v>1.5741885572586045E-2</c:v>
                </c:pt>
                <c:pt idx="7">
                  <c:v>7.4697714016175604E-3</c:v>
                </c:pt>
                <c:pt idx="8">
                  <c:v>-3.3208008315463215E-2</c:v>
                </c:pt>
                <c:pt idx="9">
                  <c:v>-2.2301588644959378E-2</c:v>
                </c:pt>
                <c:pt idx="10">
                  <c:v>-1.5920423194715125E-2</c:v>
                </c:pt>
                <c:pt idx="11">
                  <c:v>-6.1225963861016048E-3</c:v>
                </c:pt>
                <c:pt idx="12">
                  <c:v>8.702608335568511E-3</c:v>
                </c:pt>
                <c:pt idx="13">
                  <c:v>8.2909211470057337E-3</c:v>
                </c:pt>
                <c:pt idx="14">
                  <c:v>-8.0093917327448967E-4</c:v>
                </c:pt>
                <c:pt idx="15">
                  <c:v>3.4234046011719626E-3</c:v>
                </c:pt>
                <c:pt idx="16">
                  <c:v>1.5562372965066587E-3</c:v>
                </c:pt>
                <c:pt idx="17">
                  <c:v>-1.2848713810319269E-3</c:v>
                </c:pt>
                <c:pt idx="18">
                  <c:v>-1.0736589048660308E-2</c:v>
                </c:pt>
                <c:pt idx="19">
                  <c:v>-1.6531411249322937E-2</c:v>
                </c:pt>
                <c:pt idx="20">
                  <c:v>-1.2060894391669999E-2</c:v>
                </c:pt>
                <c:pt idx="21">
                  <c:v>-1.2988105002174942E-2</c:v>
                </c:pt>
                <c:pt idx="22">
                  <c:v>-9.8611770116542857E-4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Хөдөлмөр'!$B$8:$AN$8</c:f>
              <c:numCache>
                <c:formatCode>0.0%</c:formatCode>
                <c:ptCount val="23"/>
                <c:pt idx="8">
                  <c:v>4.5599265841987499E-3</c:v>
                </c:pt>
                <c:pt idx="9">
                  <c:v>5.0069492637917932E-3</c:v>
                </c:pt>
                <c:pt idx="10">
                  <c:v>5.2454058756420223E-3</c:v>
                </c:pt>
                <c:pt idx="11">
                  <c:v>3.7826520494798083E-3</c:v>
                </c:pt>
                <c:pt idx="12">
                  <c:v>1.2474177807266448E-2</c:v>
                </c:pt>
                <c:pt idx="13">
                  <c:v>-9.3576031349618539E-4</c:v>
                </c:pt>
                <c:pt idx="14">
                  <c:v>-3.9093459647921653E-3</c:v>
                </c:pt>
                <c:pt idx="15">
                  <c:v>-9.8312797434039288E-3</c:v>
                </c:pt>
                <c:pt idx="16">
                  <c:v>-2.9577056778679032E-2</c:v>
                </c:pt>
                <c:pt idx="17">
                  <c:v>-1.2817168781909912E-2</c:v>
                </c:pt>
                <c:pt idx="18">
                  <c:v>-6.0440469886102934E-3</c:v>
                </c:pt>
                <c:pt idx="19">
                  <c:v>-8.0583087054441011E-4</c:v>
                </c:pt>
                <c:pt idx="20">
                  <c:v>-7.2060527455964215E-3</c:v>
                </c:pt>
                <c:pt idx="21">
                  <c:v>-9.0088566578071932E-3</c:v>
                </c:pt>
                <c:pt idx="22">
                  <c:v>-6.9174017091766147E-4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Хөдөлмөр'!$B$1:$AM$2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Хөдөлмөр'!$B$9:$AN$9</c:f>
              <c:numCache>
                <c:formatCode>0.0%</c:formatCode>
                <c:ptCount val="23"/>
                <c:pt idx="8">
                  <c:v>1.0857391678918278E-2</c:v>
                </c:pt>
                <c:pt idx="9">
                  <c:v>4.8611933926512437E-3</c:v>
                </c:pt>
                <c:pt idx="10">
                  <c:v>9.010605178566878E-3</c:v>
                </c:pt>
                <c:pt idx="11">
                  <c:v>3.3504494625491682E-2</c:v>
                </c:pt>
                <c:pt idx="12">
                  <c:v>2.4080635825910177E-2</c:v>
                </c:pt>
                <c:pt idx="13">
                  <c:v>3.033238564250754E-2</c:v>
                </c:pt>
                <c:pt idx="14">
                  <c:v>9.6922012152694161E-3</c:v>
                </c:pt>
                <c:pt idx="15">
                  <c:v>-8.8653437434564261E-3</c:v>
                </c:pt>
                <c:pt idx="16">
                  <c:v>2.5829644967041987E-3</c:v>
                </c:pt>
                <c:pt idx="17">
                  <c:v>-1.1470619808017923E-2</c:v>
                </c:pt>
                <c:pt idx="18">
                  <c:v>-6.6259580429869312E-3</c:v>
                </c:pt>
                <c:pt idx="19">
                  <c:v>5.5780981251128499E-3</c:v>
                </c:pt>
                <c:pt idx="20">
                  <c:v>1.8342080986473722E-2</c:v>
                </c:pt>
                <c:pt idx="21">
                  <c:v>2.3447078486692516E-2</c:v>
                </c:pt>
                <c:pt idx="22">
                  <c:v>5.5480289167142019E-3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f>'3.1 Хөдөлмөр'!$B$1:$AN$2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Хөдөлмөр'!$B$4:$AN$4</c:f>
              <c:numCache>
                <c:formatCode>0.0%</c:formatCode>
                <c:ptCount val="23"/>
                <c:pt idx="0">
                  <c:v>-1.554153416578985E-2</c:v>
                </c:pt>
                <c:pt idx="1">
                  <c:v>1.5819122678451869E-2</c:v>
                </c:pt>
                <c:pt idx="2">
                  <c:v>1.2566182281916083E-2</c:v>
                </c:pt>
                <c:pt idx="3">
                  <c:v>-7.7280338491900746E-3</c:v>
                </c:pt>
                <c:pt idx="4">
                  <c:v>2.2232496653231459E-2</c:v>
                </c:pt>
                <c:pt idx="5">
                  <c:v>-5.8692003738953114E-2</c:v>
                </c:pt>
                <c:pt idx="6">
                  <c:v>-1.7548852341251475E-2</c:v>
                </c:pt>
                <c:pt idx="7">
                  <c:v>-1.8832272983513865E-2</c:v>
                </c:pt>
                <c:pt idx="8">
                  <c:v>-4.9958329041378535E-3</c:v>
                </c:pt>
                <c:pt idx="9">
                  <c:v>-1.6160094487418508E-3</c:v>
                </c:pt>
                <c:pt idx="10">
                  <c:v>7.7291343838208348E-3</c:v>
                </c:pt>
                <c:pt idx="11">
                  <c:v>1.2264891642144171E-3</c:v>
                </c:pt>
                <c:pt idx="12">
                  <c:v>-9.1242335690859822E-3</c:v>
                </c:pt>
                <c:pt idx="13">
                  <c:v>2.5477922979444401E-4</c:v>
                </c:pt>
                <c:pt idx="14">
                  <c:v>-1.3663873457192111E-2</c:v>
                </c:pt>
                <c:pt idx="15">
                  <c:v>-1.4080086493900468E-2</c:v>
                </c:pt>
                <c:pt idx="16">
                  <c:v>9.4946146686167854E-3</c:v>
                </c:pt>
                <c:pt idx="17">
                  <c:v>2.2816001145036235E-3</c:v>
                </c:pt>
                <c:pt idx="18">
                  <c:v>2.7926071831592125E-3</c:v>
                </c:pt>
                <c:pt idx="19">
                  <c:v>2.9648494293617045E-3</c:v>
                </c:pt>
                <c:pt idx="20">
                  <c:v>-9.0383791226754662E-3</c:v>
                </c:pt>
                <c:pt idx="21">
                  <c:v>-7.0180581117740282E-4</c:v>
                </c:pt>
                <c:pt idx="22">
                  <c:v>4.7471903639793034E-3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6.0000000000000012E-2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5306069856727356"/>
          <c:y val="3.8956890176955131E-4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486180625691443E-2"/>
          <c:y val="3.6345954164551691E-2"/>
          <c:w val="0.93483477657932634"/>
          <c:h val="0.7139287052481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Хөдөлмөр'!$A$13</c:f>
              <c:strCache>
                <c:ptCount val="1"/>
                <c:pt idx="0">
                  <c:v>Суралцдаг, сурахаар явж байгаа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Хөдөлмөр'!$AD$1:$AM$2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Хөдөлмөр'!$AD$13:$AN$13</c:f>
              <c:numCache>
                <c:formatCode>0.0%</c:formatCode>
                <c:ptCount val="11"/>
                <c:pt idx="0">
                  <c:v>2.9053832445338438E-2</c:v>
                </c:pt>
                <c:pt idx="1">
                  <c:v>2.9830084021812923E-2</c:v>
                </c:pt>
                <c:pt idx="2">
                  <c:v>-1.2066305112437337E-2</c:v>
                </c:pt>
                <c:pt idx="3">
                  <c:v>-9.5975164751374974E-3</c:v>
                </c:pt>
                <c:pt idx="4">
                  <c:v>-5.2755556444760376E-4</c:v>
                </c:pt>
                <c:pt idx="5">
                  <c:v>-1.9282175221314226E-2</c:v>
                </c:pt>
                <c:pt idx="6">
                  <c:v>-1.6771014674358084E-3</c:v>
                </c:pt>
                <c:pt idx="7">
                  <c:v>1.2823461890598022E-2</c:v>
                </c:pt>
                <c:pt idx="8">
                  <c:v>-7.2665487645478177E-3</c:v>
                </c:pt>
                <c:pt idx="9">
                  <c:v>8.478849965043651E-3</c:v>
                </c:pt>
                <c:pt idx="10">
                  <c:v>8.2854733724056634E-3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7-4C84-B8AF-DA06B90B0DDD}"/>
            </c:ext>
          </c:extLst>
        </c:ser>
        <c:ser>
          <c:idx val="2"/>
          <c:order val="2"/>
          <c:tx>
            <c:strRef>
              <c:f>'3.1 Хөдөлмөр'!$A$14</c:f>
              <c:strCache>
                <c:ptCount val="1"/>
                <c:pt idx="0">
                  <c:v>Тэтгэвэрт гарсан, өндөр настан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Хөдөлмөр'!$AD$1:$AM$2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Хөдөлмөр'!$AD$14:$AN$14</c:f>
              <c:numCache>
                <c:formatCode>0.0%</c:formatCode>
                <c:ptCount val="11"/>
                <c:pt idx="0">
                  <c:v>3.9452891163093626E-2</c:v>
                </c:pt>
                <c:pt idx="1">
                  <c:v>3.542724740796218E-2</c:v>
                </c:pt>
                <c:pt idx="2">
                  <c:v>2.6937302865960154E-2</c:v>
                </c:pt>
                <c:pt idx="3">
                  <c:v>2.8345950656282305E-2</c:v>
                </c:pt>
                <c:pt idx="4">
                  <c:v>-1.8468656776140575E-2</c:v>
                </c:pt>
                <c:pt idx="5">
                  <c:v>8.6311727772331211E-3</c:v>
                </c:pt>
                <c:pt idx="6">
                  <c:v>9.4539742493879968E-3</c:v>
                </c:pt>
                <c:pt idx="7">
                  <c:v>-1.6871717553600927E-2</c:v>
                </c:pt>
                <c:pt idx="8">
                  <c:v>3.2931204225659712E-2</c:v>
                </c:pt>
                <c:pt idx="9">
                  <c:v>2.9786390713744983E-2</c:v>
                </c:pt>
                <c:pt idx="10">
                  <c:v>3.9056957871315334E-3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7-4C84-B8AF-DA06B90B0DDD}"/>
            </c:ext>
          </c:extLst>
        </c:ser>
        <c:ser>
          <c:idx val="3"/>
          <c:order val="3"/>
          <c:tx>
            <c:strRef>
              <c:f>'3.1 Хөдөлмөр'!$A$15</c:f>
              <c:strCache>
                <c:ptCount val="1"/>
                <c:pt idx="0">
                  <c:v>Өвчтэй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Хөдөлмөр'!$AD$1:$AM$2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Хөдөлмөр'!$AD$15:$AN$15</c:f>
              <c:numCache>
                <c:formatCode>0.0%</c:formatCode>
                <c:ptCount val="11"/>
                <c:pt idx="0">
                  <c:v>-1.0841718252939787E-2</c:v>
                </c:pt>
                <c:pt idx="1">
                  <c:v>-6.0125915697334222E-3</c:v>
                </c:pt>
                <c:pt idx="2">
                  <c:v>-4.0028137693162982E-3</c:v>
                </c:pt>
                <c:pt idx="3">
                  <c:v>-7.1325091225968107E-3</c:v>
                </c:pt>
                <c:pt idx="4">
                  <c:v>4.6595476500611317E-3</c:v>
                </c:pt>
                <c:pt idx="5">
                  <c:v>1.1092703856107857E-2</c:v>
                </c:pt>
                <c:pt idx="6">
                  <c:v>4.499867980004563E-3</c:v>
                </c:pt>
                <c:pt idx="7">
                  <c:v>1.9961145855633852E-2</c:v>
                </c:pt>
                <c:pt idx="8">
                  <c:v>3.8040793834443472E-3</c:v>
                </c:pt>
                <c:pt idx="9">
                  <c:v>-4.2844348916353204E-3</c:v>
                </c:pt>
                <c:pt idx="10">
                  <c:v>-5.6659119038363704E-3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7-4C84-B8AF-DA06B90B0DDD}"/>
            </c:ext>
          </c:extLst>
        </c:ser>
        <c:ser>
          <c:idx val="4"/>
          <c:order val="4"/>
          <c:tx>
            <c:strRef>
              <c:f>'3.1 Хөдөлмөр'!$A$16</c:f>
              <c:strCache>
                <c:ptCount val="1"/>
                <c:pt idx="0">
                  <c:v>Хөгжлийн бэрхшээлтэй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Хөдөлмөр'!$AD$1:$AM$2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Хөдөлмөр'!$AD$16:$AN$16</c:f>
              <c:numCache>
                <c:formatCode>0.0%</c:formatCode>
                <c:ptCount val="11"/>
                <c:pt idx="0">
                  <c:v>1.0149059291148473E-3</c:v>
                </c:pt>
                <c:pt idx="1">
                  <c:v>-1.7268940014510729E-2</c:v>
                </c:pt>
                <c:pt idx="2">
                  <c:v>-1.8238444257868348E-2</c:v>
                </c:pt>
                <c:pt idx="3">
                  <c:v>-1.3425194706170691E-2</c:v>
                </c:pt>
                <c:pt idx="4">
                  <c:v>-2.0459889455522696E-3</c:v>
                </c:pt>
                <c:pt idx="5">
                  <c:v>-1.6480370462063298E-2</c:v>
                </c:pt>
                <c:pt idx="6">
                  <c:v>-1.0790956406549979E-2</c:v>
                </c:pt>
                <c:pt idx="7">
                  <c:v>-1.1429973717653814E-2</c:v>
                </c:pt>
                <c:pt idx="8">
                  <c:v>-8.2024481676823482E-3</c:v>
                </c:pt>
                <c:pt idx="9">
                  <c:v>2.4787228510513021E-4</c:v>
                </c:pt>
                <c:pt idx="10">
                  <c:v>1.1958165453394065E-2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7-4C84-B8AF-DA06B90B0DDD}"/>
            </c:ext>
          </c:extLst>
        </c:ser>
        <c:ser>
          <c:idx val="5"/>
          <c:order val="5"/>
          <c:tx>
            <c:strRef>
              <c:f>'3.1 Хөдөлмөр'!$A$17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68A5A5">
                <a:alpha val="8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Хөдөлмөр'!$AD$1:$AM$2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Хөдөлмөр'!$AD$17:$AN$17</c:f>
              <c:numCache>
                <c:formatCode>0.0%</c:formatCode>
                <c:ptCount val="11"/>
                <c:pt idx="0">
                  <c:v>3.0380664264531593E-2</c:v>
                </c:pt>
                <c:pt idx="1">
                  <c:v>3.1009666019144851E-2</c:v>
                </c:pt>
                <c:pt idx="2">
                  <c:v>2.146633688080057E-2</c:v>
                </c:pt>
                <c:pt idx="3">
                  <c:v>-4.1645879854038489E-2</c:v>
                </c:pt>
                <c:pt idx="4">
                  <c:v>-4.3461733267485439E-2</c:v>
                </c:pt>
                <c:pt idx="5">
                  <c:v>-4.0176287941333363E-2</c:v>
                </c:pt>
                <c:pt idx="6">
                  <c:v>-3.154270958733682E-2</c:v>
                </c:pt>
                <c:pt idx="7">
                  <c:v>6.8864757514610492E-3</c:v>
                </c:pt>
                <c:pt idx="8">
                  <c:v>5.2079284881460172E-3</c:v>
                </c:pt>
                <c:pt idx="9">
                  <c:v>1.2438681943456736E-3</c:v>
                </c:pt>
                <c:pt idx="10">
                  <c:v>-6.5713966034519899E-3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7-4C84-B8AF-DA06B90B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80210672"/>
        <c:axId val="280211656"/>
      </c:barChart>
      <c:lineChart>
        <c:grouping val="standard"/>
        <c:varyColors val="0"/>
        <c:ser>
          <c:idx val="0"/>
          <c:order val="0"/>
          <c:tx>
            <c:strRef>
              <c:f>'3.1 Хөдөлмөр'!$A$12</c:f>
              <c:strCache>
                <c:ptCount val="1"/>
                <c:pt idx="0">
                  <c:v>Ажиллах хүчнээс гадуурх хүн ам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'3.1 Хөдөлмөр'!$AD$1:$AN$2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'3.1 Хөдөлмөр'!$AD$12:$AN$12</c:f>
              <c:numCache>
                <c:formatCode>0.0%</c:formatCode>
                <c:ptCount val="11"/>
                <c:pt idx="0">
                  <c:v>8.906057554913871E-2</c:v>
                </c:pt>
                <c:pt idx="1">
                  <c:v>7.2985465864675803E-2</c:v>
                </c:pt>
                <c:pt idx="2">
                  <c:v>1.4096076607138741E-2</c:v>
                </c:pt>
                <c:pt idx="3">
                  <c:v>-4.3455149501661183E-2</c:v>
                </c:pt>
                <c:pt idx="4">
                  <c:v>-5.984438690356475E-2</c:v>
                </c:pt>
                <c:pt idx="5">
                  <c:v>-5.6214956991369913E-2</c:v>
                </c:pt>
                <c:pt idx="6">
                  <c:v>-3.0056925231930043E-2</c:v>
                </c:pt>
                <c:pt idx="7">
                  <c:v>1.136939222643818E-2</c:v>
                </c:pt>
                <c:pt idx="8">
                  <c:v>2.647421516501991E-2</c:v>
                </c:pt>
                <c:pt idx="9">
                  <c:v>3.5472546266604121E-2</c:v>
                </c:pt>
                <c:pt idx="10">
                  <c:v>1.1912026105642903E-2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D77-4C84-B8AF-DA06B90B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10672"/>
        <c:axId val="280211656"/>
      </c:lineChart>
      <c:catAx>
        <c:axId val="2802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95000"/>
                <a:lumOff val="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0211656"/>
        <c:crosses val="autoZero"/>
        <c:auto val="1"/>
        <c:lblAlgn val="ctr"/>
        <c:lblOffset val="100"/>
        <c:noMultiLvlLbl val="0"/>
      </c:catAx>
      <c:valAx>
        <c:axId val="2802116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021067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21583911578027E-2"/>
          <c:y val="0.85476063320138895"/>
          <c:w val="0.89720195091988653"/>
          <c:h val="0.144231323711718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0725547084019842E-2"/>
          <c:y val="3.6393713813068655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Хөдөлмөр'!$V$1:$AN$2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Хөдөлмөр'!$V$23:$AN$23</c:f>
              <c:numCache>
                <c:formatCode>0.0%</c:formatCode>
                <c:ptCount val="19"/>
                <c:pt idx="0">
                  <c:v>0.11844645070142307</c:v>
                </c:pt>
                <c:pt idx="1">
                  <c:v>0.10137222290522792</c:v>
                </c:pt>
                <c:pt idx="2">
                  <c:v>9.8697337365996965E-2</c:v>
                </c:pt>
                <c:pt idx="3">
                  <c:v>8.1277602682170935E-2</c:v>
                </c:pt>
                <c:pt idx="4">
                  <c:v>6.5968783591076052E-2</c:v>
                </c:pt>
                <c:pt idx="5">
                  <c:v>6.5942509839401434E-2</c:v>
                </c:pt>
                <c:pt idx="6">
                  <c:v>7.3006348720875414E-2</c:v>
                </c:pt>
                <c:pt idx="7">
                  <c:v>7.5687400392389262E-2</c:v>
                </c:pt>
                <c:pt idx="8">
                  <c:v>8.7505730720989577E-2</c:v>
                </c:pt>
                <c:pt idx="9">
                  <c:v>8.3909003991721617E-2</c:v>
                </c:pt>
                <c:pt idx="10">
                  <c:v>7.4090799418320308E-2</c:v>
                </c:pt>
                <c:pt idx="11">
                  <c:v>8.1037648470775478E-2</c:v>
                </c:pt>
                <c:pt idx="12">
                  <c:v>8.4710252781078535E-2</c:v>
                </c:pt>
                <c:pt idx="13">
                  <c:v>7.8001155584401197E-2</c:v>
                </c:pt>
                <c:pt idx="14">
                  <c:v>5.4086196849431001E-2</c:v>
                </c:pt>
                <c:pt idx="15">
                  <c:v>5.2825251451467811E-2</c:v>
                </c:pt>
                <c:pt idx="16">
                  <c:v>6.6218487394957976E-2</c:v>
                </c:pt>
                <c:pt idx="17">
                  <c:v>5.7586094866796625E-2</c:v>
                </c:pt>
                <c:pt idx="18">
                  <c:v>5.2431016000317625E-2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122F83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Хөдөлмөр'!$V$1:$AN$2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Хөдөлмөр'!$V$24:$AN$24</c:f>
              <c:numCache>
                <c:formatCode>0.0%</c:formatCode>
                <c:ptCount val="19"/>
                <c:pt idx="0">
                  <c:v>2.3259436686843202E-2</c:v>
                </c:pt>
                <c:pt idx="1">
                  <c:v>1.377867367507846E-2</c:v>
                </c:pt>
                <c:pt idx="2">
                  <c:v>8.4653188587842584E-3</c:v>
                </c:pt>
                <c:pt idx="3">
                  <c:v>8.5862556519547707E-3</c:v>
                </c:pt>
                <c:pt idx="4">
                  <c:v>4.3627002297460023E-3</c:v>
                </c:pt>
                <c:pt idx="5">
                  <c:v>2.5313702341753898E-3</c:v>
                </c:pt>
                <c:pt idx="6">
                  <c:v>3.2058912093785126E-3</c:v>
                </c:pt>
                <c:pt idx="7">
                  <c:v>6.7381800338470674E-3</c:v>
                </c:pt>
                <c:pt idx="8">
                  <c:v>5.473811686345747E-3</c:v>
                </c:pt>
                <c:pt idx="9">
                  <c:v>2.291635943058729E-3</c:v>
                </c:pt>
                <c:pt idx="10">
                  <c:v>6.7550163352874826E-3</c:v>
                </c:pt>
                <c:pt idx="11">
                  <c:v>5.516492404427544E-3</c:v>
                </c:pt>
                <c:pt idx="12">
                  <c:v>3.2574003252533691E-3</c:v>
                </c:pt>
                <c:pt idx="13">
                  <c:v>4.9824683599407954E-3</c:v>
                </c:pt>
                <c:pt idx="14">
                  <c:v>1.1145761054063966E-2</c:v>
                </c:pt>
                <c:pt idx="15">
                  <c:v>8.0955106713549753E-3</c:v>
                </c:pt>
                <c:pt idx="16">
                  <c:v>4.2857142857142851E-3</c:v>
                </c:pt>
                <c:pt idx="17">
                  <c:v>5.1981806367771277E-3</c:v>
                </c:pt>
                <c:pt idx="18">
                  <c:v>4.8572676380672572E-3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Хөдөлмөр'!$V$1:$AN$2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Хөдөлмөр'!$V$25:$AN$25</c:f>
              <c:numCache>
                <c:formatCode>0.0%</c:formatCode>
                <c:ptCount val="19"/>
                <c:pt idx="0">
                  <c:v>5.2985089887180932E-2</c:v>
                </c:pt>
                <c:pt idx="1">
                  <c:v>4.6547511799251276E-2</c:v>
                </c:pt>
                <c:pt idx="2">
                  <c:v>3.8520589844892081E-2</c:v>
                </c:pt>
                <c:pt idx="3">
                  <c:v>4.2925516999519832E-2</c:v>
                </c:pt>
                <c:pt idx="4">
                  <c:v>6.1621386043119251E-2</c:v>
                </c:pt>
                <c:pt idx="5">
                  <c:v>5.4956333146143566E-2</c:v>
                </c:pt>
                <c:pt idx="6">
                  <c:v>4.7006556608592695E-2</c:v>
                </c:pt>
                <c:pt idx="7">
                  <c:v>5.1517386328554987E-2</c:v>
                </c:pt>
                <c:pt idx="8">
                  <c:v>8.6017382312038843E-2</c:v>
                </c:pt>
                <c:pt idx="9">
                  <c:v>5.6147213127317117E-2</c:v>
                </c:pt>
                <c:pt idx="10">
                  <c:v>4.2287782375888101E-2</c:v>
                </c:pt>
                <c:pt idx="11">
                  <c:v>3.5463982384397609E-2</c:v>
                </c:pt>
                <c:pt idx="12">
                  <c:v>3.6359145632767785E-2</c:v>
                </c:pt>
                <c:pt idx="13">
                  <c:v>3.4080831309900243E-2</c:v>
                </c:pt>
                <c:pt idx="14">
                  <c:v>3.1786393468077545E-2</c:v>
                </c:pt>
                <c:pt idx="15">
                  <c:v>3.4273079049198449E-2</c:v>
                </c:pt>
                <c:pt idx="16">
                  <c:v>2.5548640681297079E-2</c:v>
                </c:pt>
                <c:pt idx="17">
                  <c:v>2.0213273913735473E-2</c:v>
                </c:pt>
                <c:pt idx="18">
                  <c:v>3.0695850083626391E-2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Хөдөлмөр'!$V$22:$AN$22</c:f>
              <c:numCache>
                <c:formatCode>0.0%</c:formatCode>
                <c:ptCount val="19"/>
                <c:pt idx="0">
                  <c:v>0.18718267809463718</c:v>
                </c:pt>
                <c:pt idx="1">
                  <c:v>0.15633842066229148</c:v>
                </c:pt>
                <c:pt idx="2">
                  <c:v>0.14155527734254933</c:v>
                </c:pt>
                <c:pt idx="3">
                  <c:v>0.12893192275508158</c:v>
                </c:pt>
                <c:pt idx="4">
                  <c:v>0.12761894634843304</c:v>
                </c:pt>
                <c:pt idx="5">
                  <c:v>0.11966713985458782</c:v>
                </c:pt>
                <c:pt idx="6">
                  <c:v>0.1196363215682975</c:v>
                </c:pt>
                <c:pt idx="7">
                  <c:v>0.12969661628461751</c:v>
                </c:pt>
                <c:pt idx="8">
                  <c:v>0.17099906787292399</c:v>
                </c:pt>
                <c:pt idx="9">
                  <c:v>0.13750792735996825</c:v>
                </c:pt>
                <c:pt idx="10">
                  <c:v>0.11971480786690619</c:v>
                </c:pt>
                <c:pt idx="11">
                  <c:v>0.11894856873230576</c:v>
                </c:pt>
                <c:pt idx="12">
                  <c:v>0.12112837002883377</c:v>
                </c:pt>
                <c:pt idx="13">
                  <c:v>0.11423630436511094</c:v>
                </c:pt>
                <c:pt idx="14">
                  <c:v>9.4944862690958934E-2</c:v>
                </c:pt>
                <c:pt idx="15">
                  <c:v>9.3105899076048326E-2</c:v>
                </c:pt>
                <c:pt idx="16">
                  <c:v>9.4251555846708149E-2</c:v>
                </c:pt>
                <c:pt idx="17">
                  <c:v>8.1728473659080064E-2</c:v>
                </c:pt>
                <c:pt idx="18">
                  <c:v>8.6225621155899143E-2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cat>
            <c:multiLvlStrRef>
              <c:f>'3.1 Хөдөлмөр'!$V$1:$AO$2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Хөдөлмөр'!$V$20:$AN$20</c:f>
              <c:numCache>
                <c:formatCode>0.0%</c:formatCode>
                <c:ptCount val="19"/>
                <c:pt idx="0">
                  <c:v>0.60714165316652469</c:v>
                </c:pt>
                <c:pt idx="1">
                  <c:v>0.60808550133437156</c:v>
                </c:pt>
                <c:pt idx="2">
                  <c:v>0.60114151206054323</c:v>
                </c:pt>
                <c:pt idx="3">
                  <c:v>0.60671534476305544</c:v>
                </c:pt>
                <c:pt idx="4">
                  <c:v>0.5896744168537158</c:v>
                </c:pt>
                <c:pt idx="5">
                  <c:v>0.59756702318490984</c:v>
                </c:pt>
                <c:pt idx="6">
                  <c:v>0.5900540285100857</c:v>
                </c:pt>
                <c:pt idx="7">
                  <c:v>0.56993456275468835</c:v>
                </c:pt>
                <c:pt idx="8">
                  <c:v>0.54900461599832839</c:v>
                </c:pt>
                <c:pt idx="9">
                  <c:v>0.5682803910453551</c:v>
                </c:pt>
                <c:pt idx="10">
                  <c:v>0.57851201476563929</c:v>
                </c:pt>
                <c:pt idx="11">
                  <c:v>0.58275635969705319</c:v>
                </c:pt>
                <c:pt idx="12">
                  <c:v>0.57998657391661068</c:v>
                </c:pt>
                <c:pt idx="13">
                  <c:v>0.59349565998400977</c:v>
                </c:pt>
                <c:pt idx="14">
                  <c:v>0.59232050847369955</c:v>
                </c:pt>
                <c:pt idx="15">
                  <c:v>0.57927146984984124</c:v>
                </c:pt>
                <c:pt idx="16">
                  <c:v>0.56491811061001662</c:v>
                </c:pt>
                <c:pt idx="17">
                  <c:v>0.57876181074601607</c:v>
                </c:pt>
                <c:pt idx="18">
                  <c:v>0.58941335270352746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cat>
            <c:multiLvlStrRef>
              <c:f>'3.1 Хөдөлмөр'!$V$1:$AO$2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Хөдөлмөр'!$V$21:$AN$21</c:f>
              <c:numCache>
                <c:formatCode>0.0%</c:formatCode>
                <c:ptCount val="19"/>
                <c:pt idx="0">
                  <c:v>0.53522787927595539</c:v>
                </c:pt>
                <c:pt idx="1">
                  <c:v>0.54644252234766633</c:v>
                </c:pt>
                <c:pt idx="2">
                  <c:v>0.54181044543999823</c:v>
                </c:pt>
                <c:pt idx="3">
                  <c:v>0.55740297603022748</c:v>
                </c:pt>
                <c:pt idx="4">
                  <c:v>0.5507738422952223</c:v>
                </c:pt>
                <c:pt idx="5">
                  <c:v>0.55816195387883705</c:v>
                </c:pt>
                <c:pt idx="6">
                  <c:v>0.54697633834052106</c:v>
                </c:pt>
                <c:pt idx="7">
                  <c:v>0.526797697306013</c:v>
                </c:pt>
                <c:pt idx="8">
                  <c:v>0.50096356590619839</c:v>
                </c:pt>
                <c:pt idx="9">
                  <c:v>0.52059654944471323</c:v>
                </c:pt>
                <c:pt idx="10">
                  <c:v>0.53564959711854987</c:v>
                </c:pt>
                <c:pt idx="11">
                  <c:v>0.53553115467581469</c:v>
                </c:pt>
                <c:pt idx="12">
                  <c:v>0.53085576463050277</c:v>
                </c:pt>
                <c:pt idx="13">
                  <c:v>0.54720231267093022</c:v>
                </c:pt>
                <c:pt idx="14">
                  <c:v>0.56028414485443589</c:v>
                </c:pt>
                <c:pt idx="15">
                  <c:v>0.54867130879636195</c:v>
                </c:pt>
                <c:pt idx="16">
                  <c:v>0.52755755993353903</c:v>
                </c:pt>
                <c:pt idx="17">
                  <c:v>0.5454331782071169</c:v>
                </c:pt>
                <c:pt idx="18">
                  <c:v>0.55850981177712788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56177426178534"/>
          <c:y val="1.1771295337462479E-2"/>
          <c:w val="0.67859163144513035"/>
          <c:h val="0.20410959796278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Хөдөлмөр'!$Z$29:$AN$29</c:f>
              <c:numCache>
                <c:formatCode>0.0%</c:formatCode>
                <c:ptCount val="15"/>
                <c:pt idx="0">
                  <c:v>-3.0205689821533703E-2</c:v>
                </c:pt>
                <c:pt idx="1">
                  <c:v>-2.490885796469958E-2</c:v>
                </c:pt>
                <c:pt idx="2">
                  <c:v>-6.5141507597680079E-3</c:v>
                </c:pt>
                <c:pt idx="3">
                  <c:v>-3.4345894067764504E-2</c:v>
                </c:pt>
                <c:pt idx="4">
                  <c:v>3.886181015075333E-2</c:v>
                </c:pt>
                <c:pt idx="5">
                  <c:v>1.803401099387867E-2</c:v>
                </c:pt>
                <c:pt idx="6">
                  <c:v>-5.5587349179880199E-3</c:v>
                </c:pt>
                <c:pt idx="7">
                  <c:v>7.6349589707655693E-3</c:v>
                </c:pt>
                <c:pt idx="8">
                  <c:v>-2.9415472936911808E-3</c:v>
                </c:pt>
                <c:pt idx="9">
                  <c:v>-3.6618673805303135E-3</c:v>
                </c:pt>
                <c:pt idx="10">
                  <c:v>1.2312692743469711E-2</c:v>
                </c:pt>
                <c:pt idx="11">
                  <c:v>1.1548995618000352E-2</c:v>
                </c:pt>
                <c:pt idx="12">
                  <c:v>8.2679928539019316E-4</c:v>
                </c:pt>
                <c:pt idx="13">
                  <c:v>2.7144403591439618E-3</c:v>
                </c:pt>
                <c:pt idx="14">
                  <c:v>-9.1988289957833415E-4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Хөдөлмөр'!$Z$30:$AN$30</c:f>
              <c:numCache>
                <c:formatCode>0.0%</c:formatCode>
                <c:ptCount val="15"/>
                <c:pt idx="0">
                  <c:v>-7.1426759359617328E-3</c:v>
                </c:pt>
                <c:pt idx="1">
                  <c:v>-5.4982072746703019E-3</c:v>
                </c:pt>
                <c:pt idx="2">
                  <c:v>-2.702550726894448E-3</c:v>
                </c:pt>
                <c:pt idx="3">
                  <c:v>-8.0214466203145478E-3</c:v>
                </c:pt>
                <c:pt idx="4">
                  <c:v>-4.5657457997103704E-3</c:v>
                </c:pt>
                <c:pt idx="5">
                  <c:v>1.9448112351871617E-3</c:v>
                </c:pt>
                <c:pt idx="6">
                  <c:v>3.467725408529178E-3</c:v>
                </c:pt>
                <c:pt idx="7">
                  <c:v>1.0572986508549091E-2</c:v>
                </c:pt>
                <c:pt idx="8">
                  <c:v>6.6073427769988624E-3</c:v>
                </c:pt>
                <c:pt idx="9">
                  <c:v>4.3410628368845674E-3</c:v>
                </c:pt>
                <c:pt idx="10">
                  <c:v>-1.3513501616778255E-3</c:v>
                </c:pt>
                <c:pt idx="11">
                  <c:v>5.7438885788533723E-3</c:v>
                </c:pt>
                <c:pt idx="12">
                  <c:v>6.9440505898366589E-3</c:v>
                </c:pt>
                <c:pt idx="13">
                  <c:v>1.4679611050399145E-3</c:v>
                </c:pt>
                <c:pt idx="14">
                  <c:v>4.9670319340370103E-3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Хөдөлмөр'!$Z$31:$AN$31</c:f>
              <c:numCache>
                <c:formatCode>0.0%</c:formatCode>
                <c:ptCount val="15"/>
                <c:pt idx="0">
                  <c:v>-4.5322968798796968E-3</c:v>
                </c:pt>
                <c:pt idx="1">
                  <c:v>-6.6838926619152972E-3</c:v>
                </c:pt>
                <c:pt idx="2">
                  <c:v>-7.6344462755580959E-3</c:v>
                </c:pt>
                <c:pt idx="3">
                  <c:v>-9.4207611833674234E-3</c:v>
                </c:pt>
                <c:pt idx="4">
                  <c:v>-3.6472995544467677E-3</c:v>
                </c:pt>
                <c:pt idx="5">
                  <c:v>3.8347796372779287E-3</c:v>
                </c:pt>
                <c:pt idx="6">
                  <c:v>-6.0680942901579649E-3</c:v>
                </c:pt>
                <c:pt idx="7">
                  <c:v>-1.0216403868521479E-2</c:v>
                </c:pt>
                <c:pt idx="8">
                  <c:v>2.539703304714154E-2</c:v>
                </c:pt>
                <c:pt idx="9">
                  <c:v>2.633397243425098E-2</c:v>
                </c:pt>
                <c:pt idx="10">
                  <c:v>2.9180359908125807E-2</c:v>
                </c:pt>
                <c:pt idx="11">
                  <c:v>2.5109328185067829E-2</c:v>
                </c:pt>
                <c:pt idx="12">
                  <c:v>-1.3949247107531759E-2</c:v>
                </c:pt>
                <c:pt idx="13">
                  <c:v>-8.985467185060091E-3</c:v>
                </c:pt>
                <c:pt idx="14">
                  <c:v>-3.4201850508957252E-3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Хөдөлмөр'!$Z$32:$AN$32</c:f>
              <c:numCache>
                <c:formatCode>0.0%</c:formatCode>
                <c:ptCount val="15"/>
                <c:pt idx="0">
                  <c:v>2.0570731737188017E-2</c:v>
                </c:pt>
                <c:pt idx="1">
                  <c:v>1.9993168111774515E-2</c:v>
                </c:pt>
                <c:pt idx="2">
                  <c:v>-1.8755217592532449E-3</c:v>
                </c:pt>
                <c:pt idx="3">
                  <c:v>-7.793416405890416E-3</c:v>
                </c:pt>
                <c:pt idx="4">
                  <c:v>-7.6671038186004624E-3</c:v>
                </c:pt>
                <c:pt idx="5">
                  <c:v>-5.4927206685763267E-3</c:v>
                </c:pt>
                <c:pt idx="6">
                  <c:v>5.7959824385813681E-3</c:v>
                </c:pt>
                <c:pt idx="7">
                  <c:v>1.4608328205420053E-2</c:v>
                </c:pt>
                <c:pt idx="8">
                  <c:v>6.2802935290699391E-3</c:v>
                </c:pt>
                <c:pt idx="9">
                  <c:v>-1.8919798864088545E-3</c:v>
                </c:pt>
                <c:pt idx="10">
                  <c:v>-4.2820633136162302E-3</c:v>
                </c:pt>
                <c:pt idx="11">
                  <c:v>-1.6294757126849083E-2</c:v>
                </c:pt>
                <c:pt idx="12">
                  <c:v>-9.8480390766787652E-3</c:v>
                </c:pt>
                <c:pt idx="13">
                  <c:v>-4.9284004117158744E-3</c:v>
                </c:pt>
                <c:pt idx="14">
                  <c:v>4.4315526549028387E-4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B99E66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Хөдөлмөр'!$Z$33:$AN$33</c:f>
              <c:numCache>
                <c:formatCode>0.0%</c:formatCode>
                <c:ptCount val="15"/>
                <c:pt idx="0">
                  <c:v>4.0590344571784869E-4</c:v>
                </c:pt>
                <c:pt idx="1">
                  <c:v>6.3569257191336808E-3</c:v>
                </c:pt>
                <c:pt idx="2">
                  <c:v>1.2870854582181667E-2</c:v>
                </c:pt>
                <c:pt idx="3">
                  <c:v>3.7570291786116101E-3</c:v>
                </c:pt>
                <c:pt idx="4">
                  <c:v>-2.0275875621019176E-2</c:v>
                </c:pt>
                <c:pt idx="5">
                  <c:v>-1.943798752114614E-2</c:v>
                </c:pt>
                <c:pt idx="6">
                  <c:v>-1.6955969751366297E-2</c:v>
                </c:pt>
                <c:pt idx="7">
                  <c:v>-1.9720531690504046E-2</c:v>
                </c:pt>
                <c:pt idx="8">
                  <c:v>-3.6544198572927623E-3</c:v>
                </c:pt>
                <c:pt idx="9">
                  <c:v>-1.0219585428499062E-2</c:v>
                </c:pt>
                <c:pt idx="10">
                  <c:v>-1.7483918052717533E-3</c:v>
                </c:pt>
                <c:pt idx="11">
                  <c:v>4.6437307416926817E-3</c:v>
                </c:pt>
                <c:pt idx="12">
                  <c:v>5.0378927518148833E-3</c:v>
                </c:pt>
                <c:pt idx="13">
                  <c:v>7.6376900301404101E-3</c:v>
                </c:pt>
                <c:pt idx="14">
                  <c:v>1.167730910751214E-2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Хөдөлмөр'!$Z$34:$AN$34</c:f>
              <c:numCache>
                <c:formatCode>0.0%</c:formatCode>
                <c:ptCount val="15"/>
                <c:pt idx="0">
                  <c:v>1.2184976498715371E-2</c:v>
                </c:pt>
                <c:pt idx="1">
                  <c:v>6.1082587547550068E-3</c:v>
                </c:pt>
                <c:pt idx="2">
                  <c:v>2.8392354307514665E-3</c:v>
                </c:pt>
                <c:pt idx="3">
                  <c:v>-2.0867709659477718E-3</c:v>
                </c:pt>
                <c:pt idx="4">
                  <c:v>-1.9882866064906381E-2</c:v>
                </c:pt>
                <c:pt idx="5">
                  <c:v>-1.2390261600313878E-2</c:v>
                </c:pt>
                <c:pt idx="6">
                  <c:v>-2.899691918363046E-3</c:v>
                </c:pt>
                <c:pt idx="7">
                  <c:v>2.107483433579545E-4</c:v>
                </c:pt>
                <c:pt idx="8">
                  <c:v>9.3043141113692725E-3</c:v>
                </c:pt>
                <c:pt idx="9">
                  <c:v>1.2878486416090875E-2</c:v>
                </c:pt>
                <c:pt idx="10">
                  <c:v>9.8767410188035695E-3</c:v>
                </c:pt>
                <c:pt idx="11">
                  <c:v>3.7325516297862476E-3</c:v>
                </c:pt>
                <c:pt idx="12">
                  <c:v>-9.6646012931034461E-3</c:v>
                </c:pt>
                <c:pt idx="13">
                  <c:v>-2.04398560883043E-3</c:v>
                </c:pt>
                <c:pt idx="14">
                  <c:v>3.3127534713829157E-3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Хөдөлмөр'!$Z$35:$AN$35</c:f>
              <c:numCache>
                <c:formatCode>0.0%</c:formatCode>
                <c:ptCount val="15"/>
                <c:pt idx="0">
                  <c:v>3.2624489449572219E-2</c:v>
                </c:pt>
                <c:pt idx="1">
                  <c:v>2.4430453701050611E-2</c:v>
                </c:pt>
                <c:pt idx="2">
                  <c:v>2.0354774664884671E-2</c:v>
                </c:pt>
                <c:pt idx="3">
                  <c:v>4.1634446530280774E-3</c:v>
                </c:pt>
                <c:pt idx="4">
                  <c:v>-8.1556317842206696E-2</c:v>
                </c:pt>
                <c:pt idx="5">
                  <c:v>-5.3560354537822541E-2</c:v>
                </c:pt>
                <c:pt idx="6">
                  <c:v>-1.1873430573637361E-2</c:v>
                </c:pt>
                <c:pt idx="7">
                  <c:v>-8.25208703106268E-4</c:v>
                </c:pt>
                <c:pt idx="8">
                  <c:v>2.8735779282520298E-2</c:v>
                </c:pt>
                <c:pt idx="9">
                  <c:v>2.5728032413269215E-2</c:v>
                </c:pt>
                <c:pt idx="10">
                  <c:v>4.9256053124347721E-3</c:v>
                </c:pt>
                <c:pt idx="11">
                  <c:v>-6.8121063497738376E-3</c:v>
                </c:pt>
                <c:pt idx="12">
                  <c:v>5.4561663452812907E-3</c:v>
                </c:pt>
                <c:pt idx="13">
                  <c:v>2.1289728307010797E-4</c:v>
                </c:pt>
                <c:pt idx="14">
                  <c:v>-1.4495709451293222E-2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f>'3.1 Хөдөлмөр'!$Z$1:$AN$2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'3.1 Хөдөлмөр'!$Z$28:$AN$28</c:f>
              <c:numCache>
                <c:formatCode>0.0%</c:formatCode>
                <c:ptCount val="15"/>
                <c:pt idx="0">
                  <c:v>2.390456370190952E-2</c:v>
                </c:pt>
                <c:pt idx="1">
                  <c:v>1.9796987946105515E-2</c:v>
                </c:pt>
                <c:pt idx="2">
                  <c:v>1.733819515634405E-2</c:v>
                </c:pt>
                <c:pt idx="3">
                  <c:v>-5.3746973971739442E-2</c:v>
                </c:pt>
                <c:pt idx="4">
                  <c:v>-9.8737670393137744E-2</c:v>
                </c:pt>
                <c:pt idx="5">
                  <c:v>-6.7064347517939882E-2</c:v>
                </c:pt>
                <c:pt idx="6">
                  <c:v>-3.4087111507185019E-2</c:v>
                </c:pt>
                <c:pt idx="7">
                  <c:v>2.2648777659608488E-3</c:v>
                </c:pt>
                <c:pt idx="8">
                  <c:v>6.9733535440289041E-2</c:v>
                </c:pt>
                <c:pt idx="9">
                  <c:v>5.3504503852693341E-2</c:v>
                </c:pt>
                <c:pt idx="10">
                  <c:v>4.8908311551798755E-2</c:v>
                </c:pt>
                <c:pt idx="11">
                  <c:v>2.7671631276777298E-2</c:v>
                </c:pt>
                <c:pt idx="12">
                  <c:v>-1.519609233212349E-2</c:v>
                </c:pt>
                <c:pt idx="13">
                  <c:v>-3.9240059714255038E-3</c:v>
                </c:pt>
                <c:pt idx="14">
                  <c:v>1.5653116858700411E-3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12000000000000001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59114349167892477"/>
          <c:y val="0.44914656469756714"/>
          <c:w val="0.27733044907848053"/>
          <c:h val="0.4362594722681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87476757061162402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f>'3.1 Хөдөлмөр'!$B$1:$AN$2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Хөдөлмөр'!$B$39:$AN$39</c:f>
              <c:numCache>
                <c:formatCode>0.0%</c:formatCode>
                <c:ptCount val="23"/>
                <c:pt idx="0">
                  <c:v>4.093076842873522E-2</c:v>
                </c:pt>
                <c:pt idx="1">
                  <c:v>6.1038692323608368E-2</c:v>
                </c:pt>
                <c:pt idx="2">
                  <c:v>7.9401611047180687E-2</c:v>
                </c:pt>
                <c:pt idx="3">
                  <c:v>7.8352103186062116E-2</c:v>
                </c:pt>
                <c:pt idx="4">
                  <c:v>0.15978467415503883</c:v>
                </c:pt>
                <c:pt idx="5">
                  <c:v>0.13219383775351035</c:v>
                </c:pt>
                <c:pt idx="6">
                  <c:v>0.13045163791432457</c:v>
                </c:pt>
                <c:pt idx="7">
                  <c:v>0.10927546192984017</c:v>
                </c:pt>
                <c:pt idx="8">
                  <c:v>8.7937701251633582E-2</c:v>
                </c:pt>
                <c:pt idx="9">
                  <c:v>8.6224506492544428E-2</c:v>
                </c:pt>
                <c:pt idx="10">
                  <c:v>8.8048696844992946E-2</c:v>
                </c:pt>
                <c:pt idx="11">
                  <c:v>6.8703014907686821E-2</c:v>
                </c:pt>
                <c:pt idx="12">
                  <c:v>4.3819957132650744E-2</c:v>
                </c:pt>
                <c:pt idx="13">
                  <c:v>5.4784745897090481E-2</c:v>
                </c:pt>
                <c:pt idx="14">
                  <c:v>5.2005358127807044E-2</c:v>
                </c:pt>
                <c:pt idx="15">
                  <c:v>8.2900384007228434E-2</c:v>
                </c:pt>
                <c:pt idx="16">
                  <c:v>0.10282150733896089</c:v>
                </c:pt>
                <c:pt idx="17">
                  <c:v>0.16088973241130478</c:v>
                </c:pt>
                <c:pt idx="18">
                  <c:v>0.17829720620178269</c:v>
                </c:pt>
                <c:pt idx="19">
                  <c:v>0.21695994993742174</c:v>
                </c:pt>
                <c:pt idx="20">
                  <c:v>0.26252486035445832</c:v>
                </c:pt>
                <c:pt idx="21">
                  <c:v>0.22374665066353505</c:v>
                </c:pt>
                <c:pt idx="22">
                  <c:v>0.27725067358715783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'3.1 Хөдөлмөр'!$B$1:$AN$2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Хөдөлмөр'!$B$40:$AN$40</c:f>
              <c:numCache>
                <c:formatCode>0.0%</c:formatCode>
                <c:ptCount val="23"/>
                <c:pt idx="0">
                  <c:v>3.0811915887850594E-2</c:v>
                </c:pt>
                <c:pt idx="1">
                  <c:v>3.585714285714281E-2</c:v>
                </c:pt>
                <c:pt idx="2">
                  <c:v>6.0509480387899828E-2</c:v>
                </c:pt>
                <c:pt idx="3">
                  <c:v>7.0147273450975156E-2</c:v>
                </c:pt>
                <c:pt idx="4">
                  <c:v>0.17271709873919816</c:v>
                </c:pt>
                <c:pt idx="5">
                  <c:v>0.16240104813129208</c:v>
                </c:pt>
                <c:pt idx="6">
                  <c:v>0.15052968039022474</c:v>
                </c:pt>
                <c:pt idx="7">
                  <c:v>0.12199437122630385</c:v>
                </c:pt>
                <c:pt idx="8">
                  <c:v>0.10795570540008037</c:v>
                </c:pt>
                <c:pt idx="9">
                  <c:v>0.11940696939101181</c:v>
                </c:pt>
                <c:pt idx="10">
                  <c:v>0.11743772241992878</c:v>
                </c:pt>
                <c:pt idx="11">
                  <c:v>0.10048211702747167</c:v>
                </c:pt>
                <c:pt idx="12">
                  <c:v>3.1085196180939967E-2</c:v>
                </c:pt>
                <c:pt idx="13">
                  <c:v>5.3100158982511969E-2</c:v>
                </c:pt>
                <c:pt idx="14">
                  <c:v>5.4140127388535131E-2</c:v>
                </c:pt>
                <c:pt idx="15">
                  <c:v>7.2497238678582043E-2</c:v>
                </c:pt>
                <c:pt idx="16">
                  <c:v>0.12794755207782593</c:v>
                </c:pt>
                <c:pt idx="17">
                  <c:v>0.16767310789049916</c:v>
                </c:pt>
                <c:pt idx="18">
                  <c:v>0.16558610271903307</c:v>
                </c:pt>
                <c:pt idx="19">
                  <c:v>0.20335174609119</c:v>
                </c:pt>
                <c:pt idx="20">
                  <c:v>0.26830411549639077</c:v>
                </c:pt>
                <c:pt idx="21">
                  <c:v>0.10784606102396133</c:v>
                </c:pt>
                <c:pt idx="22">
                  <c:v>0.34470683680266689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68A5A5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68A5A5"/>
                </a:solidFill>
                <a:prstDash val="solid"/>
              </a:ln>
            </c:spPr>
          </c:marker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f>'3.1 Хөдөлмөр'!$B$1:$AN$2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Хөдөлмөр'!$B$41:$AN$41</c:f>
              <c:numCache>
                <c:formatCode>0.0%</c:formatCode>
                <c:ptCount val="23"/>
                <c:pt idx="0">
                  <c:v>-3.5724971879407152E-2</c:v>
                </c:pt>
                <c:pt idx="1">
                  <c:v>-9.0445806013663699E-3</c:v>
                </c:pt>
                <c:pt idx="2">
                  <c:v>8.4222187858653541E-3</c:v>
                </c:pt>
                <c:pt idx="3">
                  <c:v>-6.971882199988122E-3</c:v>
                </c:pt>
                <c:pt idx="4">
                  <c:v>7.5791470336287414E-2</c:v>
                </c:pt>
                <c:pt idx="5">
                  <c:v>4.0010864307866045E-2</c:v>
                </c:pt>
                <c:pt idx="6">
                  <c:v>2.7743383621816164E-2</c:v>
                </c:pt>
                <c:pt idx="7">
                  <c:v>4.5032038540754327E-2</c:v>
                </c:pt>
                <c:pt idx="8">
                  <c:v>2.0488083207137242E-2</c:v>
                </c:pt>
                <c:pt idx="9">
                  <c:v>4.5703767182419641E-2</c:v>
                </c:pt>
                <c:pt idx="10">
                  <c:v>6.3266462791244482E-2</c:v>
                </c:pt>
                <c:pt idx="11">
                  <c:v>3.0834284736128259E-2</c:v>
                </c:pt>
                <c:pt idx="12">
                  <c:v>2.146934991425975E-2</c:v>
                </c:pt>
                <c:pt idx="13">
                  <c:v>-7.0492857156470023E-3</c:v>
                </c:pt>
                <c:pt idx="14">
                  <c:v>-3.4876176018787453E-2</c:v>
                </c:pt>
                <c:pt idx="15">
                  <c:v>-2.5036348781661721E-2</c:v>
                </c:pt>
                <c:pt idx="16">
                  <c:v>-4.6177360024850844E-2</c:v>
                </c:pt>
                <c:pt idx="17">
                  <c:v>-6.3139709394810506E-4</c:v>
                </c:pt>
                <c:pt idx="18">
                  <c:v>2.5581282412090456E-2</c:v>
                </c:pt>
                <c:pt idx="19">
                  <c:v>6.7522532989185535E-2</c:v>
                </c:pt>
                <c:pt idx="20">
                  <c:v>0.12670482099722302</c:v>
                </c:pt>
                <c:pt idx="21">
                  <c:v>0.10536598245741646</c:v>
                </c:pt>
                <c:pt idx="22">
                  <c:v>0.16193146458910967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'3.1 Хөдөлмөр'!$B$1:$AN$2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Хөдөлмөр'!$B$42:$AN$42</c:f>
              <c:numCache>
                <c:formatCode>0.0%</c:formatCode>
                <c:ptCount val="23"/>
                <c:pt idx="0">
                  <c:v>0.15912283072487998</c:v>
                </c:pt>
                <c:pt idx="1">
                  <c:v>0.11154797153797258</c:v>
                </c:pt>
                <c:pt idx="2">
                  <c:v>0.14723586071750105</c:v>
                </c:pt>
                <c:pt idx="3">
                  <c:v>0.15445498904983301</c:v>
                </c:pt>
                <c:pt idx="4">
                  <c:v>0.1129670861525498</c:v>
                </c:pt>
                <c:pt idx="5">
                  <c:v>0.18258745757215999</c:v>
                </c:pt>
                <c:pt idx="6">
                  <c:v>0.18985359408214775</c:v>
                </c:pt>
                <c:pt idx="7">
                  <c:v>0.14410756481512288</c:v>
                </c:pt>
                <c:pt idx="8">
                  <c:v>0.19720402137177051</c:v>
                </c:pt>
                <c:pt idx="9">
                  <c:v>9.4408991135935816E-2</c:v>
                </c:pt>
                <c:pt idx="10">
                  <c:v>8.7965753296576077E-2</c:v>
                </c:pt>
                <c:pt idx="11">
                  <c:v>3.601099572388522E-2</c:v>
                </c:pt>
                <c:pt idx="12">
                  <c:v>-3.8849932755652739E-2</c:v>
                </c:pt>
                <c:pt idx="13">
                  <c:v>3.9107623922413737E-2</c:v>
                </c:pt>
                <c:pt idx="14">
                  <c:v>8.1784875665041223E-2</c:v>
                </c:pt>
                <c:pt idx="15">
                  <c:v>0.15324814438880296</c:v>
                </c:pt>
                <c:pt idx="16">
                  <c:v>0.23153720695279167</c:v>
                </c:pt>
                <c:pt idx="17">
                  <c:v>0.1585593573522539</c:v>
                </c:pt>
                <c:pt idx="18">
                  <c:v>0.10894199045100739</c:v>
                </c:pt>
                <c:pt idx="19">
                  <c:v>0.12422127742457767</c:v>
                </c:pt>
                <c:pt idx="20">
                  <c:v>5.6607957513933549E-2</c:v>
                </c:pt>
                <c:pt idx="21">
                  <c:v>0.12392258922082933</c:v>
                </c:pt>
                <c:pt idx="22">
                  <c:v>0.23775869631824076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006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1526476605022289E-2"/>
          <c:y val="2.5777822577873893E-2"/>
          <c:w val="0.95847352339497771"/>
          <c:h val="0.89495433054491746"/>
        </c:manualLayout>
      </c:layout>
      <c:areaChart>
        <c:grouping val="standard"/>
        <c:varyColors val="0"/>
        <c:ser>
          <c:idx val="1"/>
          <c:order val="1"/>
          <c:tx>
            <c:v>Дээд</c:v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</c:spPr>
          <c:cat>
            <c:multiLvlStrRef>
              <c:f>'1.2. Инфляцын хүлээлт'!$A$2:$B$20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'1.2. Инфляцын хүлээлт'!$D$2:$D$20</c:f>
              <c:numCache>
                <c:formatCode>_(* #,##0.00_);_(* \(#,##0.00\);_(* "-"??_);_(@_)</c:formatCode>
                <c:ptCount val="19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9-4D5B-BD84-C374E917915E}"/>
            </c:ext>
          </c:extLst>
        </c:ser>
        <c:ser>
          <c:idx val="2"/>
          <c:order val="2"/>
          <c:tx>
            <c:v>Дээд хязгаар</c:v>
          </c:tx>
          <c:spPr>
            <a:solidFill>
              <a:sysClr val="window" lastClr="FFFFFF"/>
            </a:solidFill>
            <a:ln w="25400">
              <a:noFill/>
            </a:ln>
          </c:spPr>
          <c:cat>
            <c:multiLvlStrRef>
              <c:f>'1.2. Инфляцын хүлээлт'!$A$2:$B$20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'1.2. Инфляцын хүлээлт'!$E$2:$E$20</c:f>
              <c:numCache>
                <c:formatCode>_(* #,##0.00_);_(* \(#,##0.00\);_(* "-"??_);_(@_)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9-4D5B-BD84-C374E917915E}"/>
            </c:ext>
          </c:extLst>
        </c:ser>
        <c:ser>
          <c:idx val="3"/>
          <c:order val="3"/>
          <c:tx>
            <c:v>Доод хязгаар</c:v>
          </c:tx>
          <c:spPr>
            <a:solidFill>
              <a:srgbClr val="E7E6E6">
                <a:lumMod val="90000"/>
              </a:srgbClr>
            </a:solidFill>
            <a:ln w="25400">
              <a:noFill/>
            </a:ln>
          </c:spPr>
          <c:cat>
            <c:multiLvlStrRef>
              <c:f>'1.2. Инфляцын хүлээлт'!$A$2:$B$20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'1.2. Инфляцын хүлээлт'!$F$2:$F$20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39-4D5B-BD84-C374E9179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331552"/>
        <c:axId val="1378585344"/>
      </c:areaChart>
      <c:lineChart>
        <c:grouping val="standard"/>
        <c:varyColors val="0"/>
        <c:ser>
          <c:idx val="0"/>
          <c:order val="0"/>
          <c:tx>
            <c:v>Инфляцын хүлээлт</c:v>
          </c:tx>
          <c:spPr>
            <a:ln>
              <a:solidFill>
                <a:srgbClr val="393E44"/>
              </a:solidFill>
            </a:ln>
          </c:spPr>
          <c:marker>
            <c:symbol val="none"/>
          </c:marker>
          <c:cat>
            <c:multiLvlStrRef>
              <c:f>'1.2. Инфляцын хүлээлт'!$A$2:$B$20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'1.2. Инфляцын хүлээлт'!$C$2:$C$20</c:f>
              <c:numCache>
                <c:formatCode>_(* #,##0.00_);_(* \(#,##0.00\);_(* "-"??_);_(@_)</c:formatCode>
                <c:ptCount val="19"/>
                <c:pt idx="0">
                  <c:v>1.7157772621809744</c:v>
                </c:pt>
                <c:pt idx="1">
                  <c:v>1.8171779141104294</c:v>
                </c:pt>
                <c:pt idx="2">
                  <c:v>1.7466063348416287</c:v>
                </c:pt>
                <c:pt idx="3">
                  <c:v>1.6111111111111107</c:v>
                </c:pt>
                <c:pt idx="4">
                  <c:v>1.3959243085880642</c:v>
                </c:pt>
                <c:pt idx="5">
                  <c:v>1.7096466093600764</c:v>
                </c:pt>
                <c:pt idx="6">
                  <c:v>1.5490196078431373</c:v>
                </c:pt>
                <c:pt idx="7">
                  <c:v>1.6851963746223564</c:v>
                </c:pt>
                <c:pt idx="8">
                  <c:v>1.9280000000000002</c:v>
                </c:pt>
                <c:pt idx="9">
                  <c:v>2.1856410256410252</c:v>
                </c:pt>
                <c:pt idx="10">
                  <c:v>1.9050567595459236</c:v>
                </c:pt>
                <c:pt idx="11">
                  <c:v>2.0439999999999996</c:v>
                </c:pt>
                <c:pt idx="12">
                  <c:v>2.19354838709677</c:v>
                </c:pt>
                <c:pt idx="13">
                  <c:v>2.0710000000000002</c:v>
                </c:pt>
                <c:pt idx="14">
                  <c:v>2.2570000000000001</c:v>
                </c:pt>
                <c:pt idx="15">
                  <c:v>2.0100000000000002</c:v>
                </c:pt>
                <c:pt idx="16" formatCode="General">
                  <c:v>1.63</c:v>
                </c:pt>
                <c:pt idx="17" formatCode="General">
                  <c:v>1.75</c:v>
                </c:pt>
                <c:pt idx="18" formatCode="General">
                  <c:v>1.44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39-4D5B-BD84-C374E9179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331552"/>
        <c:axId val="1378585344"/>
      </c:lineChart>
      <c:catAx>
        <c:axId val="1331331552"/>
        <c:scaling>
          <c:orientation val="minMax"/>
        </c:scaling>
        <c:delete val="0"/>
        <c:axPos val="b"/>
        <c:minorGridlines/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>
                <a:lumMod val="95000"/>
                <a:lumOff val="5000"/>
              </a:sysClr>
            </a:solidFill>
          </a:ln>
        </c:spPr>
        <c:txPr>
          <a:bodyPr rot="0" vert="horz" anchor="ctr" anchorCtr="1"/>
          <a:lstStyle/>
          <a:p>
            <a:pPr>
              <a:defRPr sz="900" b="0">
                <a:ln>
                  <a:noFill/>
                </a:ln>
                <a:solidFill>
                  <a:sysClr val="windowText" lastClr="000000"/>
                </a:solidFill>
              </a:defRPr>
            </a:pPr>
            <a:endParaRPr lang="en-US"/>
          </a:p>
        </c:txPr>
        <c:crossAx val="1378585344"/>
        <c:crosses val="autoZero"/>
        <c:auto val="1"/>
        <c:lblAlgn val="ctr"/>
        <c:lblOffset val="100"/>
        <c:tickMarkSkip val="1"/>
        <c:noMultiLvlLbl val="0"/>
      </c:catAx>
      <c:valAx>
        <c:axId val="1378585344"/>
        <c:scaling>
          <c:orientation val="minMax"/>
          <c:max val="2.5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>
                <a:lumMod val="95000"/>
                <a:lumOff val="5000"/>
              </a:schemeClr>
            </a:solidFill>
          </a:ln>
        </c:spPr>
        <c:txPr>
          <a:bodyPr/>
          <a:lstStyle/>
          <a:p>
            <a:pPr>
              <a:defRPr sz="900" b="0"/>
            </a:pPr>
            <a:endParaRPr lang="en-US"/>
          </a:p>
        </c:txPr>
        <c:crossAx val="13313315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600" b="0">
          <a:solidFill>
            <a:sysClr val="windowText" lastClr="000000"/>
          </a:solidFill>
          <a:latin typeface="Times New Roman" pitchFamily="18" charset="0"/>
          <a:cs typeface="Times New Roman" pitchFamily="18" charset="0"/>
        </a:defRPr>
      </a:pPr>
      <a:endParaRPr lang="en-US"/>
    </a:p>
  </c:txPr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Хөдөлмөр'!$B$56:$AN$56</c:f>
              <c:numCache>
                <c:formatCode>0.0%</c:formatCode>
                <c:ptCount val="23"/>
                <c:pt idx="0">
                  <c:v>7.7691498494731781E-2</c:v>
                </c:pt>
                <c:pt idx="1">
                  <c:v>7.0841706424416312E-2</c:v>
                </c:pt>
                <c:pt idx="2">
                  <c:v>7.063843639691457E-2</c:v>
                </c:pt>
                <c:pt idx="3">
                  <c:v>6.5184721336564305E-2</c:v>
                </c:pt>
                <c:pt idx="4">
                  <c:v>9.4910401944644701E-2</c:v>
                </c:pt>
                <c:pt idx="5">
                  <c:v>0.11257215446757435</c:v>
                </c:pt>
                <c:pt idx="6">
                  <c:v>0.1248212334870463</c:v>
                </c:pt>
                <c:pt idx="7">
                  <c:v>0.13221118381845731</c:v>
                </c:pt>
                <c:pt idx="8">
                  <c:v>0.11403794575247971</c:v>
                </c:pt>
                <c:pt idx="9">
                  <c:v>0.10265005691591941</c:v>
                </c:pt>
                <c:pt idx="10">
                  <c:v>9.2724066542115235E-2</c:v>
                </c:pt>
                <c:pt idx="11">
                  <c:v>8.2488834335576119E-2</c:v>
                </c:pt>
                <c:pt idx="12">
                  <c:v>7.1097463720129137E-2</c:v>
                </c:pt>
                <c:pt idx="13">
                  <c:v>6.3361260502860256E-2</c:v>
                </c:pt>
                <c:pt idx="14">
                  <c:v>5.4776174945849736E-2</c:v>
                </c:pt>
                <c:pt idx="15">
                  <c:v>5.8692509085225344E-2</c:v>
                </c:pt>
                <c:pt idx="16">
                  <c:v>7.3529980283759191E-2</c:v>
                </c:pt>
                <c:pt idx="17">
                  <c:v>0.10020938483547912</c:v>
                </c:pt>
                <c:pt idx="18">
                  <c:v>0.13137276066685494</c:v>
                </c:pt>
                <c:pt idx="19">
                  <c:v>0.16596982615435726</c:v>
                </c:pt>
                <c:pt idx="20">
                  <c:v>0.20613118945586809</c:v>
                </c:pt>
                <c:pt idx="21">
                  <c:v>0.22128335670166888</c:v>
                </c:pt>
                <c:pt idx="22">
                  <c:v>0.24549882454602134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B99E66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Хөдөлмөр'!$B$1:$AM$2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Хөдөлмөр'!$B$57:$AN$57</c:f>
              <c:numCache>
                <c:formatCode>0.0%</c:formatCode>
                <c:ptCount val="23"/>
                <c:pt idx="0">
                  <c:v>6.1972213698771976E-2</c:v>
                </c:pt>
                <c:pt idx="1">
                  <c:v>4.5794272841526006E-2</c:v>
                </c:pt>
                <c:pt idx="2">
                  <c:v>4.5660975486986159E-2</c:v>
                </c:pt>
                <c:pt idx="3">
                  <c:v>1.4518339302706726E-2</c:v>
                </c:pt>
                <c:pt idx="4">
                  <c:v>1.5417677760469787E-2</c:v>
                </c:pt>
                <c:pt idx="5">
                  <c:v>-1.5348544041993943E-2</c:v>
                </c:pt>
                <c:pt idx="6">
                  <c:v>-4.1792367733838494E-2</c:v>
                </c:pt>
                <c:pt idx="7">
                  <c:v>-5.3552138586521116E-2</c:v>
                </c:pt>
                <c:pt idx="8">
                  <c:v>-4.802927089007062E-2</c:v>
                </c:pt>
                <c:pt idx="9">
                  <c:v>-2.0936554991291646E-2</c:v>
                </c:pt>
                <c:pt idx="10">
                  <c:v>5.2123663019586967E-4</c:v>
                </c:pt>
                <c:pt idx="11">
                  <c:v>1.3981517126874039E-3</c:v>
                </c:pt>
                <c:pt idx="12">
                  <c:v>-2.9162272858280349E-2</c:v>
                </c:pt>
                <c:pt idx="13">
                  <c:v>-5.0826332689651199E-2</c:v>
                </c:pt>
                <c:pt idx="14">
                  <c:v>-6.3349269483649329E-2</c:v>
                </c:pt>
                <c:pt idx="15">
                  <c:v>-4.995306269410902E-2</c:v>
                </c:pt>
                <c:pt idx="16">
                  <c:v>-9.5719923367683282E-3</c:v>
                </c:pt>
                <c:pt idx="17">
                  <c:v>2.1335940130342911E-2</c:v>
                </c:pt>
                <c:pt idx="18">
                  <c:v>4.3162382336229849E-2</c:v>
                </c:pt>
                <c:pt idx="19">
                  <c:v>4.9612319686663922E-2</c:v>
                </c:pt>
                <c:pt idx="20">
                  <c:v>2.8630608514669077E-2</c:v>
                </c:pt>
                <c:pt idx="21">
                  <c:v>1.4271319903404927E-2</c:v>
                </c:pt>
                <c:pt idx="22">
                  <c:v>2.457774416421974E-3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Хөдөлмөр'!$B$58:$AN$58</c:f>
              <c:numCache>
                <c:formatCode>0.0%</c:formatCode>
                <c:ptCount val="23"/>
                <c:pt idx="0">
                  <c:v>-5.4270512489799159E-2</c:v>
                </c:pt>
                <c:pt idx="1">
                  <c:v>-5.7773832456340123E-2</c:v>
                </c:pt>
                <c:pt idx="2">
                  <c:v>-5.8885443524254684E-2</c:v>
                </c:pt>
                <c:pt idx="3">
                  <c:v>-7.1881657632443113E-2</c:v>
                </c:pt>
                <c:pt idx="4">
                  <c:v>-7.5614965409831814E-2</c:v>
                </c:pt>
                <c:pt idx="5">
                  <c:v>-7.4282292951788328E-2</c:v>
                </c:pt>
                <c:pt idx="6">
                  <c:v>-7.0410329212050579E-2</c:v>
                </c:pt>
                <c:pt idx="7">
                  <c:v>-5.3050427669881529E-2</c:v>
                </c:pt>
                <c:pt idx="8">
                  <c:v>-1.9479339432319977E-2</c:v>
                </c:pt>
                <c:pt idx="9">
                  <c:v>2.2093104090004704E-2</c:v>
                </c:pt>
                <c:pt idx="10">
                  <c:v>4.3489705134529232E-2</c:v>
                </c:pt>
                <c:pt idx="11">
                  <c:v>4.775402997934463E-2</c:v>
                </c:pt>
                <c:pt idx="12">
                  <c:v>1.5073501576384136E-3</c:v>
                </c:pt>
                <c:pt idx="13">
                  <c:v>-2.3085692221099099E-2</c:v>
                </c:pt>
                <c:pt idx="14">
                  <c:v>-2.8484946413082496E-2</c:v>
                </c:pt>
                <c:pt idx="15">
                  <c:v>-1.6104108609814434E-2</c:v>
                </c:pt>
                <c:pt idx="16">
                  <c:v>1.7483545943777799E-2</c:v>
                </c:pt>
                <c:pt idx="17">
                  <c:v>1.9601644956906803E-3</c:v>
                </c:pt>
                <c:pt idx="18">
                  <c:v>-1.7560008115327392E-2</c:v>
                </c:pt>
                <c:pt idx="19">
                  <c:v>-4.7915683612387482E-2</c:v>
                </c:pt>
                <c:pt idx="20">
                  <c:v>-6.8591632529092464E-2</c:v>
                </c:pt>
                <c:pt idx="21">
                  <c:v>-6.6018923384950939E-2</c:v>
                </c:pt>
                <c:pt idx="22">
                  <c:v>-6.762905192676591E-2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4"/>
              <c:layout>
                <c:manualLayout>
                  <c:x val="-3.5482770385534046E-2"/>
                  <c:y val="-6.0606060606060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8-41BB-9D25-B5172920CB34}"/>
                </c:ext>
              </c:extLst>
            </c:dLbl>
            <c:dLbl>
              <c:idx val="35"/>
              <c:layout>
                <c:manualLayout>
                  <c:x val="-2.4564994882292732E-2"/>
                  <c:y val="-0.14002089864158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8-41BB-9D25-B5172920C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'3.1 Хөдөлмөр'!$B$1:$AN$2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'3.1 Хөдөлмөр'!$B$55:$AN$55</c:f>
              <c:numCache>
                <c:formatCode>0.0%</c:formatCode>
                <c:ptCount val="23"/>
                <c:pt idx="0">
                  <c:v>8.2366995609762739E-2</c:v>
                </c:pt>
                <c:pt idx="1">
                  <c:v>5.5180357060758377E-2</c:v>
                </c:pt>
                <c:pt idx="2">
                  <c:v>5.3601115539896639E-2</c:v>
                </c:pt>
                <c:pt idx="3">
                  <c:v>2.9705618666190274E-3</c:v>
                </c:pt>
                <c:pt idx="4">
                  <c:v>2.7723311130798716E-2</c:v>
                </c:pt>
                <c:pt idx="5">
                  <c:v>1.4119852424248788E-2</c:v>
                </c:pt>
                <c:pt idx="6">
                  <c:v>1.9231726339151182E-3</c:v>
                </c:pt>
                <c:pt idx="7">
                  <c:v>1.47311371282708E-2</c:v>
                </c:pt>
                <c:pt idx="8">
                  <c:v>3.9873062105523202E-2</c:v>
                </c:pt>
                <c:pt idx="9">
                  <c:v>0.10341529121479025</c:v>
                </c:pt>
                <c:pt idx="10">
                  <c:v>0.14084065213573288</c:v>
                </c:pt>
                <c:pt idx="11">
                  <c:v>0.13576779714248707</c:v>
                </c:pt>
                <c:pt idx="12">
                  <c:v>4.1429263114501048E-2</c:v>
                </c:pt>
                <c:pt idx="13">
                  <c:v>-1.3986216762730794E-2</c:v>
                </c:pt>
                <c:pt idx="14">
                  <c:v>-4.018502384267867E-2</c:v>
                </c:pt>
                <c:pt idx="15">
                  <c:v>-1.0390058636232238E-2</c:v>
                </c:pt>
                <c:pt idx="16">
                  <c:v>8.184361248740854E-2</c:v>
                </c:pt>
                <c:pt idx="17">
                  <c:v>0.12588599067959122</c:v>
                </c:pt>
                <c:pt idx="18">
                  <c:v>0.15948108609380793</c:v>
                </c:pt>
                <c:pt idx="19">
                  <c:v>0.16517629957563779</c:v>
                </c:pt>
                <c:pt idx="20">
                  <c:v>0.15556432726191977</c:v>
                </c:pt>
                <c:pt idx="21">
                  <c:v>0.15693420451719542</c:v>
                </c:pt>
                <c:pt idx="22">
                  <c:v>0.16412105199235652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995150652496084"/>
          <c:y val="2.7345735822956702E-2"/>
          <c:w val="0.69367284547990482"/>
          <c:h val="0.111541297631782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29121485650634E-2"/>
          <c:y val="3.8257608038640117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зээл'!$B$4:$AS$4</c15:sqref>
                  </c15:fullRef>
                </c:ext>
              </c:extLst>
              <c:f>'3.2.1 Мөнгө, зээл'!$AD$4:$AS$4</c:f>
              <c:numCache>
                <c:formatCode>0.0%</c:formatCode>
                <c:ptCount val="16"/>
                <c:pt idx="0">
                  <c:v>-5.997280935686268E-2</c:v>
                </c:pt>
                <c:pt idx="1">
                  <c:v>1.8979842638695038E-2</c:v>
                </c:pt>
                <c:pt idx="2">
                  <c:v>6.9458457710663044E-2</c:v>
                </c:pt>
                <c:pt idx="3">
                  <c:v>4.3755366547775384E-2</c:v>
                </c:pt>
                <c:pt idx="4">
                  <c:v>4.0133627118802773E-3</c:v>
                </c:pt>
                <c:pt idx="5">
                  <c:v>2.3441100617615888E-2</c:v>
                </c:pt>
                <c:pt idx="6">
                  <c:v>-6.0520325004263208E-3</c:v>
                </c:pt>
                <c:pt idx="7">
                  <c:v>4.4161351092242264E-2</c:v>
                </c:pt>
                <c:pt idx="8">
                  <c:v>5.6742851377596784E-2</c:v>
                </c:pt>
                <c:pt idx="9">
                  <c:v>5.820842756391287E-3</c:v>
                </c:pt>
                <c:pt idx="10">
                  <c:v>-9.5315566170502044E-3</c:v>
                </c:pt>
                <c:pt idx="11">
                  <c:v>-4.2019361645604207E-2</c:v>
                </c:pt>
                <c:pt idx="12">
                  <c:v>-9.2506928515888001E-2</c:v>
                </c:pt>
                <c:pt idx="13">
                  <c:v>-0.10444591301850832</c:v>
                </c:pt>
                <c:pt idx="14">
                  <c:v>-0.11071156838182912</c:v>
                </c:pt>
                <c:pt idx="15">
                  <c:v>-9.6996382034724549E-2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3-428F-92D9-1C4AB59A1E43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93A9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зээл'!$B$5:$AS$5</c15:sqref>
                  </c15:fullRef>
                </c:ext>
              </c:extLst>
              <c:f>'3.2.1 Мөнгө, зээл'!$AD$5:$AS$5</c:f>
              <c:numCache>
                <c:formatCode>0.0%</c:formatCode>
                <c:ptCount val="16"/>
                <c:pt idx="0">
                  <c:v>8.2445360104954069E-2</c:v>
                </c:pt>
                <c:pt idx="1">
                  <c:v>3.9227294378966909E-2</c:v>
                </c:pt>
                <c:pt idx="2">
                  <c:v>5.3402491379106215E-2</c:v>
                </c:pt>
                <c:pt idx="3">
                  <c:v>0.12386793559307002</c:v>
                </c:pt>
                <c:pt idx="4">
                  <c:v>0.19162503662038893</c:v>
                </c:pt>
                <c:pt idx="5">
                  <c:v>0.15626297088740818</c:v>
                </c:pt>
                <c:pt idx="6">
                  <c:v>1.3875083938153579E-2</c:v>
                </c:pt>
                <c:pt idx="7">
                  <c:v>-8.2104955182295797E-2</c:v>
                </c:pt>
                <c:pt idx="8">
                  <c:v>-0.22132878936971886</c:v>
                </c:pt>
                <c:pt idx="9">
                  <c:v>-0.20561790757881729</c:v>
                </c:pt>
                <c:pt idx="10">
                  <c:v>-0.13463434035927638</c:v>
                </c:pt>
                <c:pt idx="11">
                  <c:v>-4.7155646360740835E-2</c:v>
                </c:pt>
                <c:pt idx="12">
                  <c:v>0.10270492150232712</c:v>
                </c:pt>
                <c:pt idx="13">
                  <c:v>0.11811682575142185</c:v>
                </c:pt>
                <c:pt idx="14">
                  <c:v>0.21201203482662975</c:v>
                </c:pt>
                <c:pt idx="15">
                  <c:v>0.21430993098038573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3-428F-92D9-1C4AB59A1E43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зээл'!$B$6:$AS$6</c15:sqref>
                  </c15:fullRef>
                </c:ext>
              </c:extLst>
              <c:f>'3.2.1 Мөнгө, зээл'!$AD$6:$AS$6</c:f>
              <c:numCache>
                <c:formatCode>0.0%</c:formatCode>
                <c:ptCount val="16"/>
                <c:pt idx="0">
                  <c:v>3.5538861635054141E-3</c:v>
                </c:pt>
                <c:pt idx="1">
                  <c:v>-2.0435290284733516E-2</c:v>
                </c:pt>
                <c:pt idx="2">
                  <c:v>-1.8024461446825429E-2</c:v>
                </c:pt>
                <c:pt idx="3">
                  <c:v>-2.2796967278586742E-2</c:v>
                </c:pt>
                <c:pt idx="4">
                  <c:v>1.4757169497814408E-2</c:v>
                </c:pt>
                <c:pt idx="5">
                  <c:v>9.1702632791394123E-2</c:v>
                </c:pt>
                <c:pt idx="6">
                  <c:v>0.13964157649283954</c:v>
                </c:pt>
                <c:pt idx="7">
                  <c:v>0.16668541497289105</c:v>
                </c:pt>
                <c:pt idx="8">
                  <c:v>0.19742722143240199</c:v>
                </c:pt>
                <c:pt idx="9">
                  <c:v>0.16429564457986343</c:v>
                </c:pt>
                <c:pt idx="10">
                  <c:v>0.12780924640747604</c:v>
                </c:pt>
                <c:pt idx="11">
                  <c:v>9.3913954082827239E-2</c:v>
                </c:pt>
                <c:pt idx="12">
                  <c:v>9.1898478876011408E-2</c:v>
                </c:pt>
                <c:pt idx="13">
                  <c:v>0.1081624030972321</c:v>
                </c:pt>
                <c:pt idx="14">
                  <c:v>0.12633392340213859</c:v>
                </c:pt>
                <c:pt idx="15">
                  <c:v>0.13873686984135764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3-428F-92D9-1C4AB59A1E43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зээл'!$B$7:$AS$7</c15:sqref>
                  </c15:fullRef>
                </c:ext>
              </c:extLst>
              <c:f>'3.2.1 Мөнгө, зээл'!$AD$7:$AS$7</c:f>
              <c:numCache>
                <c:formatCode>0.0%</c:formatCode>
                <c:ptCount val="16"/>
                <c:pt idx="0">
                  <c:v>1.2155575129714333E-2</c:v>
                </c:pt>
                <c:pt idx="1">
                  <c:v>1.7528719546112872E-2</c:v>
                </c:pt>
                <c:pt idx="2">
                  <c:v>-7.2960124374156655E-3</c:v>
                </c:pt>
                <c:pt idx="3">
                  <c:v>1.7711216457597639E-2</c:v>
                </c:pt>
                <c:pt idx="4">
                  <c:v>1.8734031283809769E-2</c:v>
                </c:pt>
                <c:pt idx="5">
                  <c:v>2.4166315205310675E-2</c:v>
                </c:pt>
                <c:pt idx="6">
                  <c:v>5.4644437723089904E-2</c:v>
                </c:pt>
                <c:pt idx="7">
                  <c:v>9.4373371404961864E-3</c:v>
                </c:pt>
                <c:pt idx="8">
                  <c:v>9.3964935493875187E-3</c:v>
                </c:pt>
                <c:pt idx="9">
                  <c:v>2.2635957663609648E-2</c:v>
                </c:pt>
                <c:pt idx="10">
                  <c:v>2.3897671624037848E-2</c:v>
                </c:pt>
                <c:pt idx="11">
                  <c:v>5.9909536295192939E-2</c:v>
                </c:pt>
                <c:pt idx="12">
                  <c:v>6.5065064716830392E-2</c:v>
                </c:pt>
                <c:pt idx="13">
                  <c:v>1.7010153044777803E-2</c:v>
                </c:pt>
                <c:pt idx="14">
                  <c:v>-1.8346039932751801E-2</c:v>
                </c:pt>
                <c:pt idx="15">
                  <c:v>-2.0849025671276878E-2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38100">
              <a:solidFill>
                <a:srgbClr val="122F83"/>
              </a:solidFill>
            </a:ln>
          </c:spPr>
          <c:marker>
            <c:symbol val="circle"/>
            <c:size val="2"/>
            <c:spPr>
              <a:solidFill>
                <a:schemeClr val="bg1"/>
              </a:solidFill>
              <a:ln w="38100" cap="flat" cmpd="sng" algn="ctr">
                <a:solidFill>
                  <a:srgbClr val="122F83"/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31"/>
              <c:layout>
                <c:manualLayout>
                  <c:x val="-7.8855514654862902E-2"/>
                  <c:y val="-5.875312165386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3-428F-92D9-1C4AB59A1E43}"/>
                </c:ext>
              </c:extLst>
            </c:dLbl>
            <c:dLbl>
              <c:idx val="32"/>
              <c:layout>
                <c:manualLayout>
                  <c:x val="-5.1256084525660793E-2"/>
                  <c:y val="-3.738835014337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3-428F-92D9-1C4AB59A1E43}"/>
                </c:ext>
              </c:extLst>
            </c:dLbl>
            <c:dLbl>
              <c:idx val="33"/>
              <c:layout>
                <c:manualLayout>
                  <c:x val="-7.8855514654862756E-3"/>
                  <c:y val="-4.807073589862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3-428F-92D9-1C4AB59A1E43}"/>
                </c:ext>
              </c:extLst>
            </c:dLbl>
            <c:dLbl>
              <c:idx val="75"/>
              <c:layout>
                <c:manualLayout>
                  <c:x val="-9.2970071689441977E-2"/>
                  <c:y val="-5.4342058870849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13-428F-92D9-1C4AB59A1E43}"/>
                </c:ext>
              </c:extLst>
            </c:dLbl>
            <c:dLbl>
              <c:idx val="77"/>
              <c:layout>
                <c:manualLayout>
                  <c:x val="-8.3673064520497623E-2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13-428F-92D9-1C4AB59A1E43}"/>
                </c:ext>
              </c:extLst>
            </c:dLbl>
            <c:dLbl>
              <c:idx val="79"/>
              <c:layout>
                <c:manualLayout>
                  <c:x val="0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3-428F-92D9-1C4AB59A1E43}"/>
                </c:ext>
              </c:extLst>
            </c:dLbl>
            <c:dLbl>
              <c:idx val="150"/>
              <c:layout>
                <c:manualLayout>
                  <c:x val="-4.5488197603597456E-3"/>
                  <c:y val="-7.06446765321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3-428F-92D9-1C4AB59A1E43}"/>
                </c:ext>
              </c:extLst>
            </c:dLbl>
            <c:dLbl>
              <c:idx val="193"/>
              <c:layout>
                <c:manualLayout>
                  <c:x val="-7.7329935926112925E-2"/>
                  <c:y val="-4.8907852983764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3-428F-92D9-1C4AB59A1E43}"/>
                </c:ext>
              </c:extLst>
            </c:dLbl>
            <c:dLbl>
              <c:idx val="195"/>
              <c:layout>
                <c:manualLayout>
                  <c:x val="-8.6427575446832078E-2"/>
                  <c:y val="-6.52104706450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3-428F-92D9-1C4AB59A1E43}"/>
                </c:ext>
              </c:extLst>
            </c:dLbl>
            <c:dLbl>
              <c:idx val="197"/>
              <c:layout>
                <c:manualLayout>
                  <c:x val="-7.2781116165753432E-2"/>
                  <c:y val="-3.6024506129099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3-428F-92D9-1C4AB59A1E43}"/>
                </c:ext>
              </c:extLst>
            </c:dLbl>
            <c:dLbl>
              <c:idx val="336"/>
              <c:layout>
                <c:manualLayout>
                  <c:x val="-5.4713804713804791E-2"/>
                  <c:y val="-4.36282563383354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3-428F-92D9-1C4AB59A1E43}"/>
                </c:ext>
              </c:extLst>
            </c:dLbl>
            <c:dLbl>
              <c:idx val="337"/>
              <c:layout>
                <c:manualLayout>
                  <c:x val="-5.4713804713804715E-2"/>
                  <c:y val="-5.9988852465211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13-428F-92D9-1C4AB59A1E43}"/>
                </c:ext>
              </c:extLst>
            </c:dLbl>
            <c:dLbl>
              <c:idx val="339"/>
              <c:layout>
                <c:manualLayout>
                  <c:x val="-9.2592592592592587E-2"/>
                  <c:y val="-7.0895916549795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3-428F-92D9-1C4AB59A1E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зээл'!$B$1:$AO$2</c15:sqref>
                  </c15:fullRef>
                </c:ext>
              </c:extLst>
              <c:f>'3.2.1 Мөнгө, зээл'!$AD$1:$AO$2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зээл'!$B$8:$AS$8</c15:sqref>
                  </c15:fullRef>
                </c:ext>
              </c:extLst>
              <c:f>'3.2.1 Мөнгө, зээл'!$AD$8:$AS$8</c:f>
              <c:numCache>
                <c:formatCode>0.0%</c:formatCode>
                <c:ptCount val="16"/>
                <c:pt idx="0">
                  <c:v>5.0388672735718829E-2</c:v>
                </c:pt>
                <c:pt idx="1">
                  <c:v>6.735997999269859E-2</c:v>
                </c:pt>
                <c:pt idx="2">
                  <c:v>0.10971913328791798</c:v>
                </c:pt>
                <c:pt idx="3">
                  <c:v>0.17505081498023489</c:v>
                </c:pt>
                <c:pt idx="4">
                  <c:v>0.22912960011389333</c:v>
                </c:pt>
                <c:pt idx="5">
                  <c:v>0.29557301950172893</c:v>
                </c:pt>
                <c:pt idx="6">
                  <c:v>0.20210906565365674</c:v>
                </c:pt>
                <c:pt idx="7">
                  <c:v>0.13817914802333375</c:v>
                </c:pt>
                <c:pt idx="8">
                  <c:v>4.2237776989667297E-2</c:v>
                </c:pt>
                <c:pt idx="9">
                  <c:v>-1.2865462578953001E-2</c:v>
                </c:pt>
                <c:pt idx="10">
                  <c:v>7.5410210551871458E-3</c:v>
                </c:pt>
                <c:pt idx="11">
                  <c:v>6.4648482371675128E-2</c:v>
                </c:pt>
                <c:pt idx="12">
                  <c:v>0.16716153657928104</c:v>
                </c:pt>
                <c:pt idx="13">
                  <c:v>0.13884346887492352</c:v>
                </c:pt>
                <c:pt idx="14">
                  <c:v>0.20928834991418746</c:v>
                </c:pt>
                <c:pt idx="15">
                  <c:v>0.23520139311574206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"/>
          <c:min val="-0.2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1344"/>
        <c:crosses val="autoZero"/>
        <c:crossBetween val="between"/>
        <c:majorUnit val="0.1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4236955087527172E-3"/>
          <c:y val="0.90736595425571809"/>
          <c:w val="0.99257630449124734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7778756020957E-2"/>
          <c:y val="3.4484947453910217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B99E6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зээл'!$B$11:$AS$11</c15:sqref>
                  </c15:fullRef>
                </c:ext>
              </c:extLst>
              <c:f>'3.2.1 Мөнгө, зээл'!$AD$11:$AS$11</c:f>
              <c:numCache>
                <c:formatCode>0.0%</c:formatCode>
                <c:ptCount val="16"/>
                <c:pt idx="0">
                  <c:v>2.9980181284826379E-2</c:v>
                </c:pt>
                <c:pt idx="1">
                  <c:v>5.3024493965183666E-3</c:v>
                </c:pt>
                <c:pt idx="2">
                  <c:v>-3.9709060895926497E-2</c:v>
                </c:pt>
                <c:pt idx="3">
                  <c:v>-1.6493285317669026E-2</c:v>
                </c:pt>
                <c:pt idx="4">
                  <c:v>-1.5181514680494782E-2</c:v>
                </c:pt>
                <c:pt idx="5">
                  <c:v>5.5994811202424548E-3</c:v>
                </c:pt>
                <c:pt idx="6">
                  <c:v>1.7892759122645789E-3</c:v>
                </c:pt>
                <c:pt idx="7">
                  <c:v>1.4195009250043505E-2</c:v>
                </c:pt>
                <c:pt idx="8">
                  <c:v>1.967504997380079E-2</c:v>
                </c:pt>
                <c:pt idx="9">
                  <c:v>2.6250041910859372E-2</c:v>
                </c:pt>
                <c:pt idx="10">
                  <c:v>7.1034290669572425E-2</c:v>
                </c:pt>
                <c:pt idx="11">
                  <c:v>9.3391156313428522E-2</c:v>
                </c:pt>
                <c:pt idx="12">
                  <c:v>8.766610313829587E-2</c:v>
                </c:pt>
                <c:pt idx="13">
                  <c:v>1.3013405486954559E-2</c:v>
                </c:pt>
                <c:pt idx="14">
                  <c:v>3.5320468420597252E-2</c:v>
                </c:pt>
                <c:pt idx="15">
                  <c:v>3.7614899537778586E-2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E-44D1-97CD-16DB795B6C58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122F83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зээл'!$B$12:$AS$12</c15:sqref>
                  </c15:fullRef>
                </c:ext>
              </c:extLst>
              <c:f>'3.2.1 Мөнгө, зээл'!$AD$12:$AS$12</c:f>
              <c:numCache>
                <c:formatCode>0.0%</c:formatCode>
                <c:ptCount val="16"/>
                <c:pt idx="0">
                  <c:v>-2.1692904424484707E-2</c:v>
                </c:pt>
                <c:pt idx="1">
                  <c:v>5.8228651165337948E-3</c:v>
                </c:pt>
                <c:pt idx="2">
                  <c:v>4.22185297500468E-2</c:v>
                </c:pt>
                <c:pt idx="3">
                  <c:v>0.10937083538982331</c:v>
                </c:pt>
                <c:pt idx="4">
                  <c:v>0.16890524704176271</c:v>
                </c:pt>
                <c:pt idx="5">
                  <c:v>0.18214453974717443</c:v>
                </c:pt>
                <c:pt idx="6">
                  <c:v>0.15488992484191411</c:v>
                </c:pt>
                <c:pt idx="7">
                  <c:v>6.0612966901459162E-2</c:v>
                </c:pt>
                <c:pt idx="8">
                  <c:v>-2.6169918434324587E-2</c:v>
                </c:pt>
                <c:pt idx="9">
                  <c:v>-4.8014665198123425E-2</c:v>
                </c:pt>
                <c:pt idx="10">
                  <c:v>-0.1004223554226458</c:v>
                </c:pt>
                <c:pt idx="11">
                  <c:v>-8.7277472273784809E-2</c:v>
                </c:pt>
                <c:pt idx="12">
                  <c:v>-2.3055499242863278E-2</c:v>
                </c:pt>
                <c:pt idx="13">
                  <c:v>2.1378206068238269E-2</c:v>
                </c:pt>
                <c:pt idx="14">
                  <c:v>8.4161012977864547E-2</c:v>
                </c:pt>
                <c:pt idx="15">
                  <c:v>0.10739830059988756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E-44D1-97CD-16DB795B6C58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зээл'!$B$14:$AS$14</c15:sqref>
                  </c15:fullRef>
                </c:ext>
              </c:extLst>
              <c:f>'3.2.1 Мөнгө, зээл'!$AD$14:$AS$14</c:f>
              <c:numCache>
                <c:formatCode>0.0%</c:formatCode>
                <c:ptCount val="16"/>
                <c:pt idx="0">
                  <c:v>4.0068810967150127E-2</c:v>
                </c:pt>
                <c:pt idx="1">
                  <c:v>7.0267507701659571E-2</c:v>
                </c:pt>
                <c:pt idx="2">
                  <c:v>0.10696278093092064</c:v>
                </c:pt>
                <c:pt idx="3">
                  <c:v>5.5583018896831468E-2</c:v>
                </c:pt>
                <c:pt idx="4">
                  <c:v>3.3432294170159367E-2</c:v>
                </c:pt>
                <c:pt idx="5">
                  <c:v>-2.9431514876228707E-3</c:v>
                </c:pt>
                <c:pt idx="6">
                  <c:v>-4.4950860435174864E-2</c:v>
                </c:pt>
                <c:pt idx="7">
                  <c:v>-3.0369490987909281E-2</c:v>
                </c:pt>
                <c:pt idx="8">
                  <c:v>-6.5489398450679871E-3</c:v>
                </c:pt>
                <c:pt idx="9">
                  <c:v>5.7776694683318612E-3</c:v>
                </c:pt>
                <c:pt idx="10">
                  <c:v>1.6599218753104699E-2</c:v>
                </c:pt>
                <c:pt idx="11">
                  <c:v>3.3623318919252139E-2</c:v>
                </c:pt>
                <c:pt idx="12">
                  <c:v>6.3161697073753811E-2</c:v>
                </c:pt>
                <c:pt idx="13">
                  <c:v>2.424334284564084E-2</c:v>
                </c:pt>
                <c:pt idx="14">
                  <c:v>1.6437168827117054E-2</c:v>
                </c:pt>
                <c:pt idx="15">
                  <c:v>9.2875118722080974E-3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E-44D1-97CD-16DB795B6C58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зээл'!$B$13:$AS$13</c15:sqref>
                  </c15:fullRef>
                </c:ext>
              </c:extLst>
              <c:f>'3.2.1 Мөнгө, зээл'!$AD$13:$AS$13</c:f>
              <c:numCache>
                <c:formatCode>0.0%</c:formatCode>
                <c:ptCount val="16"/>
                <c:pt idx="0">
                  <c:v>-8.2475264725284259E-3</c:v>
                </c:pt>
                <c:pt idx="1">
                  <c:v>-2.8041649492233294E-2</c:v>
                </c:pt>
                <c:pt idx="2">
                  <c:v>-1.6666926710618753E-2</c:v>
                </c:pt>
                <c:pt idx="3">
                  <c:v>7.4212459177777131E-3</c:v>
                </c:pt>
                <c:pt idx="4">
                  <c:v>3.383435901507343E-2</c:v>
                </c:pt>
                <c:pt idx="5">
                  <c:v>0.10188037892501403</c:v>
                </c:pt>
                <c:pt idx="6">
                  <c:v>8.5677617590687247E-2</c:v>
                </c:pt>
                <c:pt idx="7">
                  <c:v>8.9899992796151726E-2</c:v>
                </c:pt>
                <c:pt idx="8">
                  <c:v>5.575919244888617E-2</c:v>
                </c:pt>
                <c:pt idx="9">
                  <c:v>7.6565680947955263E-3</c:v>
                </c:pt>
                <c:pt idx="10">
                  <c:v>2.2683687378199303E-2</c:v>
                </c:pt>
                <c:pt idx="11">
                  <c:v>2.5486610323019181E-2</c:v>
                </c:pt>
                <c:pt idx="12">
                  <c:v>3.7864203428987463E-2</c:v>
                </c:pt>
                <c:pt idx="13">
                  <c:v>7.7851626204217261E-2</c:v>
                </c:pt>
                <c:pt idx="14">
                  <c:v>6.9326536778652734E-2</c:v>
                </c:pt>
                <c:pt idx="15">
                  <c:v>7.7723870160899183E-2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28575"/>
          </c:spPr>
          <c:marker>
            <c:symbol val="circle"/>
            <c:size val="4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2857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75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E-44D1-97CD-16DB795B6C58}"/>
                </c:ext>
              </c:extLst>
            </c:dLbl>
            <c:dLbl>
              <c:idx val="77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E-44D1-97CD-16DB795B6C58}"/>
                </c:ext>
              </c:extLst>
            </c:dLbl>
            <c:dLbl>
              <c:idx val="79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E-44D1-97CD-16DB795B6C58}"/>
                </c:ext>
              </c:extLst>
            </c:dLbl>
            <c:dLbl>
              <c:idx val="193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E-44D1-97CD-16DB795B6C58}"/>
                </c:ext>
              </c:extLst>
            </c:dLbl>
            <c:dLbl>
              <c:idx val="195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E-44D1-97CD-16DB795B6C58}"/>
                </c:ext>
              </c:extLst>
            </c:dLbl>
            <c:dLbl>
              <c:idx val="197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E-44D1-97CD-16DB795B6C58}"/>
                </c:ext>
              </c:extLst>
            </c:dLbl>
            <c:dLbl>
              <c:idx val="340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E-44D1-97CD-16DB795B6C58}"/>
                </c:ext>
              </c:extLst>
            </c:dLbl>
            <c:dLbl>
              <c:idx val="341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E-44D1-97CD-16DB795B6C58}"/>
                </c:ext>
              </c:extLst>
            </c:dLbl>
            <c:dLbl>
              <c:idx val="343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E-44D1-97CD-16DB795B6C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зээл'!$B$16:$AS$16</c15:sqref>
                  </c15:fullRef>
                </c:ext>
              </c:extLst>
              <c:f>'3.2.1 Мөнгө, зээл'!$AD$16:$AS$16</c:f>
              <c:numCache>
                <c:formatCode>0.0%</c:formatCode>
                <c:ptCount val="16"/>
                <c:pt idx="0">
                  <c:v>3.8182012041311664E-2</c:v>
                </c:pt>
                <c:pt idx="1">
                  <c:v>5.5300566279041119E-2</c:v>
                </c:pt>
                <c:pt idx="2">
                  <c:v>9.7540475205528221E-2</c:v>
                </c:pt>
                <c:pt idx="3">
                  <c:v>0.16253755131985634</c:v>
                </c:pt>
                <c:pt idx="4">
                  <c:v>0.22912960011389338</c:v>
                </c:pt>
                <c:pt idx="5">
                  <c:v>0.29557301950172898</c:v>
                </c:pt>
                <c:pt idx="6">
                  <c:v>0.20210906565365683</c:v>
                </c:pt>
                <c:pt idx="7">
                  <c:v>0.13817914802333386</c:v>
                </c:pt>
                <c:pt idx="8">
                  <c:v>4.2237776989667353E-2</c:v>
                </c:pt>
                <c:pt idx="9">
                  <c:v>-1.2865462578953046E-2</c:v>
                </c:pt>
                <c:pt idx="10">
                  <c:v>7.5410210551871693E-3</c:v>
                </c:pt>
                <c:pt idx="11">
                  <c:v>6.4648482371675087E-2</c:v>
                </c:pt>
                <c:pt idx="12">
                  <c:v>0.16716153657928104</c:v>
                </c:pt>
                <c:pt idx="13">
                  <c:v>0.13884346887492352</c:v>
                </c:pt>
                <c:pt idx="14">
                  <c:v>0.20928834991418746</c:v>
                </c:pt>
                <c:pt idx="15">
                  <c:v>0.23520139311574206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2.5363440039964762E-2"/>
          <c:y val="0.90396812104552604"/>
          <c:w val="0.95664570230607981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5042495507309E-2"/>
          <c:y val="0.11994619496887421"/>
          <c:w val="0.9483376838090789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зээл'!$A$31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зээл'!$Z$31:$AS$31</c15:sqref>
                  </c15:fullRef>
                </c:ext>
              </c:extLst>
              <c:f>'3.2.1 Мөнгө, зээл'!$AD$31:$AS$31</c:f>
              <c:numCache>
                <c:formatCode>0%</c:formatCode>
                <c:ptCount val="16"/>
                <c:pt idx="0">
                  <c:v>0.11234870191571901</c:v>
                </c:pt>
                <c:pt idx="1">
                  <c:v>9.5130463525701175E-2</c:v>
                </c:pt>
                <c:pt idx="2" formatCode="0.0%">
                  <c:v>9.0637579071920896E-2</c:v>
                </c:pt>
                <c:pt idx="3" formatCode="0.0%">
                  <c:v>9.2994415449276377E-2</c:v>
                </c:pt>
                <c:pt idx="4" formatCode="0.0%">
                  <c:v>9.2351941351835345E-2</c:v>
                </c:pt>
                <c:pt idx="5" formatCode="0.0%">
                  <c:v>9.6699975771794774E-2</c:v>
                </c:pt>
                <c:pt idx="6" formatCode="0.0%">
                  <c:v>8.3341664645898039E-2</c:v>
                </c:pt>
                <c:pt idx="7" formatCode="0.0%">
                  <c:v>7.3851950081540288E-2</c:v>
                </c:pt>
                <c:pt idx="8" formatCode="0.0%">
                  <c:v>6.5935729469690202E-2</c:v>
                </c:pt>
                <c:pt idx="9" formatCode="0.0%">
                  <c:v>5.9985126393649904E-2</c:v>
                </c:pt>
                <c:pt idx="10" formatCode="0.0%">
                  <c:v>6.4047541046859793E-2</c:v>
                </c:pt>
                <c:pt idx="11" formatCode="0.0%">
                  <c:v>5.8299750365078534E-2</c:v>
                </c:pt>
                <c:pt idx="12" formatCode="0.0%">
                  <c:v>6.6000000000000003E-2</c:v>
                </c:pt>
                <c:pt idx="13" formatCode="0.0%">
                  <c:v>6.1297440585787399E-2</c:v>
                </c:pt>
                <c:pt idx="14" formatCode="0.0%">
                  <c:v>5.5694045337184216E-2</c:v>
                </c:pt>
                <c:pt idx="15" formatCode="0.0%">
                  <c:v>5.6672022619916669E-2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11-4F50-813E-515F3DD75A6A}"/>
            </c:ext>
          </c:extLst>
        </c:ser>
        <c:ser>
          <c:idx val="13"/>
          <c:order val="1"/>
          <c:tx>
            <c:strRef>
              <c:f>'3.2.1 Мөнгө, зээл'!$A$32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зээл'!$Z$32:$AS$32</c15:sqref>
                  </c15:fullRef>
                </c:ext>
              </c:extLst>
              <c:f>'3.2.1 Мөнгө, зээл'!$AD$32:$AS$32</c:f>
              <c:numCache>
                <c:formatCode>0%</c:formatCode>
                <c:ptCount val="16"/>
                <c:pt idx="0">
                  <c:v>0.32061953086327211</c:v>
                </c:pt>
                <c:pt idx="1">
                  <c:v>0.32732680000983677</c:v>
                </c:pt>
                <c:pt idx="2">
                  <c:v>0.3337368721278669</c:v>
                </c:pt>
                <c:pt idx="3" formatCode="0.0%">
                  <c:v>0.28352610744224244</c:v>
                </c:pt>
                <c:pt idx="4" formatCode="0.0%">
                  <c:v>0.27288484649311168</c:v>
                </c:pt>
                <c:pt idx="5" formatCode="0.0%">
                  <c:v>0.25367203223130463</c:v>
                </c:pt>
                <c:pt idx="6" formatCode="0.0%">
                  <c:v>0.23949400099633875</c:v>
                </c:pt>
                <c:pt idx="7" formatCode="0.0%">
                  <c:v>0.23352335455977419</c:v>
                </c:pt>
                <c:pt idx="8" formatCode="0.0%">
                  <c:v>0.2737316054758101</c:v>
                </c:pt>
                <c:pt idx="9" formatCode="0.0%">
                  <c:v>0.28616053033391559</c:v>
                </c:pt>
                <c:pt idx="10" formatCode="0.0%">
                  <c:v>0.32237316561750606</c:v>
                </c:pt>
                <c:pt idx="11" formatCode="0.0%">
                  <c:v>0.3393570704818486</c:v>
                </c:pt>
                <c:pt idx="12" formatCode="0.0%">
                  <c:v>0.36299999999999999</c:v>
                </c:pt>
                <c:pt idx="13" formatCode="0.0%">
                  <c:v>0.28416366702002616</c:v>
                </c:pt>
                <c:pt idx="14" formatCode="0.0%">
                  <c:v>0.31100580374788878</c:v>
                </c:pt>
                <c:pt idx="15" formatCode="0.0%">
                  <c:v>0.30418258244634822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11-4F50-813E-515F3DD75A6A}"/>
            </c:ext>
          </c:extLst>
        </c:ser>
        <c:ser>
          <c:idx val="0"/>
          <c:order val="2"/>
          <c:tx>
            <c:strRef>
              <c:f>'3.2.1 Мөнгө, зээл'!$A$33</c:f>
              <c:strCache>
                <c:ptCount val="1"/>
                <c:pt idx="0">
                  <c:v>Эх үүсвэрийн долларжилт, ханшийн нөлөөг засварласан</c:v>
                </c:pt>
              </c:strCache>
            </c:strRef>
          </c:tx>
          <c:spPr>
            <a:ln w="28575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зээл'!$Z$33:$AS$33</c15:sqref>
                  </c15:fullRef>
                </c:ext>
              </c:extLst>
              <c:f>'3.2.1 Мөнгө, зээл'!$AD$33:$AS$33</c:f>
              <c:numCache>
                <c:formatCode>0%</c:formatCode>
                <c:ptCount val="16"/>
                <c:pt idx="0">
                  <c:v>0.31138535165870379</c:v>
                </c:pt>
                <c:pt idx="1">
                  <c:v>0.31451220018403009</c:v>
                </c:pt>
                <c:pt idx="2">
                  <c:v>0.31776144295705111</c:v>
                </c:pt>
                <c:pt idx="3" formatCode="0.0%">
                  <c:v>0.26966684038939026</c:v>
                </c:pt>
                <c:pt idx="4" formatCode="0.0%">
                  <c:v>0.258973036340716</c:v>
                </c:pt>
                <c:pt idx="5" formatCode="0.0%">
                  <c:v>0.24073200283290813</c:v>
                </c:pt>
                <c:pt idx="6" formatCode="0.0%">
                  <c:v>0.22695426147980466</c:v>
                </c:pt>
                <c:pt idx="7" formatCode="0.0%">
                  <c:v>0.22079507885991645</c:v>
                </c:pt>
                <c:pt idx="8" formatCode="0.0%">
                  <c:v>0.25603603224642779</c:v>
                </c:pt>
                <c:pt idx="9" formatCode="0.0%">
                  <c:v>0.25372167832313264</c:v>
                </c:pt>
                <c:pt idx="10" formatCode="0.0%">
                  <c:v>0.27902831317703425</c:v>
                </c:pt>
                <c:pt idx="11" formatCode="0.0%">
                  <c:v>0.28322309779131094</c:v>
                </c:pt>
                <c:pt idx="12" formatCode="0.0%">
                  <c:v>0.30010921179102806</c:v>
                </c:pt>
                <c:pt idx="13" formatCode="0.0%">
                  <c:v>0.23454948938152115</c:v>
                </c:pt>
                <c:pt idx="14" formatCode="0.0%">
                  <c:v>0.25690707940513402</c:v>
                </c:pt>
                <c:pt idx="15" formatCode="0.0%">
                  <c:v>0.25146760313427247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11-4F50-813E-515F3DD75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1.3884277723723406E-2"/>
          <c:w val="0.60817416808144942"/>
          <c:h val="0.8788806039641067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зээл'!$A$28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зээл'!$V$28:$AS$28</c15:sqref>
                  </c15:fullRef>
                </c:ext>
              </c:extLst>
              <c:f>'3.2.1 Мөнгө, зээл'!$AD$28:$AS$28</c:f>
              <c:numCache>
                <c:formatCode>0.0%</c:formatCode>
                <c:ptCount val="16"/>
                <c:pt idx="0">
                  <c:v>4.3741408366124151E-3</c:v>
                </c:pt>
                <c:pt idx="1">
                  <c:v>-1.285837914124139E-2</c:v>
                </c:pt>
                <c:pt idx="2">
                  <c:v>-1.4500034548286977E-2</c:v>
                </c:pt>
                <c:pt idx="3">
                  <c:v>-1.2792240513912527E-2</c:v>
                </c:pt>
                <c:pt idx="4">
                  <c:v>-7.4844515684318637E-3</c:v>
                </c:pt>
                <c:pt idx="5">
                  <c:v>1.2612477203475648E-2</c:v>
                </c:pt>
                <c:pt idx="6">
                  <c:v>1.6516789792806331E-2</c:v>
                </c:pt>
                <c:pt idx="7">
                  <c:v>1.4252956603519421E-2</c:v>
                </c:pt>
                <c:pt idx="8">
                  <c:v>7.850604480861726E-3</c:v>
                </c:pt>
                <c:pt idx="9">
                  <c:v>1.1091491933127938E-2</c:v>
                </c:pt>
                <c:pt idx="10">
                  <c:v>8.0776148266215372E-3</c:v>
                </c:pt>
                <c:pt idx="11">
                  <c:v>4.6211129250785079E-3</c:v>
                </c:pt>
                <c:pt idx="12">
                  <c:v>-1.8965107791568672E-3</c:v>
                </c:pt>
                <c:pt idx="13">
                  <c:v>1.811176675013508E-4</c:v>
                </c:pt>
                <c:pt idx="14">
                  <c:v>2.7066775214517891E-3</c:v>
                </c:pt>
                <c:pt idx="15">
                  <c:v>4.7679343327084629E-3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86E-BE49-56DD408BD5B5}"/>
            </c:ext>
          </c:extLst>
        </c:ser>
        <c:ser>
          <c:idx val="4"/>
          <c:order val="2"/>
          <c:tx>
            <c:strRef>
              <c:f>'3.2.1 Мөнгө, зээл'!$A$27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зээл'!$V$27:$AS$27</c15:sqref>
                  </c15:fullRef>
                </c:ext>
              </c:extLst>
              <c:f>'3.2.1 Мөнгө, зээл'!$AD$27:$AS$27</c:f>
              <c:numCache>
                <c:formatCode>0.0%</c:formatCode>
                <c:ptCount val="16"/>
                <c:pt idx="0">
                  <c:v>-3.7036940881236603E-3</c:v>
                </c:pt>
                <c:pt idx="1">
                  <c:v>1.8778597172540022E-2</c:v>
                </c:pt>
                <c:pt idx="2">
                  <c:v>1.5792935663821447E-2</c:v>
                </c:pt>
                <c:pt idx="3">
                  <c:v>1.9953369316000735E-2</c:v>
                </c:pt>
                <c:pt idx="4">
                  <c:v>2.4740390583908412E-2</c:v>
                </c:pt>
                <c:pt idx="5">
                  <c:v>3.3041227742677901E-3</c:v>
                </c:pt>
                <c:pt idx="6">
                  <c:v>8.9149133672812159E-3</c:v>
                </c:pt>
                <c:pt idx="7">
                  <c:v>1.2404386881496842E-2</c:v>
                </c:pt>
                <c:pt idx="8">
                  <c:v>1.7135117538138938E-2</c:v>
                </c:pt>
                <c:pt idx="9">
                  <c:v>1.3218161960933721E-2</c:v>
                </c:pt>
                <c:pt idx="10">
                  <c:v>9.3382725641674384E-3</c:v>
                </c:pt>
                <c:pt idx="11">
                  <c:v>7.1812737782795842E-3</c:v>
                </c:pt>
                <c:pt idx="12">
                  <c:v>4.9643538387250897E-3</c:v>
                </c:pt>
                <c:pt idx="13">
                  <c:v>1.508796860228644E-2</c:v>
                </c:pt>
                <c:pt idx="14">
                  <c:v>1.4499021181206311E-2</c:v>
                </c:pt>
                <c:pt idx="15">
                  <c:v>1.5322394961160512E-2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6-4168-A2ED-001C8E4F6CEA}"/>
            </c:ext>
          </c:extLst>
        </c:ser>
        <c:ser>
          <c:idx val="3"/>
          <c:order val="3"/>
          <c:tx>
            <c:strRef>
              <c:f>'3.2.1 Мөнгө, зээл'!$A$23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зээл'!$V$23:$AS$23</c15:sqref>
                  </c15:fullRef>
                </c:ext>
              </c:extLst>
              <c:f>'3.2.1 Мөнгө, зээл'!$AD$23:$AS$23</c:f>
              <c:numCache>
                <c:formatCode>0.0%</c:formatCode>
                <c:ptCount val="16"/>
                <c:pt idx="0">
                  <c:v>9.9671908974227879E-3</c:v>
                </c:pt>
                <c:pt idx="1">
                  <c:v>-2.0864654275083478E-3</c:v>
                </c:pt>
                <c:pt idx="2">
                  <c:v>1.0446584431992091E-2</c:v>
                </c:pt>
                <c:pt idx="3">
                  <c:v>1.3424092591840629E-2</c:v>
                </c:pt>
                <c:pt idx="4">
                  <c:v>1.6418595820394646E-2</c:v>
                </c:pt>
                <c:pt idx="5">
                  <c:v>1.6123593408739482E-2</c:v>
                </c:pt>
                <c:pt idx="6">
                  <c:v>2.2762231760731787E-2</c:v>
                </c:pt>
                <c:pt idx="7">
                  <c:v>5.4195093760623534E-3</c:v>
                </c:pt>
                <c:pt idx="8">
                  <c:v>2.7908665673055614E-3</c:v>
                </c:pt>
                <c:pt idx="9">
                  <c:v>-2.1094623216003825E-3</c:v>
                </c:pt>
                <c:pt idx="10">
                  <c:v>-1.7147130096670554E-2</c:v>
                </c:pt>
                <c:pt idx="11">
                  <c:v>-3.2800998046197231E-2</c:v>
                </c:pt>
                <c:pt idx="12">
                  <c:v>-2.3115179831484412E-2</c:v>
                </c:pt>
                <c:pt idx="13">
                  <c:v>-1.2482678352637729E-2</c:v>
                </c:pt>
                <c:pt idx="14">
                  <c:v>-1.5181591729599032E-2</c:v>
                </c:pt>
                <c:pt idx="15">
                  <c:v>-1.3467510879129539E-2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D-4D80-B79A-39B93A43DB33}"/>
            </c:ext>
          </c:extLst>
        </c:ser>
        <c:ser>
          <c:idx val="7"/>
          <c:order val="4"/>
          <c:tx>
            <c:strRef>
              <c:f>'3.2.1 Мөнгө, зээл'!$A$25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зээл'!$V$25:$AS$25</c15:sqref>
                  </c15:fullRef>
                </c:ext>
              </c:extLst>
              <c:f>'3.2.1 Мөнгө, зээл'!$AD$25:$AS$25</c:f>
              <c:numCache>
                <c:formatCode>0.0%</c:formatCode>
                <c:ptCount val="16"/>
                <c:pt idx="0">
                  <c:v>6.6133225864726383E-3</c:v>
                </c:pt>
                <c:pt idx="1">
                  <c:v>4.7786506507976672E-3</c:v>
                </c:pt>
                <c:pt idx="2">
                  <c:v>-4.4827241223114106E-3</c:v>
                </c:pt>
                <c:pt idx="3">
                  <c:v>-6.3530171981027337E-3</c:v>
                </c:pt>
                <c:pt idx="4">
                  <c:v>-7.5010138714238887E-3</c:v>
                </c:pt>
                <c:pt idx="5">
                  <c:v>-2.6189119230060278E-3</c:v>
                </c:pt>
                <c:pt idx="6">
                  <c:v>7.3308418007154022E-3</c:v>
                </c:pt>
                <c:pt idx="7">
                  <c:v>7.5555995722873795E-3</c:v>
                </c:pt>
                <c:pt idx="8">
                  <c:v>1.7312391724952858E-2</c:v>
                </c:pt>
                <c:pt idx="9">
                  <c:v>1.2830835599911408E-2</c:v>
                </c:pt>
                <c:pt idx="10">
                  <c:v>6.8785655325520568E-3</c:v>
                </c:pt>
                <c:pt idx="11">
                  <c:v>6.8712390752272198E-3</c:v>
                </c:pt>
                <c:pt idx="12">
                  <c:v>5.6999372862105734E-4</c:v>
                </c:pt>
                <c:pt idx="13">
                  <c:v>3.2087760461825109E-3</c:v>
                </c:pt>
                <c:pt idx="14">
                  <c:v>2.3416880301133525E-3</c:v>
                </c:pt>
                <c:pt idx="15">
                  <c:v>7.084887189536533E-3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7D-4D80-B79A-39B93A43DB33}"/>
            </c:ext>
          </c:extLst>
        </c:ser>
        <c:ser>
          <c:idx val="10"/>
          <c:order val="5"/>
          <c:tx>
            <c:strRef>
              <c:f>'3.2.1 Мөнгө, зээл'!$A$26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зээл'!$V$26:$AS$26</c15:sqref>
                  </c15:fullRef>
                </c:ext>
              </c:extLst>
              <c:f>'3.2.1 Мөнгө, зээл'!$AD$26:$AS$26</c:f>
              <c:numCache>
                <c:formatCode>0.0%</c:formatCode>
                <c:ptCount val="16"/>
                <c:pt idx="0">
                  <c:v>1.8679288896788052E-2</c:v>
                </c:pt>
                <c:pt idx="1">
                  <c:v>2.1219937913611502E-3</c:v>
                </c:pt>
                <c:pt idx="2">
                  <c:v>-5.1513644258861261E-3</c:v>
                </c:pt>
                <c:pt idx="3">
                  <c:v>-8.0871312274989338E-3</c:v>
                </c:pt>
                <c:pt idx="4">
                  <c:v>2.2253095996471943E-3</c:v>
                </c:pt>
                <c:pt idx="5">
                  <c:v>4.1371317086968104E-2</c:v>
                </c:pt>
                <c:pt idx="6">
                  <c:v>5.1556722766584996E-2</c:v>
                </c:pt>
                <c:pt idx="7">
                  <c:v>8.0565688823369022E-2</c:v>
                </c:pt>
                <c:pt idx="8">
                  <c:v>8.8855482827449442E-2</c:v>
                </c:pt>
                <c:pt idx="9">
                  <c:v>6.9080287161508769E-2</c:v>
                </c:pt>
                <c:pt idx="10">
                  <c:v>5.4549195107212206E-2</c:v>
                </c:pt>
                <c:pt idx="11">
                  <c:v>3.0550469928023988E-2</c:v>
                </c:pt>
                <c:pt idx="12">
                  <c:v>1.701298139388556E-2</c:v>
                </c:pt>
                <c:pt idx="13">
                  <c:v>1.6334969945310363E-2</c:v>
                </c:pt>
                <c:pt idx="14">
                  <c:v>1.5687746676894942E-2</c:v>
                </c:pt>
                <c:pt idx="15">
                  <c:v>1.4210186936221307E-2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7D-4D80-B79A-39B93A43DB33}"/>
            </c:ext>
          </c:extLst>
        </c:ser>
        <c:ser>
          <c:idx val="11"/>
          <c:order val="6"/>
          <c:tx>
            <c:strRef>
              <c:f>'3.2.1 Мөнгө, зээл'!$A$24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зээл'!$V$24:$AS$24</c15:sqref>
                  </c15:fullRef>
                </c:ext>
              </c:extLst>
              <c:f>'3.2.1 Мөнгө, зээл'!$AD$24:$AS$24</c:f>
              <c:numCache>
                <c:formatCode>0.0%</c:formatCode>
                <c:ptCount val="16"/>
                <c:pt idx="0">
                  <c:v>2.0310444274925161E-4</c:v>
                </c:pt>
                <c:pt idx="1">
                  <c:v>-2.4478495615356819E-3</c:v>
                </c:pt>
                <c:pt idx="2">
                  <c:v>-1.9357838192974395E-3</c:v>
                </c:pt>
                <c:pt idx="3">
                  <c:v>-2.2451171436186084E-3</c:v>
                </c:pt>
                <c:pt idx="4">
                  <c:v>-2.5441125342842443E-3</c:v>
                </c:pt>
                <c:pt idx="5">
                  <c:v>1.7091861010135986E-2</c:v>
                </c:pt>
                <c:pt idx="6">
                  <c:v>1.1301475373063096E-2</c:v>
                </c:pt>
                <c:pt idx="7">
                  <c:v>1.6222140432681137E-2</c:v>
                </c:pt>
                <c:pt idx="8">
                  <c:v>1.0800696963519778E-2</c:v>
                </c:pt>
                <c:pt idx="9">
                  <c:v>3.4115881472466195E-3</c:v>
                </c:pt>
                <c:pt idx="10">
                  <c:v>1.0221730191439439E-2</c:v>
                </c:pt>
                <c:pt idx="11">
                  <c:v>-6.67587067619112E-3</c:v>
                </c:pt>
                <c:pt idx="12">
                  <c:v>7.4435103892770372E-3</c:v>
                </c:pt>
                <c:pt idx="13">
                  <c:v>7.3731681117339513E-3</c:v>
                </c:pt>
                <c:pt idx="14">
                  <c:v>5.3465228560066972E-3</c:v>
                </c:pt>
                <c:pt idx="15">
                  <c:v>6.7992743003982784E-3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7D-4D80-B79A-39B93A43DB33}"/>
            </c:ext>
          </c:extLst>
        </c:ser>
        <c:ser>
          <c:idx val="5"/>
          <c:order val="7"/>
          <c:tx>
            <c:strRef>
              <c:f>'3.2.1 Мөнгө, зээл'!$A$21</c:f>
              <c:strCache>
                <c:ptCount val="1"/>
                <c:pt idx="0">
                  <c:v>Ипотек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зээл'!$V$21:$AS$21</c15:sqref>
                  </c15:fullRef>
                </c:ext>
              </c:extLst>
              <c:f>'3.2.1 Мөнгө, зээл'!$AD$21:$AS$21</c:f>
              <c:numCache>
                <c:formatCode>0.0%</c:formatCode>
                <c:ptCount val="16"/>
                <c:pt idx="0">
                  <c:v>-2.5305484092749621E-4</c:v>
                </c:pt>
                <c:pt idx="1">
                  <c:v>-1.3163516612777431E-4</c:v>
                </c:pt>
                <c:pt idx="2">
                  <c:v>9.009819569698688E-3</c:v>
                </c:pt>
                <c:pt idx="3">
                  <c:v>1.2995234163059498E-2</c:v>
                </c:pt>
                <c:pt idx="4">
                  <c:v>2.2392317494956075E-2</c:v>
                </c:pt>
                <c:pt idx="5">
                  <c:v>2.9252064900020566E-2</c:v>
                </c:pt>
                <c:pt idx="6">
                  <c:v>4.637320302797885E-2</c:v>
                </c:pt>
                <c:pt idx="7">
                  <c:v>3.9602029658826976E-2</c:v>
                </c:pt>
                <c:pt idx="8">
                  <c:v>4.8019477730625371E-2</c:v>
                </c:pt>
                <c:pt idx="9">
                  <c:v>4.3395359437560808E-2</c:v>
                </c:pt>
                <c:pt idx="10">
                  <c:v>1.0954484831351363E-2</c:v>
                </c:pt>
                <c:pt idx="11">
                  <c:v>1.9425357148206999E-2</c:v>
                </c:pt>
                <c:pt idx="12">
                  <c:v>-3.7611371711294807E-3</c:v>
                </c:pt>
                <c:pt idx="13">
                  <c:v>5.5837866834452751E-4</c:v>
                </c:pt>
                <c:pt idx="14">
                  <c:v>1.7447850543317184E-2</c:v>
                </c:pt>
                <c:pt idx="15">
                  <c:v>2.1233668533897042E-2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7D-4D80-B79A-39B93A43DB33}"/>
            </c:ext>
          </c:extLst>
        </c:ser>
        <c:ser>
          <c:idx val="1"/>
          <c:order val="8"/>
          <c:tx>
            <c:strRef>
              <c:f>'3.2.1 Мөнгө, зээл'!$A$20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зээл'!$V$20:$AS$20</c15:sqref>
                  </c15:fullRef>
                </c:ext>
              </c:extLst>
              <c:f>'3.2.1 Мөнгө, зээл'!$AD$20:$AS$20</c:f>
              <c:numCache>
                <c:formatCode>0.0%</c:formatCode>
                <c:ptCount val="16"/>
                <c:pt idx="0">
                  <c:v>-5.542886591795481E-2</c:v>
                </c:pt>
                <c:pt idx="1">
                  <c:v>-5.5843426783680178E-2</c:v>
                </c:pt>
                <c:pt idx="2">
                  <c:v>-5.4332529195890954E-2</c:v>
                </c:pt>
                <c:pt idx="3">
                  <c:v>-6.697329635028805E-2</c:v>
                </c:pt>
                <c:pt idx="4">
                  <c:v>-2.0079449836592825E-2</c:v>
                </c:pt>
                <c:pt idx="5">
                  <c:v>-1.4466777590436873E-2</c:v>
                </c:pt>
                <c:pt idx="6">
                  <c:v>3.0773734888052385E-4</c:v>
                </c:pt>
                <c:pt idx="7">
                  <c:v>3.7261065169216484E-2</c:v>
                </c:pt>
                <c:pt idx="8">
                  <c:v>5.944152321926327E-2</c:v>
                </c:pt>
                <c:pt idx="9">
                  <c:v>7.4982072007293149E-2</c:v>
                </c:pt>
                <c:pt idx="10">
                  <c:v>5.3949369239926853E-2</c:v>
                </c:pt>
                <c:pt idx="11">
                  <c:v>3.570844107753704E-2</c:v>
                </c:pt>
                <c:pt idx="12">
                  <c:v>5.0927539525922959E-2</c:v>
                </c:pt>
                <c:pt idx="13">
                  <c:v>6.0256065920542411E-2</c:v>
                </c:pt>
                <c:pt idx="14">
                  <c:v>9.3985805697959501E-2</c:v>
                </c:pt>
                <c:pt idx="15">
                  <c:v>0.10078633508722751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зээл'!$A$19</c:f>
              <c:strCache>
                <c:ptCount val="1"/>
                <c:pt idx="0">
                  <c:v>Зээлийн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D-4D80-B79A-39B93A43DB33}"/>
                </c:ext>
              </c:extLst>
            </c:dLbl>
            <c:dLbl>
              <c:idx val="37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D-4D80-B79A-39B93A43DB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зээл'!$V$1:$AS$2</c15:sqref>
                  </c15:fullRef>
                </c:ext>
              </c:extLst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зээл'!$V$19:$AS$19</c15:sqref>
                  </c15:fullRef>
                </c:ext>
              </c:extLst>
              <c:f>'3.2.1 Мөнгө, зээл'!$AD$19:$AS$19</c:f>
              <c:numCache>
                <c:formatCode>0.0%</c:formatCode>
                <c:ptCount val="16"/>
                <c:pt idx="0">
                  <c:v>-1.9548567186960873E-2</c:v>
                </c:pt>
                <c:pt idx="1">
                  <c:v>-4.7688514465394641E-2</c:v>
                </c:pt>
                <c:pt idx="2">
                  <c:v>-4.5153096446160682E-2</c:v>
                </c:pt>
                <c:pt idx="3">
                  <c:v>-5.0078106362519942E-2</c:v>
                </c:pt>
                <c:pt idx="4">
                  <c:v>2.8167585688173534E-2</c:v>
                </c:pt>
                <c:pt idx="5">
                  <c:v>0.10266974687016481</c:v>
                </c:pt>
                <c:pt idx="6">
                  <c:v>0.16506391523804229</c:v>
                </c:pt>
                <c:pt idx="7">
                  <c:v>0.21328337651745963</c:v>
                </c:pt>
                <c:pt idx="8">
                  <c:v>0.25220616105211702</c:v>
                </c:pt>
                <c:pt idx="9">
                  <c:v>0.22590033392598202</c:v>
                </c:pt>
                <c:pt idx="10">
                  <c:v>0.13682210219660035</c:v>
                </c:pt>
                <c:pt idx="11">
                  <c:v>6.4881025209965013E-2</c:v>
                </c:pt>
                <c:pt idx="12">
                  <c:v>5.214555109466084E-2</c:v>
                </c:pt>
                <c:pt idx="13">
                  <c:v>9.0517766609263847E-2</c:v>
                </c:pt>
                <c:pt idx="14">
                  <c:v>0.1368337207773507</c:v>
                </c:pt>
                <c:pt idx="15">
                  <c:v>0.15673717046202013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2000000000000006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509149921604709"/>
          <c:y val="3.0692904311961913E-3"/>
          <c:w val="0.28490850078395286"/>
          <c:h val="0.99693078717869654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25344707050228E-2"/>
          <c:y val="2.7967245226819454E-2"/>
          <c:w val="0.91821987415182926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зээл'!$A$59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val>
            <c:numRef>
              <c:f>'3.2.1 Мөнгө, зээл'!$AD$59:$AS$59</c:f>
              <c:numCache>
                <c:formatCode>0.0%</c:formatCode>
                <c:ptCount val="16"/>
                <c:pt idx="0">
                  <c:v>-4.0636447090049932E-2</c:v>
                </c:pt>
                <c:pt idx="1">
                  <c:v>-2.2150071267613529E-2</c:v>
                </c:pt>
                <c:pt idx="2">
                  <c:v>-5.1192556449660923E-3</c:v>
                </c:pt>
                <c:pt idx="3">
                  <c:v>2.1725831269557475E-2</c:v>
                </c:pt>
                <c:pt idx="4">
                  <c:v>1.1439493560331662E-2</c:v>
                </c:pt>
                <c:pt idx="5">
                  <c:v>-1.7816885673934666E-2</c:v>
                </c:pt>
                <c:pt idx="6">
                  <c:v>-1.6027628857902713E-2</c:v>
                </c:pt>
                <c:pt idx="7">
                  <c:v>3.6349298102825743E-2</c:v>
                </c:pt>
                <c:pt idx="8">
                  <c:v>7.4408448302177493E-2</c:v>
                </c:pt>
                <c:pt idx="9">
                  <c:v>8.9514508650280794E-2</c:v>
                </c:pt>
                <c:pt idx="10">
                  <c:v>6.6554067497166081E-2</c:v>
                </c:pt>
                <c:pt idx="11">
                  <c:v>-6.072301619000426E-2</c:v>
                </c:pt>
                <c:pt idx="12">
                  <c:v>-6.0702419301701532E-2</c:v>
                </c:pt>
                <c:pt idx="13">
                  <c:v>-6.0127905601166286E-2</c:v>
                </c:pt>
                <c:pt idx="14">
                  <c:v>-3.1942346771580615E-2</c:v>
                </c:pt>
                <c:pt idx="15">
                  <c:v>-5.8741358177305684E-2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E-46F5-B470-B21F1A3AEBAD}"/>
            </c:ext>
          </c:extLst>
        </c:ser>
        <c:ser>
          <c:idx val="5"/>
          <c:order val="3"/>
          <c:tx>
            <c:strRef>
              <c:f>'3.2.1 Мөнгө, зээл'!$A$60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  <a:effectLst/>
          </c:spPr>
          <c:invertIfNegative val="0"/>
          <c:val>
            <c:numRef>
              <c:f>'3.2.1 Мөнгө, зээл'!$AD$60:$AS$60</c:f>
              <c:numCache>
                <c:formatCode>0.0%</c:formatCode>
                <c:ptCount val="16"/>
                <c:pt idx="0">
                  <c:v>1.9517993624237118E-2</c:v>
                </c:pt>
                <c:pt idx="1">
                  <c:v>-1.7045828444790238E-2</c:v>
                </c:pt>
                <c:pt idx="2">
                  <c:v>-1.8893323902579771E-2</c:v>
                </c:pt>
                <c:pt idx="3">
                  <c:v>-4.7481445177864666E-3</c:v>
                </c:pt>
                <c:pt idx="4">
                  <c:v>-8.4656436232899597E-3</c:v>
                </c:pt>
                <c:pt idx="5">
                  <c:v>8.2000064896825525E-3</c:v>
                </c:pt>
                <c:pt idx="6">
                  <c:v>1.3566220400621797E-2</c:v>
                </c:pt>
                <c:pt idx="7">
                  <c:v>-5.2476219923839025E-3</c:v>
                </c:pt>
                <c:pt idx="8">
                  <c:v>-3.1658805309678654E-3</c:v>
                </c:pt>
                <c:pt idx="9">
                  <c:v>-3.1611009123342776E-3</c:v>
                </c:pt>
                <c:pt idx="10">
                  <c:v>1.4842377165687226E-2</c:v>
                </c:pt>
                <c:pt idx="11">
                  <c:v>-2.6071862029022272E-2</c:v>
                </c:pt>
                <c:pt idx="12">
                  <c:v>-7.5091645562083047E-3</c:v>
                </c:pt>
                <c:pt idx="13">
                  <c:v>-1.6268973114736532E-2</c:v>
                </c:pt>
                <c:pt idx="14">
                  <c:v>-2.9285554608208097E-2</c:v>
                </c:pt>
                <c:pt idx="15">
                  <c:v>-2.9148098169242413E-2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E-46F5-B470-B21F1A3AEBAD}"/>
            </c:ext>
          </c:extLst>
        </c:ser>
        <c:ser>
          <c:idx val="6"/>
          <c:order val="4"/>
          <c:tx>
            <c:strRef>
              <c:f>'3.2.1 Мөнгө, зээл'!$A$61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val>
            <c:numRef>
              <c:f>'3.2.1 Мөнгө, зээл'!$AD$61:$AS$61</c:f>
              <c:numCache>
                <c:formatCode>0.0%</c:formatCode>
                <c:ptCount val="16"/>
                <c:pt idx="0">
                  <c:v>-4.2058786837601024E-2</c:v>
                </c:pt>
                <c:pt idx="1">
                  <c:v>9.3854663871960932E-3</c:v>
                </c:pt>
                <c:pt idx="2">
                  <c:v>1.2454848064635864E-2</c:v>
                </c:pt>
                <c:pt idx="3">
                  <c:v>2.1793280535375117E-2</c:v>
                </c:pt>
                <c:pt idx="4">
                  <c:v>3.301009435798221E-2</c:v>
                </c:pt>
                <c:pt idx="5">
                  <c:v>2.4375148054768987E-2</c:v>
                </c:pt>
                <c:pt idx="6">
                  <c:v>1.656147142460046E-2</c:v>
                </c:pt>
                <c:pt idx="7">
                  <c:v>1.0241838613154667E-2</c:v>
                </c:pt>
                <c:pt idx="8">
                  <c:v>8.8727249683614468E-3</c:v>
                </c:pt>
                <c:pt idx="9">
                  <c:v>4.1482762209520815E-3</c:v>
                </c:pt>
                <c:pt idx="10">
                  <c:v>4.6572273895532791E-2</c:v>
                </c:pt>
                <c:pt idx="11">
                  <c:v>4.2670809540539596E-2</c:v>
                </c:pt>
                <c:pt idx="12">
                  <c:v>4.0151713828590646E-2</c:v>
                </c:pt>
                <c:pt idx="13">
                  <c:v>4.694832608247989E-2</c:v>
                </c:pt>
                <c:pt idx="14">
                  <c:v>-1.3589977991375439E-3</c:v>
                </c:pt>
                <c:pt idx="15">
                  <c:v>-2.1512837337115658E-3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E-46F5-B470-B21F1A3AEBAD}"/>
            </c:ext>
          </c:extLst>
        </c:ser>
        <c:ser>
          <c:idx val="7"/>
          <c:order val="5"/>
          <c:tx>
            <c:strRef>
              <c:f>'3.2.1 Мөнгө, зээл'!$A$62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val>
            <c:numRef>
              <c:f>'3.2.1 Мөнгө, зээл'!$AD$62:$AS$62</c:f>
              <c:numCache>
                <c:formatCode>0.0%</c:formatCode>
                <c:ptCount val="16"/>
                <c:pt idx="0">
                  <c:v>1.6681977167152791E-4</c:v>
                </c:pt>
                <c:pt idx="1">
                  <c:v>-8.832978068811231E-3</c:v>
                </c:pt>
                <c:pt idx="2">
                  <c:v>-9.0948159668235422E-3</c:v>
                </c:pt>
                <c:pt idx="3">
                  <c:v>6.848779414926294E-3</c:v>
                </c:pt>
                <c:pt idx="4">
                  <c:v>6.3486887030519282E-3</c:v>
                </c:pt>
                <c:pt idx="5">
                  <c:v>3.0588999264824467E-3</c:v>
                </c:pt>
                <c:pt idx="6">
                  <c:v>-7.8069769326365671E-3</c:v>
                </c:pt>
                <c:pt idx="7">
                  <c:v>-1.2396227602997502E-2</c:v>
                </c:pt>
                <c:pt idx="8">
                  <c:v>-1.1817299434545474E-2</c:v>
                </c:pt>
                <c:pt idx="9">
                  <c:v>-3.3090070446497792E-3</c:v>
                </c:pt>
                <c:pt idx="10">
                  <c:v>7.4424147482021349E-2</c:v>
                </c:pt>
                <c:pt idx="11">
                  <c:v>4.9571966685787699E-2</c:v>
                </c:pt>
                <c:pt idx="12">
                  <c:v>8.7215718429107664E-2</c:v>
                </c:pt>
                <c:pt idx="13">
                  <c:v>8.9878744562356297E-2</c:v>
                </c:pt>
                <c:pt idx="14">
                  <c:v>8.6118227930539661E-3</c:v>
                </c:pt>
                <c:pt idx="15">
                  <c:v>-5.5641912116749289E-3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3E-46F5-B470-B21F1A3AEBAD}"/>
            </c:ext>
          </c:extLst>
        </c:ser>
        <c:ser>
          <c:idx val="10"/>
          <c:order val="6"/>
          <c:tx>
            <c:strRef>
              <c:f>'3.2.1 Мөнгө, зээл'!$A$63</c:f>
              <c:strCache>
                <c:ptCount val="1"/>
                <c:pt idx="0">
                  <c:v>Үл хөдлөх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val>
            <c:numRef>
              <c:f>'3.2.1 Мөнгө, зээл'!$AD$63:$AS$63</c:f>
              <c:numCache>
                <c:formatCode>0.0%</c:formatCode>
                <c:ptCount val="16"/>
                <c:pt idx="0">
                  <c:v>6.162421762089699E-3</c:v>
                </c:pt>
                <c:pt idx="1">
                  <c:v>-2.4672977840709542E-3</c:v>
                </c:pt>
                <c:pt idx="2">
                  <c:v>1.8859246384704164E-2</c:v>
                </c:pt>
                <c:pt idx="3">
                  <c:v>2.6130810993865099E-2</c:v>
                </c:pt>
                <c:pt idx="4">
                  <c:v>2.6850909982863557E-2</c:v>
                </c:pt>
                <c:pt idx="5">
                  <c:v>2.4030370899607613E-2</c:v>
                </c:pt>
                <c:pt idx="6">
                  <c:v>-4.7161275940413618E-3</c:v>
                </c:pt>
                <c:pt idx="7">
                  <c:v>-1.7399401936295879E-2</c:v>
                </c:pt>
                <c:pt idx="8">
                  <c:v>-2.8082952308564373E-2</c:v>
                </c:pt>
                <c:pt idx="9">
                  <c:v>-2.5195596850001202E-2</c:v>
                </c:pt>
                <c:pt idx="10">
                  <c:v>-1.934871696618615E-2</c:v>
                </c:pt>
                <c:pt idx="11">
                  <c:v>-2.1114985479725318E-2</c:v>
                </c:pt>
                <c:pt idx="12">
                  <c:v>-1.4185961562413089E-2</c:v>
                </c:pt>
                <c:pt idx="13">
                  <c:v>-1.0281631589629513E-2</c:v>
                </c:pt>
                <c:pt idx="14">
                  <c:v>-5.822463646558365E-3</c:v>
                </c:pt>
                <c:pt idx="15">
                  <c:v>-2.9803061651279281E-3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3E-46F5-B470-B21F1A3AEBAD}"/>
            </c:ext>
          </c:extLst>
        </c:ser>
        <c:ser>
          <c:idx val="11"/>
          <c:order val="7"/>
          <c:tx>
            <c:strRef>
              <c:f>'3.2.1 Мөнгө, зээл'!$A$64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зээл'!$AD$64:$AS$64</c:f>
              <c:numCache>
                <c:formatCode>0.0%</c:formatCode>
                <c:ptCount val="16"/>
                <c:pt idx="0">
                  <c:v>2.9399351676610248E-2</c:v>
                </c:pt>
                <c:pt idx="1">
                  <c:v>3.7474296107484178E-2</c:v>
                </c:pt>
                <c:pt idx="2">
                  <c:v>4.3854808515854833E-2</c:v>
                </c:pt>
                <c:pt idx="3">
                  <c:v>4.4966245951090188E-2</c:v>
                </c:pt>
                <c:pt idx="4">
                  <c:v>4.5208767976119398E-2</c:v>
                </c:pt>
                <c:pt idx="5">
                  <c:v>2.3973153298174388E-2</c:v>
                </c:pt>
                <c:pt idx="6">
                  <c:v>1.4722837562170653E-2</c:v>
                </c:pt>
                <c:pt idx="7">
                  <c:v>1.1762939124628285E-2</c:v>
                </c:pt>
                <c:pt idx="8">
                  <c:v>3.7912203022484915E-3</c:v>
                </c:pt>
                <c:pt idx="9">
                  <c:v>-7.7261673250519384E-3</c:v>
                </c:pt>
                <c:pt idx="10">
                  <c:v>-6.7104028973267848E-3</c:v>
                </c:pt>
                <c:pt idx="11">
                  <c:v>-1.485491789857213E-2</c:v>
                </c:pt>
                <c:pt idx="12">
                  <c:v>-1.1511032965291833E-2</c:v>
                </c:pt>
                <c:pt idx="13">
                  <c:v>-3.4411111940673817E-3</c:v>
                </c:pt>
                <c:pt idx="14">
                  <c:v>-4.4606981481726668E-3</c:v>
                </c:pt>
                <c:pt idx="15">
                  <c:v>-2.4443600370786518E-3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4-4821-8A21-0E5DE4E7939C}"/>
            </c:ext>
          </c:extLst>
        </c:ser>
        <c:ser>
          <c:idx val="1"/>
          <c:order val="8"/>
          <c:tx>
            <c:strRef>
              <c:f>'3.2.1 Мөнгө, зээл'!$A$66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зээл'!$AD$66:$AS$66</c:f>
              <c:numCache>
                <c:formatCode>0.0%</c:formatCode>
                <c:ptCount val="16"/>
                <c:pt idx="0">
                  <c:v>3.7910472003599843E-2</c:v>
                </c:pt>
                <c:pt idx="1">
                  <c:v>-2.6010502506910262E-2</c:v>
                </c:pt>
                <c:pt idx="2">
                  <c:v>-5.2855548540935285E-2</c:v>
                </c:pt>
                <c:pt idx="3">
                  <c:v>-5.7076501792448664E-2</c:v>
                </c:pt>
                <c:pt idx="4">
                  <c:v>-5.9099893544249688E-2</c:v>
                </c:pt>
                <c:pt idx="5">
                  <c:v>-1.4794163529302105E-2</c:v>
                </c:pt>
                <c:pt idx="6">
                  <c:v>-3.2425614692652358E-3</c:v>
                </c:pt>
                <c:pt idx="7">
                  <c:v>-3.3240778771307863E-3</c:v>
                </c:pt>
                <c:pt idx="8">
                  <c:v>-4.3771645904348983E-3</c:v>
                </c:pt>
                <c:pt idx="9">
                  <c:v>-2.9577802214202226E-3</c:v>
                </c:pt>
                <c:pt idx="10">
                  <c:v>4.1216751585304578E-3</c:v>
                </c:pt>
                <c:pt idx="11">
                  <c:v>-2.0316982147113791E-3</c:v>
                </c:pt>
                <c:pt idx="12">
                  <c:v>3.6657225998105308E-3</c:v>
                </c:pt>
                <c:pt idx="13">
                  <c:v>4.0120627464769465E-4</c:v>
                </c:pt>
                <c:pt idx="14">
                  <c:v>-1.1221927600850889E-2</c:v>
                </c:pt>
                <c:pt idx="15">
                  <c:v>-9.7154738276511443E-3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6-45FB-BA55-359E30436DA9}"/>
            </c:ext>
          </c:extLst>
        </c:ser>
        <c:ser>
          <c:idx val="4"/>
          <c:order val="9"/>
          <c:tx>
            <c:strRef>
              <c:f>'3.2.1 Мөнгө, зээл'!$A$65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зээл'!$AD$65:$AS$65</c:f>
              <c:numCache>
                <c:formatCode>0.0%</c:formatCode>
                <c:ptCount val="16"/>
                <c:pt idx="0">
                  <c:v>-2.7941342799037636E-2</c:v>
                </c:pt>
                <c:pt idx="1">
                  <c:v>3.1575041267168986E-2</c:v>
                </c:pt>
                <c:pt idx="2">
                  <c:v>9.5591481062644312E-3</c:v>
                </c:pt>
                <c:pt idx="3">
                  <c:v>4.1145509584212633E-2</c:v>
                </c:pt>
                <c:pt idx="4">
                  <c:v>4.6850908672356244E-2</c:v>
                </c:pt>
                <c:pt idx="5">
                  <c:v>-3.1360021484651376E-2</c:v>
                </c:pt>
                <c:pt idx="6">
                  <c:v>-6.1647849484615528E-3</c:v>
                </c:pt>
                <c:pt idx="7">
                  <c:v>1.5377623529564859E-2</c:v>
                </c:pt>
                <c:pt idx="8">
                  <c:v>1.1901061408342304E-2</c:v>
                </c:pt>
                <c:pt idx="9">
                  <c:v>2.340830786366286E-2</c:v>
                </c:pt>
                <c:pt idx="10">
                  <c:v>0.11283587350546685</c:v>
                </c:pt>
                <c:pt idx="11">
                  <c:v>6.4294655683083731E-3</c:v>
                </c:pt>
                <c:pt idx="12">
                  <c:v>1.0775320156356055E-2</c:v>
                </c:pt>
                <c:pt idx="13">
                  <c:v>6.2644114922421048E-3</c:v>
                </c:pt>
                <c:pt idx="14">
                  <c:v>-6.7147260906123024E-2</c:v>
                </c:pt>
                <c:pt idx="15">
                  <c:v>-6.7238990101293319E-2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D-43DE-B53D-5B865FE0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</c:barChart>
      <c:lineChart>
        <c:grouping val="standard"/>
        <c:varyColors val="0"/>
        <c:ser>
          <c:idx val="2"/>
          <c:order val="1"/>
          <c:tx>
            <c:strRef>
              <c:f>'3.2.1 Мөнгө, зээл'!$A$58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зээл'!$AD$58:$AS$58</c:f>
              <c:numCache>
                <c:formatCode>0.0%</c:formatCode>
                <c:ptCount val="16"/>
                <c:pt idx="0">
                  <c:v>-1.7479517888480168E-2</c:v>
                </c:pt>
                <c:pt idx="1">
                  <c:v>1.9281256896530466E-3</c:v>
                </c:pt>
                <c:pt idx="2">
                  <c:v>-1.2348929838453971E-3</c:v>
                </c:pt>
                <c:pt idx="3">
                  <c:v>0.10078581143879167</c:v>
                </c:pt>
                <c:pt idx="4">
                  <c:v>0.10214332608516535</c:v>
                </c:pt>
                <c:pt idx="5">
                  <c:v>1.9666507980827846E-2</c:v>
                </c:pt>
                <c:pt idx="6">
                  <c:v>6.8924495850854819E-3</c:v>
                </c:pt>
                <c:pt idx="7">
                  <c:v>3.536436996136548E-2</c:v>
                </c:pt>
                <c:pt idx="8">
                  <c:v>5.1530158116617118E-2</c:v>
                </c:pt>
                <c:pt idx="9">
                  <c:v>7.4721440381438325E-2</c:v>
                </c:pt>
                <c:pt idx="10">
                  <c:v>0.29329129484089184</c:v>
                </c:pt>
                <c:pt idx="11">
                  <c:v>-2.6124238017399694E-2</c:v>
                </c:pt>
                <c:pt idx="12">
                  <c:v>4.7899896628250144E-2</c:v>
                </c:pt>
                <c:pt idx="13">
                  <c:v>5.3373066912126281E-2</c:v>
                </c:pt>
                <c:pt idx="14">
                  <c:v>-0.14262742668757722</c:v>
                </c:pt>
                <c:pt idx="15">
                  <c:v>-0.17798406142308565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33E-46F5-B470-B21F1A3A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зээл'!$A$57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зээл'!$AD$57:$AS$57</c:f>
              <c:numCache>
                <c:formatCode>0.0%</c:formatCode>
                <c:ptCount val="16"/>
                <c:pt idx="0">
                  <c:v>0.10752932483180382</c:v>
                </c:pt>
                <c:pt idx="1">
                  <c:v>0.11113321902634944</c:v>
                </c:pt>
                <c:pt idx="2">
                  <c:v>0.11430690554216888</c:v>
                </c:pt>
                <c:pt idx="3">
                  <c:v>0.11754441579849147</c:v>
                </c:pt>
                <c:pt idx="4">
                  <c:v>0.11526596380928839</c:v>
                </c:pt>
                <c:pt idx="5">
                  <c:v>0.10276768877255603</c:v>
                </c:pt>
                <c:pt idx="6">
                  <c:v>9.8788365702949091E-2</c:v>
                </c:pt>
                <c:pt idx="7">
                  <c:v>0.10030739921205091</c:v>
                </c:pt>
                <c:pt idx="8">
                  <c:v>9.679367576981654E-2</c:v>
                </c:pt>
                <c:pt idx="9">
                  <c:v>9.0094304933096933E-2</c:v>
                </c:pt>
                <c:pt idx="10">
                  <c:v>0.11238533553166929</c:v>
                </c:pt>
                <c:pt idx="11">
                  <c:v>9.1735078875001833E-2</c:v>
                </c:pt>
                <c:pt idx="12">
                  <c:v>9.6403090549525602E-2</c:v>
                </c:pt>
                <c:pt idx="13">
                  <c:v>8.7025555387119757E-2</c:v>
                </c:pt>
                <c:pt idx="14">
                  <c:v>8.4758309475092303E-2</c:v>
                </c:pt>
                <c:pt idx="15">
                  <c:v>8.3397891307572025E-2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033E-46F5-B470-B21F1A3A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in val="-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79552"/>
        <c:scaling>
          <c:orientation val="minMax"/>
          <c:max val="0.16000000000000003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8571376029547051"/>
          <c:y val="0.83437397680996872"/>
          <c:w val="0.6558326405024677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02526635316239E-2"/>
          <c:y val="2.7967245226819454E-2"/>
          <c:w val="0.89544470287327171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зээл'!$A$47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val>
            <c:numRef>
              <c:f>'3.2.1 Мөнгө, зээл'!$AD$47:$AS$47</c:f>
              <c:numCache>
                <c:formatCode>0.0%</c:formatCode>
                <c:ptCount val="16"/>
                <c:pt idx="0">
                  <c:v>0.12495663081321119</c:v>
                </c:pt>
                <c:pt idx="1">
                  <c:v>8.2678433383943831E-2</c:v>
                </c:pt>
                <c:pt idx="2">
                  <c:v>0.1217808968149246</c:v>
                </c:pt>
                <c:pt idx="3">
                  <c:v>0.16727763741145135</c:v>
                </c:pt>
                <c:pt idx="4">
                  <c:v>-1.9538979030431131E-2</c:v>
                </c:pt>
                <c:pt idx="5">
                  <c:v>5.7173472945712511E-2</c:v>
                </c:pt>
                <c:pt idx="6">
                  <c:v>-1.9596983553022449E-2</c:v>
                </c:pt>
                <c:pt idx="7">
                  <c:v>-3.2094887278280602E-2</c:v>
                </c:pt>
                <c:pt idx="8">
                  <c:v>1.451762525640274E-2</c:v>
                </c:pt>
                <c:pt idx="9">
                  <c:v>-1.0220209219919098E-2</c:v>
                </c:pt>
                <c:pt idx="10">
                  <c:v>2.0886005308773012E-3</c:v>
                </c:pt>
                <c:pt idx="11">
                  <c:v>2.2804676236570904E-3</c:v>
                </c:pt>
                <c:pt idx="12">
                  <c:v>6.8891926628925626E-2</c:v>
                </c:pt>
                <c:pt idx="13">
                  <c:v>4.0221328137055402E-2</c:v>
                </c:pt>
                <c:pt idx="14">
                  <c:v>-8.3470864379736089E-4</c:v>
                </c:pt>
                <c:pt idx="15">
                  <c:v>-4.0523991953745946E-2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8D-47FE-90E4-66D1153F5115}"/>
            </c:ext>
          </c:extLst>
        </c:ser>
        <c:ser>
          <c:idx val="5"/>
          <c:order val="3"/>
          <c:tx>
            <c:strRef>
              <c:f>'3.2.1 Мөнгө, зээл'!$A$48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  <a:effectLst/>
          </c:spPr>
          <c:invertIfNegative val="0"/>
          <c:val>
            <c:numRef>
              <c:f>'3.2.1 Мөнгө, зээл'!$AD$48:$AS$48</c:f>
              <c:numCache>
                <c:formatCode>0.0%</c:formatCode>
                <c:ptCount val="16"/>
                <c:pt idx="0">
                  <c:v>6.1278671715407504E-2</c:v>
                </c:pt>
                <c:pt idx="1">
                  <c:v>5.0783875989451596E-2</c:v>
                </c:pt>
                <c:pt idx="2">
                  <c:v>8.3363027578763557E-2</c:v>
                </c:pt>
                <c:pt idx="3">
                  <c:v>3.8021146954549091E-2</c:v>
                </c:pt>
                <c:pt idx="4">
                  <c:v>-6.0896103438115292E-3</c:v>
                </c:pt>
                <c:pt idx="5">
                  <c:v>5.1267092968781069E-2</c:v>
                </c:pt>
                <c:pt idx="6">
                  <c:v>-2.1579857836961508E-3</c:v>
                </c:pt>
                <c:pt idx="7">
                  <c:v>7.3490896680035001E-2</c:v>
                </c:pt>
                <c:pt idx="8">
                  <c:v>3.650648853368979E-2</c:v>
                </c:pt>
                <c:pt idx="9">
                  <c:v>4.1981048764889249E-2</c:v>
                </c:pt>
                <c:pt idx="10">
                  <c:v>4.9997418758234401E-2</c:v>
                </c:pt>
                <c:pt idx="11">
                  <c:v>-0.12246168344256057</c:v>
                </c:pt>
                <c:pt idx="12">
                  <c:v>2.9857983454035411E-2</c:v>
                </c:pt>
                <c:pt idx="13">
                  <c:v>2.9327717856792047E-2</c:v>
                </c:pt>
                <c:pt idx="14">
                  <c:v>2.2173509021784599E-2</c:v>
                </c:pt>
                <c:pt idx="15">
                  <c:v>2.2987473464452995E-2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8D-47FE-90E4-66D1153F5115}"/>
            </c:ext>
          </c:extLst>
        </c:ser>
        <c:ser>
          <c:idx val="6"/>
          <c:order val="4"/>
          <c:tx>
            <c:strRef>
              <c:f>'3.2.1 Мөнгө, зээл'!$A$49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val>
            <c:numRef>
              <c:f>'3.2.1 Мөнгө, зээл'!$AD$49:$AS$49</c:f>
              <c:numCache>
                <c:formatCode>0.0%</c:formatCode>
                <c:ptCount val="16"/>
                <c:pt idx="0">
                  <c:v>-4.1328540612561963E-2</c:v>
                </c:pt>
                <c:pt idx="1">
                  <c:v>4.7259337912257025E-2</c:v>
                </c:pt>
                <c:pt idx="2">
                  <c:v>-1.6435797830238373E-2</c:v>
                </c:pt>
                <c:pt idx="3">
                  <c:v>-8.1935411248880863E-3</c:v>
                </c:pt>
                <c:pt idx="4">
                  <c:v>-3.1349388875655193E-2</c:v>
                </c:pt>
                <c:pt idx="5">
                  <c:v>-4.5677047671489571E-2</c:v>
                </c:pt>
                <c:pt idx="6">
                  <c:v>-5.5352785096224121E-2</c:v>
                </c:pt>
                <c:pt idx="7">
                  <c:v>-8.7574419680176346E-2</c:v>
                </c:pt>
                <c:pt idx="8">
                  <c:v>-9.2530303482666512E-2</c:v>
                </c:pt>
                <c:pt idx="9">
                  <c:v>-7.8335723026557849E-2</c:v>
                </c:pt>
                <c:pt idx="10">
                  <c:v>-3.4315006452506967E-3</c:v>
                </c:pt>
                <c:pt idx="11">
                  <c:v>9.7967352433332919E-2</c:v>
                </c:pt>
                <c:pt idx="12">
                  <c:v>0.11959671123934876</c:v>
                </c:pt>
                <c:pt idx="13">
                  <c:v>7.9445968877907003E-2</c:v>
                </c:pt>
                <c:pt idx="14">
                  <c:v>3.9621941679772538E-2</c:v>
                </c:pt>
                <c:pt idx="15">
                  <c:v>3.8828125177181971E-3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8D-47FE-90E4-66D1153F5115}"/>
            </c:ext>
          </c:extLst>
        </c:ser>
        <c:ser>
          <c:idx val="7"/>
          <c:order val="5"/>
          <c:tx>
            <c:strRef>
              <c:f>'3.2.1 Мөнгө, зээл'!$A$50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val>
            <c:numRef>
              <c:f>'3.2.1 Мөнгө, зээл'!$AD$50:$AS$50</c:f>
              <c:numCache>
                <c:formatCode>0.0%</c:formatCode>
                <c:ptCount val="16"/>
                <c:pt idx="0">
                  <c:v>0.13482787251757422</c:v>
                </c:pt>
                <c:pt idx="1">
                  <c:v>0.12652013019974709</c:v>
                </c:pt>
                <c:pt idx="2">
                  <c:v>-1.5286077289449895E-2</c:v>
                </c:pt>
                <c:pt idx="3">
                  <c:v>0.10826505239832393</c:v>
                </c:pt>
                <c:pt idx="4">
                  <c:v>8.3773208941252796E-3</c:v>
                </c:pt>
                <c:pt idx="5">
                  <c:v>4.4540037348197491E-3</c:v>
                </c:pt>
                <c:pt idx="6">
                  <c:v>-3.9568111609239688E-3</c:v>
                </c:pt>
                <c:pt idx="7">
                  <c:v>-5.5279676548969772E-2</c:v>
                </c:pt>
                <c:pt idx="8">
                  <c:v>-5.3739359831856008E-2</c:v>
                </c:pt>
                <c:pt idx="9">
                  <c:v>2.5868313599160132E-2</c:v>
                </c:pt>
                <c:pt idx="10">
                  <c:v>1.6343036405695659E-2</c:v>
                </c:pt>
                <c:pt idx="11">
                  <c:v>2.8955779616692257E-2</c:v>
                </c:pt>
                <c:pt idx="12">
                  <c:v>5.802831325118081E-2</c:v>
                </c:pt>
                <c:pt idx="13">
                  <c:v>-2.9120157177734453E-2</c:v>
                </c:pt>
                <c:pt idx="14">
                  <c:v>5.0920029244246705E-2</c:v>
                </c:pt>
                <c:pt idx="15">
                  <c:v>1.7907229401607824E-2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8D-47FE-90E4-66D1153F5115}"/>
            </c:ext>
          </c:extLst>
        </c:ser>
        <c:ser>
          <c:idx val="10"/>
          <c:order val="6"/>
          <c:tx>
            <c:strRef>
              <c:f>'3.2.1 Мөнгө, зээл'!$A$51</c:f>
              <c:strCache>
                <c:ptCount val="1"/>
                <c:pt idx="0">
                  <c:v>Үл хөдлөх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  <a:effectLst/>
          </c:spPr>
          <c:invertIfNegative val="0"/>
          <c:val>
            <c:numRef>
              <c:f>'3.2.1 Мөнгө, зээл'!$AD$51:$AS$51</c:f>
              <c:numCache>
                <c:formatCode>0.0%</c:formatCode>
                <c:ptCount val="16"/>
                <c:pt idx="0">
                  <c:v>-5.0429397477024128E-3</c:v>
                </c:pt>
                <c:pt idx="1">
                  <c:v>1.1541876048725514E-2</c:v>
                </c:pt>
                <c:pt idx="2">
                  <c:v>1.4712095477763796E-3</c:v>
                </c:pt>
                <c:pt idx="3">
                  <c:v>1.3035452145006114E-2</c:v>
                </c:pt>
                <c:pt idx="4">
                  <c:v>6.8108277687392253E-3</c:v>
                </c:pt>
                <c:pt idx="5">
                  <c:v>6.9868556404055118E-3</c:v>
                </c:pt>
                <c:pt idx="6">
                  <c:v>9.1158878973337729E-3</c:v>
                </c:pt>
                <c:pt idx="7">
                  <c:v>1.5194751576718446E-4</c:v>
                </c:pt>
                <c:pt idx="8">
                  <c:v>-9.2045391885433991E-3</c:v>
                </c:pt>
                <c:pt idx="9">
                  <c:v>1.163475308853597E-2</c:v>
                </c:pt>
                <c:pt idx="10">
                  <c:v>2.4321286872493776E-2</c:v>
                </c:pt>
                <c:pt idx="11">
                  <c:v>4.6789233475211758E-2</c:v>
                </c:pt>
                <c:pt idx="12">
                  <c:v>5.1727417289584111E-2</c:v>
                </c:pt>
                <c:pt idx="13">
                  <c:v>2.9663943164034513E-2</c:v>
                </c:pt>
                <c:pt idx="14">
                  <c:v>3.3028207079210024E-2</c:v>
                </c:pt>
                <c:pt idx="15">
                  <c:v>3.3966580833963832E-2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8D-47FE-90E4-66D1153F5115}"/>
            </c:ext>
          </c:extLst>
        </c:ser>
        <c:ser>
          <c:idx val="1"/>
          <c:order val="7"/>
          <c:tx>
            <c:strRef>
              <c:f>'3.2.1 Мөнгө, зээл'!$A$52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val>
            <c:numRef>
              <c:f>'3.2.1 Мөнгө, зээл'!$AD$52:$AS$52</c:f>
              <c:numCache>
                <c:formatCode>0.0%</c:formatCode>
                <c:ptCount val="16"/>
                <c:pt idx="0">
                  <c:v>-2.7496759143942662E-2</c:v>
                </c:pt>
                <c:pt idx="1">
                  <c:v>-2.002114815272419E-2</c:v>
                </c:pt>
                <c:pt idx="2">
                  <c:v>-4.9571628049870101E-2</c:v>
                </c:pt>
                <c:pt idx="3">
                  <c:v>-6.5177860344332594E-2</c:v>
                </c:pt>
                <c:pt idx="4">
                  <c:v>-2.1370449466526359E-2</c:v>
                </c:pt>
                <c:pt idx="5">
                  <c:v>-3.6916842574561286E-2</c:v>
                </c:pt>
                <c:pt idx="6">
                  <c:v>-2.0964880009303428E-2</c:v>
                </c:pt>
                <c:pt idx="7">
                  <c:v>-1.1664485602851403E-2</c:v>
                </c:pt>
                <c:pt idx="8">
                  <c:v>6.7785527876276551E-3</c:v>
                </c:pt>
                <c:pt idx="9">
                  <c:v>3.7876705580425149E-2</c:v>
                </c:pt>
                <c:pt idx="10">
                  <c:v>8.7848088820379588E-2</c:v>
                </c:pt>
                <c:pt idx="11">
                  <c:v>6.1661356462365015E-2</c:v>
                </c:pt>
                <c:pt idx="12">
                  <c:v>3.8499464341201772E-2</c:v>
                </c:pt>
                <c:pt idx="13">
                  <c:v>4.6326803682129958E-3</c:v>
                </c:pt>
                <c:pt idx="14">
                  <c:v>-3.2252666334967921E-2</c:v>
                </c:pt>
                <c:pt idx="15">
                  <c:v>-7.9459980026852298E-3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2-48E9-B500-82A55E9780BC}"/>
            </c:ext>
          </c:extLst>
        </c:ser>
        <c:ser>
          <c:idx val="11"/>
          <c:order val="8"/>
          <c:tx>
            <c:strRef>
              <c:f>'3.2.1 Мөнгө, зээл'!$A$54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зээл'!$AD$54:$AS$54</c:f>
              <c:numCache>
                <c:formatCode>0.0%</c:formatCode>
                <c:ptCount val="16"/>
                <c:pt idx="0">
                  <c:v>1.1514545830125594E-2</c:v>
                </c:pt>
                <c:pt idx="1">
                  <c:v>-8.6629609133905272E-3</c:v>
                </c:pt>
                <c:pt idx="2">
                  <c:v>-2.2148631216929393E-2</c:v>
                </c:pt>
                <c:pt idx="3">
                  <c:v>2.1554275642296505E-2</c:v>
                </c:pt>
                <c:pt idx="4">
                  <c:v>2.396870878712154E-3</c:v>
                </c:pt>
                <c:pt idx="5">
                  <c:v>2.5396656503383491E-2</c:v>
                </c:pt>
                <c:pt idx="6">
                  <c:v>9.0103784372395496E-3</c:v>
                </c:pt>
                <c:pt idx="7">
                  <c:v>-1.4592023262185311E-2</c:v>
                </c:pt>
                <c:pt idx="8">
                  <c:v>-2.4768955521157987E-2</c:v>
                </c:pt>
                <c:pt idx="9">
                  <c:v>-1.1476895729154467E-2</c:v>
                </c:pt>
                <c:pt idx="10">
                  <c:v>1.4920038262035029E-2</c:v>
                </c:pt>
                <c:pt idx="11">
                  <c:v>2.8866290422434049E-2</c:v>
                </c:pt>
                <c:pt idx="12">
                  <c:v>2.1059491405139852E-2</c:v>
                </c:pt>
                <c:pt idx="13">
                  <c:v>1.4220300324539636E-2</c:v>
                </c:pt>
                <c:pt idx="14">
                  <c:v>-3.5754787829316015E-3</c:v>
                </c:pt>
                <c:pt idx="15">
                  <c:v>-8.6583542254046741E-3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8D-47FE-90E4-66D1153F5115}"/>
            </c:ext>
          </c:extLst>
        </c:ser>
        <c:ser>
          <c:idx val="4"/>
          <c:order val="9"/>
          <c:tx>
            <c:strRef>
              <c:f>'3.2.1 Мөнгө, зээл'!$A$53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зээл'!$AD$53:$AS$53</c:f>
              <c:numCache>
                <c:formatCode>0.0%</c:formatCode>
                <c:ptCount val="16"/>
                <c:pt idx="0">
                  <c:v>-1.6842000453577153E-3</c:v>
                </c:pt>
                <c:pt idx="1">
                  <c:v>4.9734904800512424E-2</c:v>
                </c:pt>
                <c:pt idx="2">
                  <c:v>6.1225595457347771E-2</c:v>
                </c:pt>
                <c:pt idx="3">
                  <c:v>0.27532689956346401</c:v>
                </c:pt>
                <c:pt idx="4">
                  <c:v>0.17800940311177654</c:v>
                </c:pt>
                <c:pt idx="5">
                  <c:v>0.12022327346593946</c:v>
                </c:pt>
                <c:pt idx="6">
                  <c:v>1.5063417023186502E-2</c:v>
                </c:pt>
                <c:pt idx="7">
                  <c:v>-0.13500001439168346</c:v>
                </c:pt>
                <c:pt idx="8">
                  <c:v>-0.12158771674974361</c:v>
                </c:pt>
                <c:pt idx="9">
                  <c:v>-8.9405392731131308E-2</c:v>
                </c:pt>
                <c:pt idx="10">
                  <c:v>-0.1019522583785292</c:v>
                </c:pt>
                <c:pt idx="11">
                  <c:v>6.074823231911048E-2</c:v>
                </c:pt>
                <c:pt idx="12">
                  <c:v>3.9398057037299268E-2</c:v>
                </c:pt>
                <c:pt idx="13">
                  <c:v>3.014195336136238E-2</c:v>
                </c:pt>
                <c:pt idx="14">
                  <c:v>0.11069758797489392</c:v>
                </c:pt>
                <c:pt idx="15">
                  <c:v>0.11384811647875277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D-43A4-9B11-96E337059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</c:barChart>
      <c:lineChart>
        <c:grouping val="standard"/>
        <c:varyColors val="0"/>
        <c:ser>
          <c:idx val="2"/>
          <c:order val="1"/>
          <c:tx>
            <c:strRef>
              <c:f>'3.2.1 Мөнгө, зээл'!$A$46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зээл'!$AD$46:$AS$46</c:f>
              <c:numCache>
                <c:formatCode>0.0%</c:formatCode>
                <c:ptCount val="16"/>
                <c:pt idx="0">
                  <c:v>0.25702528132675373</c:v>
                </c:pt>
                <c:pt idx="1">
                  <c:v>0.33983444926852274</c:v>
                </c:pt>
                <c:pt idx="2">
                  <c:v>0.16439859501232454</c:v>
                </c:pt>
                <c:pt idx="3">
                  <c:v>0.55010906264587034</c:v>
                </c:pt>
                <c:pt idx="4">
                  <c:v>0.117245994936929</c:v>
                </c:pt>
                <c:pt idx="5">
                  <c:v>0.18290746501299093</c:v>
                </c:pt>
                <c:pt idx="6">
                  <c:v>-6.8839762245410302E-2</c:v>
                </c:pt>
                <c:pt idx="7">
                  <c:v>-0.26256266256834471</c:v>
                </c:pt>
                <c:pt idx="8">
                  <c:v>-0.24402820819624732</c:v>
                </c:pt>
                <c:pt idx="9">
                  <c:v>-7.2077399673752221E-2</c:v>
                </c:pt>
                <c:pt idx="10">
                  <c:v>9.0134710625935865E-2</c:v>
                </c:pt>
                <c:pt idx="11">
                  <c:v>0.20480702891024299</c:v>
                </c:pt>
                <c:pt idx="12">
                  <c:v>0.42705936464671562</c:v>
                </c:pt>
                <c:pt idx="13">
                  <c:v>0.19853373491216952</c:v>
                </c:pt>
                <c:pt idx="14">
                  <c:v>0.21977842123821087</c:v>
                </c:pt>
                <c:pt idx="15">
                  <c:v>0.13546386851465977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зээл'!$A$45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'3.2.1 Мөнгө, зээл'!$AD$1:$AS$2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10 сар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'3.2.1 Мөнгө, зээл'!$AD$45:$AS$45</c:f>
              <c:numCache>
                <c:formatCode>0.0%</c:formatCode>
                <c:ptCount val="16"/>
                <c:pt idx="0">
                  <c:v>6.7280165462886218E-2</c:v>
                </c:pt>
                <c:pt idx="1">
                  <c:v>5.8202379788590712E-2</c:v>
                </c:pt>
                <c:pt idx="2">
                  <c:v>6.6464093278466155E-2</c:v>
                </c:pt>
                <c:pt idx="3">
                  <c:v>7.4233330340535059E-2</c:v>
                </c:pt>
                <c:pt idx="4">
                  <c:v>7.3109186136997031E-2</c:v>
                </c:pt>
                <c:pt idx="5">
                  <c:v>6.2437579092801371E-2</c:v>
                </c:pt>
                <c:pt idx="6">
                  <c:v>5.312045123865574E-2</c:v>
                </c:pt>
                <c:pt idx="7">
                  <c:v>4.5119244633630672E-2</c:v>
                </c:pt>
                <c:pt idx="8">
                  <c:v>4.41368874873308E-2</c:v>
                </c:pt>
                <c:pt idx="9">
                  <c:v>4.726097150518125E-2</c:v>
                </c:pt>
                <c:pt idx="10">
                  <c:v>5.0938882721824938E-2</c:v>
                </c:pt>
                <c:pt idx="11">
                  <c:v>5.1047940367799034E-2</c:v>
                </c:pt>
                <c:pt idx="12">
                  <c:v>5.9864301616466234E-2</c:v>
                </c:pt>
                <c:pt idx="13">
                  <c:v>5.1942178686189333E-2</c:v>
                </c:pt>
                <c:pt idx="14">
                  <c:v>5.4655442401532174E-2</c:v>
                </c:pt>
                <c:pt idx="15">
                  <c:v>5.312505035230445E-2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70000000000000007"/>
          <c:min val="-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586025381418239"/>
          <c:y val="0.85087300042269365"/>
          <c:w val="0.70796403651505935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170978627671543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D4D9E4"/>
            </a:solidFill>
            <a:ln w="25400">
              <a:noFill/>
            </a:ln>
          </c:spPr>
          <c:cat>
            <c:strLit>
              <c:ptCount val="70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pt idx="65">
                <c:v>2023 6</c:v>
              </c:pt>
              <c:pt idx="66">
                <c:v>2023 7</c:v>
              </c:pt>
              <c:pt idx="67">
                <c:v>2023 8</c:v>
              </c:pt>
              <c:pt idx="68">
                <c:v>2023 9</c:v>
              </c:pt>
              <c:pt idx="69">
                <c:v>2023 10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Хүү'!$DF$4:$HG$4</c15:sqref>
                  </c15:fullRef>
                </c:ext>
              </c:extLst>
              <c:f>'3.2.2 Хүү'!$EP$4:$HG$4</c:f>
              <c:numCache>
                <c:formatCode>0.0%</c:formatCode>
                <c:ptCount val="70"/>
                <c:pt idx="0">
                  <c:v>0.13</c:v>
                </c:pt>
                <c:pt idx="1">
                  <c:v>0.13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0.09</c:v>
                </c:pt>
                <c:pt idx="33">
                  <c:v>0.09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  <c:pt idx="46">
                  <c:v>7.0000000000000007E-2</c:v>
                </c:pt>
                <c:pt idx="47">
                  <c:v>7.0000000000000007E-2</c:v>
                </c:pt>
                <c:pt idx="48">
                  <c:v>7.4999999999999997E-2</c:v>
                </c:pt>
                <c:pt idx="49">
                  <c:v>7.4999999999999997E-2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0.11</c:v>
                </c:pt>
                <c:pt idx="54">
                  <c:v>0.11</c:v>
                </c:pt>
                <c:pt idx="55">
                  <c:v>0.11</c:v>
                </c:pt>
                <c:pt idx="56">
                  <c:v>0.14000000000000001</c:v>
                </c:pt>
                <c:pt idx="57">
                  <c:v>0.14000000000000001</c:v>
                </c:pt>
                <c:pt idx="58">
                  <c:v>0.14000000000000001</c:v>
                </c:pt>
                <c:pt idx="59">
                  <c:v>0.15</c:v>
                </c:pt>
                <c:pt idx="60">
                  <c:v>0.15</c:v>
                </c:pt>
                <c:pt idx="61">
                  <c:v>0.15</c:v>
                </c:pt>
                <c:pt idx="62">
                  <c:v>0.14000000000000001</c:v>
                </c:pt>
                <c:pt idx="63">
                  <c:v>0.14000000000000001</c:v>
                </c:pt>
                <c:pt idx="64">
                  <c:v>0.14000000000000001</c:v>
                </c:pt>
                <c:pt idx="65">
                  <c:v>0.14000000000000001</c:v>
                </c:pt>
                <c:pt idx="66">
                  <c:v>0.14000000000000001</c:v>
                </c:pt>
                <c:pt idx="67">
                  <c:v>0.14000000000000001</c:v>
                </c:pt>
                <c:pt idx="68">
                  <c:v>0.14000000000000001</c:v>
                </c:pt>
                <c:pt idx="69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strLit>
              <c:ptCount val="70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pt idx="65">
                <c:v>2023 6</c:v>
              </c:pt>
              <c:pt idx="66">
                <c:v>2023 7</c:v>
              </c:pt>
              <c:pt idx="67">
                <c:v>2023 8</c:v>
              </c:pt>
              <c:pt idx="68">
                <c:v>2023 9</c:v>
              </c:pt>
              <c:pt idx="69">
                <c:v>2023 10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Хүү'!$DF$5:$HG$5</c15:sqref>
                  </c15:fullRef>
                </c:ext>
              </c:extLst>
              <c:f>'3.2.2 Хүү'!$EP$5:$HG$5</c:f>
              <c:numCache>
                <c:formatCode>0.0%</c:formatCode>
                <c:ptCount val="70"/>
                <c:pt idx="0">
                  <c:v>0.09</c:v>
                </c:pt>
                <c:pt idx="1">
                  <c:v>0.09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0.09</c:v>
                </c:pt>
                <c:pt idx="21">
                  <c:v>0.09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5.5E-2</c:v>
                </c:pt>
                <c:pt idx="49">
                  <c:v>5.5E-2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0.09</c:v>
                </c:pt>
                <c:pt idx="54">
                  <c:v>0.09</c:v>
                </c:pt>
                <c:pt idx="55">
                  <c:v>0.09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0.11</c:v>
                </c:pt>
                <c:pt idx="60">
                  <c:v>0.11</c:v>
                </c:pt>
                <c:pt idx="61">
                  <c:v>0.11</c:v>
                </c:pt>
                <c:pt idx="62">
                  <c:v>0.12</c:v>
                </c:pt>
                <c:pt idx="63">
                  <c:v>0.12</c:v>
                </c:pt>
                <c:pt idx="64">
                  <c:v>0.12</c:v>
                </c:pt>
                <c:pt idx="65">
                  <c:v>0.12</c:v>
                </c:pt>
                <c:pt idx="66">
                  <c:v>0.12</c:v>
                </c:pt>
                <c:pt idx="67">
                  <c:v>0.12</c:v>
                </c:pt>
                <c:pt idx="68">
                  <c:v>0.12</c:v>
                </c:pt>
                <c:pt idx="6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Хүү'!$DF$1:$HG$2</c15:sqref>
                  </c15:fullRef>
                </c:ext>
              </c:extLst>
              <c:f>'3.2.2 Хүү'!$EP$1:$HG$2</c:f>
              <c:multiLvlStrCache>
                <c:ptCount val="7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Хүү'!$DF$6:$HG$6</c15:sqref>
                  </c15:fullRef>
                </c:ext>
              </c:extLst>
              <c:f>'3.2.2 Хүү'!$EP$6:$HG$6</c:f>
              <c:numCache>
                <c:formatCode>0.0%</c:formatCode>
                <c:ptCount val="70"/>
                <c:pt idx="0">
                  <c:v>0.1076</c:v>
                </c:pt>
                <c:pt idx="1">
                  <c:v>0.10980000000000001</c:v>
                </c:pt>
                <c:pt idx="2">
                  <c:v>0.1066</c:v>
                </c:pt>
                <c:pt idx="3">
                  <c:v>9.9499999999999991E-2</c:v>
                </c:pt>
                <c:pt idx="4">
                  <c:v>9.9600000000000008E-2</c:v>
                </c:pt>
                <c:pt idx="5">
                  <c:v>0.10050000000000001</c:v>
                </c:pt>
                <c:pt idx="6">
                  <c:v>9.7599999999999992E-2</c:v>
                </c:pt>
                <c:pt idx="7">
                  <c:v>9.9900000000000003E-2</c:v>
                </c:pt>
                <c:pt idx="8">
                  <c:v>0.10039996462494083</c:v>
                </c:pt>
                <c:pt idx="9">
                  <c:v>0.10039999999999999</c:v>
                </c:pt>
                <c:pt idx="10">
                  <c:v>0.1018</c:v>
                </c:pt>
                <c:pt idx="11">
                  <c:v>0.10800000000000001</c:v>
                </c:pt>
                <c:pt idx="12">
                  <c:v>0.11120320850040809</c:v>
                </c:pt>
                <c:pt idx="13">
                  <c:v>0.1101</c:v>
                </c:pt>
                <c:pt idx="14">
                  <c:v>0.1094</c:v>
                </c:pt>
                <c:pt idx="15">
                  <c:v>0.11019999999999999</c:v>
                </c:pt>
                <c:pt idx="16">
                  <c:v>0.1103</c:v>
                </c:pt>
                <c:pt idx="17">
                  <c:v>0.11130000000000001</c:v>
                </c:pt>
                <c:pt idx="18">
                  <c:v>0.1099</c:v>
                </c:pt>
                <c:pt idx="19">
                  <c:v>0.1126012674430359</c:v>
                </c:pt>
                <c:pt idx="20">
                  <c:v>0.11119999999999999</c:v>
                </c:pt>
                <c:pt idx="21">
                  <c:v>0.11064393423142832</c:v>
                </c:pt>
                <c:pt idx="22">
                  <c:v>0.11200810519915644</c:v>
                </c:pt>
                <c:pt idx="23">
                  <c:v>0.11019156654702048</c:v>
                </c:pt>
                <c:pt idx="24">
                  <c:v>0.10858213967164311</c:v>
                </c:pt>
                <c:pt idx="25">
                  <c:v>0.10950667764785241</c:v>
                </c:pt>
                <c:pt idx="26">
                  <c:v>0.10175598952373024</c:v>
                </c:pt>
                <c:pt idx="27">
                  <c:v>9.8692556253068803E-2</c:v>
                </c:pt>
                <c:pt idx="28">
                  <c:v>8.9320650494937204E-2</c:v>
                </c:pt>
                <c:pt idx="29">
                  <c:v>8.9544414350355289E-2</c:v>
                </c:pt>
                <c:pt idx="30">
                  <c:v>8.8548521800368082E-2</c:v>
                </c:pt>
                <c:pt idx="31">
                  <c:v>8.7312482927924956E-2</c:v>
                </c:pt>
                <c:pt idx="32">
                  <c:v>8.2151625462051528E-2</c:v>
                </c:pt>
                <c:pt idx="33">
                  <c:v>7.6655274594852774E-2</c:v>
                </c:pt>
                <c:pt idx="34">
                  <c:v>7.1704660942070647E-2</c:v>
                </c:pt>
                <c:pt idx="35">
                  <c:v>5.6461143815762699E-2</c:v>
                </c:pt>
                <c:pt idx="36">
                  <c:v>6.2787936492099863E-2</c:v>
                </c:pt>
                <c:pt idx="37">
                  <c:v>6.2503526010591198E-2</c:v>
                </c:pt>
                <c:pt idx="38">
                  <c:v>6.06117223192114E-2</c:v>
                </c:pt>
                <c:pt idx="39">
                  <c:v>6.050100195322905E-2</c:v>
                </c:pt>
                <c:pt idx="40">
                  <c:v>6.0454590648071641E-2</c:v>
                </c:pt>
                <c:pt idx="41">
                  <c:v>6.0395596527805379E-2</c:v>
                </c:pt>
                <c:pt idx="42">
                  <c:v>6.0398996629510766E-2</c:v>
                </c:pt>
                <c:pt idx="43">
                  <c:v>6.0146512426955602E-2</c:v>
                </c:pt>
                <c:pt idx="44">
                  <c:v>5.9986771327913961E-2</c:v>
                </c:pt>
                <c:pt idx="45">
                  <c:v>6.0716080456909266E-2</c:v>
                </c:pt>
                <c:pt idx="46">
                  <c:v>6.0750191082197133E-2</c:v>
                </c:pt>
                <c:pt idx="47">
                  <c:v>6.1646431568460482E-2</c:v>
                </c:pt>
                <c:pt idx="48">
                  <c:v>6.1089278586699901E-2</c:v>
                </c:pt>
                <c:pt idx="49">
                  <c:v>6.5362855406809972E-2</c:v>
                </c:pt>
                <c:pt idx="50">
                  <c:v>7.3584644600760571E-2</c:v>
                </c:pt>
                <c:pt idx="51">
                  <c:v>8.7775147066433842E-2</c:v>
                </c:pt>
                <c:pt idx="52">
                  <c:v>9.0438168249696499E-2</c:v>
                </c:pt>
                <c:pt idx="53">
                  <c:v>9.5088060793285578E-2</c:v>
                </c:pt>
                <c:pt idx="54">
                  <c:v>0.10119357185430188</c:v>
                </c:pt>
                <c:pt idx="55">
                  <c:v>0.10053382283229957</c:v>
                </c:pt>
                <c:pt idx="56">
                  <c:v>0.11460420191596153</c:v>
                </c:pt>
                <c:pt idx="57">
                  <c:v>0.12400249719760675</c:v>
                </c:pt>
                <c:pt idx="58">
                  <c:v>0.12564712913035994</c:v>
                </c:pt>
                <c:pt idx="59">
                  <c:v>0.1295818139147191</c:v>
                </c:pt>
                <c:pt idx="60">
                  <c:v>0.12966743708515208</c:v>
                </c:pt>
                <c:pt idx="61">
                  <c:v>0.12995500079997593</c:v>
                </c:pt>
                <c:pt idx="62">
                  <c:v>0.13108685537410678</c:v>
                </c:pt>
                <c:pt idx="63">
                  <c:v>0.12906952022402224</c:v>
                </c:pt>
                <c:pt idx="64">
                  <c:v>0.12960660607273872</c:v>
                </c:pt>
                <c:pt idx="65">
                  <c:v>0.12933152023686512</c:v>
                </c:pt>
                <c:pt idx="66">
                  <c:v>0.12965317384087327</c:v>
                </c:pt>
                <c:pt idx="67">
                  <c:v>0.1302115818898561</c:v>
                </c:pt>
                <c:pt idx="68">
                  <c:v>0.13025680941600723</c:v>
                </c:pt>
                <c:pt idx="69">
                  <c:v>0.13095912982879679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Хүү'!$DF$1:$HG$2</c15:sqref>
                  </c15:fullRef>
                </c:ext>
              </c:extLst>
              <c:f>'3.2.2 Хүү'!$EP$1:$HG$2</c:f>
              <c:multiLvlStrCache>
                <c:ptCount val="7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Хүү'!$DF$7:$HG$7</c15:sqref>
                  </c15:fullRef>
                </c:ext>
              </c:extLst>
              <c:f>'3.2.2 Хүү'!$EP$7:$HG$7</c:f>
              <c:numCache>
                <c:formatCode>0.0%</c:formatCode>
                <c:ptCount val="70"/>
                <c:pt idx="0">
                  <c:v>0.1144</c:v>
                </c:pt>
                <c:pt idx="1">
                  <c:v>0.1106</c:v>
                </c:pt>
                <c:pt idx="2">
                  <c:v>9.820000000000001E-2</c:v>
                </c:pt>
                <c:pt idx="3">
                  <c:v>9.5700000000000007E-2</c:v>
                </c:pt>
                <c:pt idx="4">
                  <c:v>9.8100000000000007E-2</c:v>
                </c:pt>
                <c:pt idx="5">
                  <c:v>0.10970000000000001</c:v>
                </c:pt>
                <c:pt idx="6">
                  <c:v>0.1007</c:v>
                </c:pt>
                <c:pt idx="7">
                  <c:v>0.1014</c:v>
                </c:pt>
                <c:pt idx="8">
                  <c:v>0.10097796981038742</c:v>
                </c:pt>
                <c:pt idx="9">
                  <c:v>0.1051</c:v>
                </c:pt>
                <c:pt idx="10">
                  <c:v>0.1079</c:v>
                </c:pt>
                <c:pt idx="11">
                  <c:v>0.11130000000000001</c:v>
                </c:pt>
                <c:pt idx="12">
                  <c:v>0.10003376737414107</c:v>
                </c:pt>
                <c:pt idx="13">
                  <c:v>0.1081</c:v>
                </c:pt>
                <c:pt idx="14">
                  <c:v>0.10310000000000001</c:v>
                </c:pt>
                <c:pt idx="15">
                  <c:v>0.1125</c:v>
                </c:pt>
                <c:pt idx="16">
                  <c:v>0.11199999999999999</c:v>
                </c:pt>
                <c:pt idx="17">
                  <c:v>0.1115</c:v>
                </c:pt>
                <c:pt idx="18">
                  <c:v>0.107</c:v>
                </c:pt>
                <c:pt idx="19">
                  <c:v>0.11375891121192482</c:v>
                </c:pt>
                <c:pt idx="20">
                  <c:v>0.11939999999999999</c:v>
                </c:pt>
                <c:pt idx="21">
                  <c:v>0.10803274083636975</c:v>
                </c:pt>
                <c:pt idx="22">
                  <c:v>0.1212607549955091</c:v>
                </c:pt>
                <c:pt idx="23">
                  <c:v>0.11602145238980512</c:v>
                </c:pt>
                <c:pt idx="24">
                  <c:v>0.12111111111111111</c:v>
                </c:pt>
                <c:pt idx="25">
                  <c:v>0.11914566967388948</c:v>
                </c:pt>
                <c:pt idx="26">
                  <c:v>0.11476154315378008</c:v>
                </c:pt>
                <c:pt idx="27">
                  <c:v>0.11819725635006799</c:v>
                </c:pt>
                <c:pt idx="28">
                  <c:v>9.9685948837008626E-2</c:v>
                </c:pt>
                <c:pt idx="29">
                  <c:v>0.1007776961366785</c:v>
                </c:pt>
                <c:pt idx="30">
                  <c:v>0.102980353558626</c:v>
                </c:pt>
                <c:pt idx="31">
                  <c:v>9.5811428023136053E-2</c:v>
                </c:pt>
                <c:pt idx="32">
                  <c:v>9.0207945076217447E-2</c:v>
                </c:pt>
                <c:pt idx="33">
                  <c:v>8.2714603820793556E-2</c:v>
                </c:pt>
                <c:pt idx="34">
                  <c:v>6.8856304985337249E-2</c:v>
                </c:pt>
                <c:pt idx="35">
                  <c:v>6.1084507042253523E-2</c:v>
                </c:pt>
                <c:pt idx="36">
                  <c:v>6.9569447980201274E-2</c:v>
                </c:pt>
                <c:pt idx="37">
                  <c:v>6.6458522080983087E-2</c:v>
                </c:pt>
                <c:pt idx="38">
                  <c:v>6.4487446341497182E-2</c:v>
                </c:pt>
                <c:pt idx="39">
                  <c:v>6.4826546003016586E-2</c:v>
                </c:pt>
                <c:pt idx="40">
                  <c:v>6.5896081562461614E-2</c:v>
                </c:pt>
                <c:pt idx="41">
                  <c:v>6.7021389465239417E-2</c:v>
                </c:pt>
                <c:pt idx="42">
                  <c:v>6.3127835983270125E-2</c:v>
                </c:pt>
                <c:pt idx="43">
                  <c:v>6.1062687803093298E-2</c:v>
                </c:pt>
                <c:pt idx="44">
                  <c:v>6.6085742304204345E-2</c:v>
                </c:pt>
                <c:pt idx="45">
                  <c:v>6.0919762000686682E-2</c:v>
                </c:pt>
                <c:pt idx="46">
                  <c:v>6.7112564057253937E-2</c:v>
                </c:pt>
                <c:pt idx="47">
                  <c:v>6.8006610118445748E-2</c:v>
                </c:pt>
                <c:pt idx="48">
                  <c:v>6.178589285014114E-2</c:v>
                </c:pt>
                <c:pt idx="49">
                  <c:v>6.5618941514787935E-2</c:v>
                </c:pt>
                <c:pt idx="50">
                  <c:v>7.2885853802415329E-2</c:v>
                </c:pt>
                <c:pt idx="51">
                  <c:v>8.3548488895137746E-2</c:v>
                </c:pt>
                <c:pt idx="52">
                  <c:v>9.1159245761369037E-2</c:v>
                </c:pt>
                <c:pt idx="53">
                  <c:v>9.6397316427941568E-2</c:v>
                </c:pt>
                <c:pt idx="54">
                  <c:v>0.10351524262823217</c:v>
                </c:pt>
                <c:pt idx="55">
                  <c:v>0.10038850667745852</c:v>
                </c:pt>
                <c:pt idx="56">
                  <c:v>0.11551162690921572</c:v>
                </c:pt>
                <c:pt idx="57">
                  <c:v>0.12698045133109334</c:v>
                </c:pt>
                <c:pt idx="58">
                  <c:v>0.13030140656396516</c:v>
                </c:pt>
                <c:pt idx="59">
                  <c:v>0.13302834100625344</c:v>
                </c:pt>
                <c:pt idx="60">
                  <c:v>0.12840110488433243</c:v>
                </c:pt>
                <c:pt idx="61">
                  <c:v>0.12957816377171216</c:v>
                </c:pt>
                <c:pt idx="62">
                  <c:v>0.13445811226231333</c:v>
                </c:pt>
                <c:pt idx="63">
                  <c:v>0.12708267025177472</c:v>
                </c:pt>
                <c:pt idx="64">
                  <c:v>0.12846735146455049</c:v>
                </c:pt>
                <c:pt idx="65">
                  <c:v>0.12858277930970291</c:v>
                </c:pt>
                <c:pt idx="66">
                  <c:v>0.12871890520192095</c:v>
                </c:pt>
                <c:pt idx="67">
                  <c:v>0.13110908959597628</c:v>
                </c:pt>
                <c:pt idx="68">
                  <c:v>0.13233868986612851</c:v>
                </c:pt>
                <c:pt idx="69">
                  <c:v>0.13424764899252278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Хүү'!$DF$1:$HG$2</c15:sqref>
                  </c15:fullRef>
                </c:ext>
              </c:extLst>
              <c:f>'3.2.2 Хүү'!$EP$1:$HG$2</c:f>
              <c:multiLvlStrCache>
                <c:ptCount val="7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Хүү'!$DF$8:$HG$8</c15:sqref>
                  </c15:fullRef>
                </c:ext>
              </c:extLst>
              <c:f>'3.2.2 Хүү'!$EP$8:$HG$8</c:f>
              <c:numCache>
                <c:formatCode>0.0%</c:formatCode>
                <c:ptCount val="70"/>
                <c:pt idx="0">
                  <c:v>0.1106</c:v>
                </c:pt>
                <c:pt idx="1">
                  <c:v>0.1118</c:v>
                </c:pt>
                <c:pt idx="2">
                  <c:v>0.10679999999999999</c:v>
                </c:pt>
                <c:pt idx="3">
                  <c:v>0.1002</c:v>
                </c:pt>
                <c:pt idx="4">
                  <c:v>9.9499999999999991E-2</c:v>
                </c:pt>
                <c:pt idx="5">
                  <c:v>0.1002</c:v>
                </c:pt>
                <c:pt idx="6">
                  <c:v>0.10039999999999999</c:v>
                </c:pt>
                <c:pt idx="7">
                  <c:v>0.1</c:v>
                </c:pt>
                <c:pt idx="8">
                  <c:v>0.10076060406251244</c:v>
                </c:pt>
                <c:pt idx="9">
                  <c:v>9.9700000000000011E-2</c:v>
                </c:pt>
                <c:pt idx="10">
                  <c:v>0.10199999999999999</c:v>
                </c:pt>
                <c:pt idx="11">
                  <c:v>0.10539999999999999</c:v>
                </c:pt>
                <c:pt idx="12">
                  <c:v>0.11160305539755239</c:v>
                </c:pt>
                <c:pt idx="13">
                  <c:v>0.1114</c:v>
                </c:pt>
                <c:pt idx="14">
                  <c:v>0.1109</c:v>
                </c:pt>
                <c:pt idx="15">
                  <c:v>0.1106</c:v>
                </c:pt>
                <c:pt idx="16">
                  <c:v>0.11019999999999999</c:v>
                </c:pt>
                <c:pt idx="17">
                  <c:v>0.11109999999999999</c:v>
                </c:pt>
                <c:pt idx="18">
                  <c:v>0.10970000000000001</c:v>
                </c:pt>
                <c:pt idx="19">
                  <c:v>0.11096007637488499</c:v>
                </c:pt>
                <c:pt idx="20">
                  <c:v>0.111</c:v>
                </c:pt>
                <c:pt idx="21">
                  <c:v>0.1109987540215131</c:v>
                </c:pt>
                <c:pt idx="22">
                  <c:v>0.11132581925189397</c:v>
                </c:pt>
                <c:pt idx="23">
                  <c:v>0.10915288067229953</c:v>
                </c:pt>
                <c:pt idx="24">
                  <c:v>0.10633386169924516</c:v>
                </c:pt>
                <c:pt idx="25">
                  <c:v>0.11</c:v>
                </c:pt>
                <c:pt idx="26">
                  <c:v>9.9206489873458703E-2</c:v>
                </c:pt>
                <c:pt idx="27">
                  <c:v>9.7143006601642892E-2</c:v>
                </c:pt>
                <c:pt idx="28">
                  <c:v>8.9161692919003721E-2</c:v>
                </c:pt>
                <c:pt idx="29">
                  <c:v>8.8796367724952627E-2</c:v>
                </c:pt>
                <c:pt idx="30">
                  <c:v>8.8284497288187241E-2</c:v>
                </c:pt>
                <c:pt idx="31">
                  <c:v>8.665932544172758E-2</c:v>
                </c:pt>
                <c:pt idx="32">
                  <c:v>8.7013999782512758E-2</c:v>
                </c:pt>
                <c:pt idx="33">
                  <c:v>7.8759725854732551E-2</c:v>
                </c:pt>
                <c:pt idx="34">
                  <c:v>6.9890261241427151E-2</c:v>
                </c:pt>
                <c:pt idx="35">
                  <c:v>5.4060638735777322E-2</c:v>
                </c:pt>
                <c:pt idx="36">
                  <c:v>6.0225823175024361E-2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6.0810695403820815E-2</c:v>
                </c:pt>
                <c:pt idx="46">
                  <c:v>6.0724296302697774E-2</c:v>
                </c:pt>
                <c:pt idx="47">
                  <c:v>6.1904431684943931E-2</c:v>
                </c:pt>
                <c:pt idx="48">
                  <c:v>6.1035788198500703E-2</c:v>
                </c:pt>
                <c:pt idx="49">
                  <c:v>6.5856464889340063E-2</c:v>
                </c:pt>
                <c:pt idx="50">
                  <c:v>6.6053046703550194E-2</c:v>
                </c:pt>
                <c:pt idx="51">
                  <c:v>0.09</c:v>
                </c:pt>
                <c:pt idx="52">
                  <c:v>0.09</c:v>
                </c:pt>
                <c:pt idx="53">
                  <c:v>9.5966790224781967E-2</c:v>
                </c:pt>
                <c:pt idx="54">
                  <c:v>0.1</c:v>
                </c:pt>
                <c:pt idx="55">
                  <c:v>0.1</c:v>
                </c:pt>
                <c:pt idx="56">
                  <c:v>0.10782657124696883</c:v>
                </c:pt>
                <c:pt idx="57">
                  <c:v>0.12</c:v>
                </c:pt>
                <c:pt idx="58">
                  <c:v>0.12</c:v>
                </c:pt>
                <c:pt idx="59">
                  <c:v>0.12725487188112708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0.13006176824667606</c:v>
                </c:pt>
                <c:pt idx="65">
                  <c:v>0.13</c:v>
                </c:pt>
                <c:pt idx="66">
                  <c:v>0.13062574574088651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Хүү'!$DF$1:$HG$2</c15:sqref>
                  </c15:fullRef>
                </c:ext>
              </c:extLst>
              <c:f>'3.2.2 Хүү'!$EP$1:$HG$2</c:f>
              <c:multiLvlStrCache>
                <c:ptCount val="7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Хүү'!$DF$18:$HG$18</c15:sqref>
                  </c15:fullRef>
                </c:ext>
              </c:extLst>
              <c:f>'3.2.2 Хүү'!$EP$18:$HG$18</c:f>
              <c:numCache>
                <c:formatCode>0.0%</c:formatCode>
                <c:ptCount val="70"/>
                <c:pt idx="0">
                  <c:v>0.11</c:v>
                </c:pt>
                <c:pt idx="1">
                  <c:v>0.11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0.11</c:v>
                </c:pt>
                <c:pt idx="18">
                  <c:v>0.11</c:v>
                </c:pt>
                <c:pt idx="19">
                  <c:v>0.11</c:v>
                </c:pt>
                <c:pt idx="20">
                  <c:v>0.11</c:v>
                </c:pt>
                <c:pt idx="21">
                  <c:v>0.11</c:v>
                </c:pt>
                <c:pt idx="22">
                  <c:v>0.11</c:v>
                </c:pt>
                <c:pt idx="23">
                  <c:v>0.11</c:v>
                </c:pt>
                <c:pt idx="24">
                  <c:v>0.11</c:v>
                </c:pt>
                <c:pt idx="25">
                  <c:v>0.11</c:v>
                </c:pt>
                <c:pt idx="26">
                  <c:v>0.1</c:v>
                </c:pt>
                <c:pt idx="27">
                  <c:v>0.09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0.08</c:v>
                </c:pt>
                <c:pt idx="33">
                  <c:v>0.08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6.5000000000000002E-2</c:v>
                </c:pt>
                <c:pt idx="49">
                  <c:v>6.5000000000000002E-2</c:v>
                </c:pt>
                <c:pt idx="50">
                  <c:v>0.09</c:v>
                </c:pt>
                <c:pt idx="51">
                  <c:v>0.09</c:v>
                </c:pt>
                <c:pt idx="52">
                  <c:v>0.09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0.12</c:v>
                </c:pt>
                <c:pt idx="57">
                  <c:v>0.12</c:v>
                </c:pt>
                <c:pt idx="58">
                  <c:v>0.12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</c:v>
                </c:pt>
                <c:pt idx="65">
                  <c:v>0.13</c:v>
                </c:pt>
                <c:pt idx="66">
                  <c:v>0.13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28749156355455568"/>
          <c:y val="3.0488112062915212E-2"/>
          <c:w val="0.5717073539590859"/>
          <c:h val="0.2532337568500412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</c:spPr>
          <c:cat>
            <c:multiLvlStrRef>
              <c:f>'3.2.2 Хүү'!$FB$1:$HG$2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'3.2.2 Хүү'!$FB$11:$HG$11</c:f>
              <c:numCache>
                <c:formatCode>0.0%</c:formatCode>
                <c:ptCount val="58"/>
                <c:pt idx="0">
                  <c:v>0.17100000000000001</c:v>
                </c:pt>
                <c:pt idx="1">
                  <c:v>0.17010808942074193</c:v>
                </c:pt>
                <c:pt idx="2">
                  <c:v>0.17066568928765602</c:v>
                </c:pt>
                <c:pt idx="3">
                  <c:v>0.17280520897011301</c:v>
                </c:pt>
                <c:pt idx="4">
                  <c:v>0.17100000000000001</c:v>
                </c:pt>
                <c:pt idx="5">
                  <c:v>0.16879999999999998</c:v>
                </c:pt>
                <c:pt idx="6">
                  <c:v>0.16969403321993962</c:v>
                </c:pt>
                <c:pt idx="7">
                  <c:v>0.16897533779012999</c:v>
                </c:pt>
                <c:pt idx="8">
                  <c:v>0.16678708082430119</c:v>
                </c:pt>
                <c:pt idx="9">
                  <c:v>0.16685835885023209</c:v>
                </c:pt>
                <c:pt idx="10">
                  <c:v>0.16810765883603834</c:v>
                </c:pt>
                <c:pt idx="11">
                  <c:v>0.16581647173394709</c:v>
                </c:pt>
                <c:pt idx="12">
                  <c:v>0.16812325244365361</c:v>
                </c:pt>
                <c:pt idx="13">
                  <c:v>0.16647337796537445</c:v>
                </c:pt>
                <c:pt idx="14">
                  <c:v>0.16409794635298991</c:v>
                </c:pt>
                <c:pt idx="15">
                  <c:v>0.16458646173187902</c:v>
                </c:pt>
                <c:pt idx="16">
                  <c:v>0.16220668067995259</c:v>
                </c:pt>
                <c:pt idx="17">
                  <c:v>0.16062419710182596</c:v>
                </c:pt>
                <c:pt idx="18">
                  <c:v>0.15285319139043277</c:v>
                </c:pt>
                <c:pt idx="19">
                  <c:v>0.15981080199756106</c:v>
                </c:pt>
                <c:pt idx="20">
                  <c:v>0.16193087007873083</c:v>
                </c:pt>
                <c:pt idx="21">
                  <c:v>0.15709532404818899</c:v>
                </c:pt>
                <c:pt idx="22">
                  <c:v>0.15534351173279068</c:v>
                </c:pt>
                <c:pt idx="23">
                  <c:v>0.14365900843535345</c:v>
                </c:pt>
                <c:pt idx="24">
                  <c:v>0.152</c:v>
                </c:pt>
                <c:pt idx="25">
                  <c:v>0.15184842524449488</c:v>
                </c:pt>
                <c:pt idx="26">
                  <c:v>0.13357981422153109</c:v>
                </c:pt>
                <c:pt idx="27">
                  <c:v>0.11926263821119569</c:v>
                </c:pt>
                <c:pt idx="28">
                  <c:v>0.11527216885079823</c:v>
                </c:pt>
                <c:pt idx="29">
                  <c:v>0.12080978490082771</c:v>
                </c:pt>
                <c:pt idx="30">
                  <c:v>0.12764932890234676</c:v>
                </c:pt>
                <c:pt idx="31">
                  <c:v>0.1338739969297422</c:v>
                </c:pt>
                <c:pt idx="32">
                  <c:v>0.136613264743534</c:v>
                </c:pt>
                <c:pt idx="33">
                  <c:v>0.13795858926855714</c:v>
                </c:pt>
                <c:pt idx="34">
                  <c:v>0.13832057490312075</c:v>
                </c:pt>
                <c:pt idx="35">
                  <c:v>0.13172840510112502</c:v>
                </c:pt>
                <c:pt idx="36">
                  <c:v>0.14085229308343497</c:v>
                </c:pt>
                <c:pt idx="37">
                  <c:v>0.14140847056320813</c:v>
                </c:pt>
                <c:pt idx="38">
                  <c:v>0.14339280936950968</c:v>
                </c:pt>
                <c:pt idx="39">
                  <c:v>0.14253925761541564</c:v>
                </c:pt>
                <c:pt idx="40">
                  <c:v>0.1384640973604894</c:v>
                </c:pt>
                <c:pt idx="41">
                  <c:v>0.14234609708550944</c:v>
                </c:pt>
                <c:pt idx="42">
                  <c:v>0.13987626577736034</c:v>
                </c:pt>
                <c:pt idx="43">
                  <c:v>0.14360346865001833</c:v>
                </c:pt>
                <c:pt idx="44">
                  <c:v>0.14418208490617704</c:v>
                </c:pt>
                <c:pt idx="45">
                  <c:v>0.148342597537093</c:v>
                </c:pt>
                <c:pt idx="46">
                  <c:v>0.14912831250836744</c:v>
                </c:pt>
                <c:pt idx="47">
                  <c:v>0.15174079310796473</c:v>
                </c:pt>
                <c:pt idx="48">
                  <c:v>0.15901863200861399</c:v>
                </c:pt>
                <c:pt idx="49">
                  <c:v>0.1576111359709477</c:v>
                </c:pt>
                <c:pt idx="50">
                  <c:v>0.16294098800703063</c:v>
                </c:pt>
                <c:pt idx="51">
                  <c:v>0.1643</c:v>
                </c:pt>
                <c:pt idx="52">
                  <c:v>0.16307053224074952</c:v>
                </c:pt>
                <c:pt idx="53">
                  <c:v>0.16326653497228463</c:v>
                </c:pt>
                <c:pt idx="54">
                  <c:v>0.16106794660805229</c:v>
                </c:pt>
                <c:pt idx="55">
                  <c:v>0.16309415134655211</c:v>
                </c:pt>
                <c:pt idx="56">
                  <c:v>0.16521158764991256</c:v>
                </c:pt>
                <c:pt idx="57">
                  <c:v>0.16269853171147053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f>'3.2.2 Хүү'!$FB$1:$HG$2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'3.2.2 Хүү'!$FB$12:$HG$12</c:f>
              <c:numCache>
                <c:formatCode>0.0%</c:formatCode>
                <c:ptCount val="58"/>
                <c:pt idx="0">
                  <c:v>0.106</c:v>
                </c:pt>
                <c:pt idx="1">
                  <c:v>0.10603894214102093</c:v>
                </c:pt>
                <c:pt idx="2">
                  <c:v>0.12707194494493701</c:v>
                </c:pt>
                <c:pt idx="3">
                  <c:v>0.11078072693222202</c:v>
                </c:pt>
                <c:pt idx="4">
                  <c:v>9.4E-2</c:v>
                </c:pt>
                <c:pt idx="5">
                  <c:v>0.10574890332205256</c:v>
                </c:pt>
                <c:pt idx="6">
                  <c:v>0.10332360224390585</c:v>
                </c:pt>
                <c:pt idx="7">
                  <c:v>0.11033416996864817</c:v>
                </c:pt>
                <c:pt idx="8">
                  <c:v>0.11034100922319666</c:v>
                </c:pt>
                <c:pt idx="9">
                  <c:v>0.11131975920130657</c:v>
                </c:pt>
                <c:pt idx="10">
                  <c:v>0.10950652245260736</c:v>
                </c:pt>
                <c:pt idx="11">
                  <c:v>0.10545271427293045</c:v>
                </c:pt>
                <c:pt idx="12">
                  <c:v>0.1059476030675557</c:v>
                </c:pt>
                <c:pt idx="13">
                  <c:v>9.8109801670732383E-2</c:v>
                </c:pt>
                <c:pt idx="14">
                  <c:v>0.1112986370650806</c:v>
                </c:pt>
                <c:pt idx="15">
                  <c:v>0.10937460931725999</c:v>
                </c:pt>
                <c:pt idx="16">
                  <c:v>0.10728377281218608</c:v>
                </c:pt>
                <c:pt idx="17">
                  <c:v>0.10029931159000936</c:v>
                </c:pt>
                <c:pt idx="18">
                  <c:v>0.10531098239667498</c:v>
                </c:pt>
                <c:pt idx="19">
                  <c:v>0.10425937157096177</c:v>
                </c:pt>
                <c:pt idx="20">
                  <c:v>9.953231988585004E-2</c:v>
                </c:pt>
                <c:pt idx="21">
                  <c:v>0.1042112497561781</c:v>
                </c:pt>
                <c:pt idx="22">
                  <c:v>0.10159678825543265</c:v>
                </c:pt>
                <c:pt idx="23">
                  <c:v>8.3617912585665102E-2</c:v>
                </c:pt>
                <c:pt idx="24">
                  <c:v>7.9000000000000001E-2</c:v>
                </c:pt>
                <c:pt idx="25">
                  <c:v>7.130609243710781E-2</c:v>
                </c:pt>
                <c:pt idx="26">
                  <c:v>6.8939208358318377E-2</c:v>
                </c:pt>
                <c:pt idx="27">
                  <c:v>5.9086629651508911E-2</c:v>
                </c:pt>
                <c:pt idx="28">
                  <c:v>6.4894555741433393E-2</c:v>
                </c:pt>
                <c:pt idx="29">
                  <c:v>6.0525126915708681E-2</c:v>
                </c:pt>
                <c:pt idx="30">
                  <c:v>6.7062955427943313E-2</c:v>
                </c:pt>
                <c:pt idx="31">
                  <c:v>7.554676016888652E-2</c:v>
                </c:pt>
                <c:pt idx="32">
                  <c:v>6.7448019342426155E-2</c:v>
                </c:pt>
                <c:pt idx="33">
                  <c:v>6.7401210465271366E-2</c:v>
                </c:pt>
                <c:pt idx="34">
                  <c:v>5.399909411663726E-2</c:v>
                </c:pt>
                <c:pt idx="35">
                  <c:v>5.7579074472316208E-2</c:v>
                </c:pt>
                <c:pt idx="36">
                  <c:v>7.2539206949983046E-2</c:v>
                </c:pt>
                <c:pt idx="37">
                  <c:v>6.4731240717449165E-2</c:v>
                </c:pt>
                <c:pt idx="38">
                  <c:v>6.7214850494218686E-2</c:v>
                </c:pt>
                <c:pt idx="39">
                  <c:v>7.8541339067334362E-2</c:v>
                </c:pt>
                <c:pt idx="40">
                  <c:v>7.6453067544972567E-2</c:v>
                </c:pt>
                <c:pt idx="41">
                  <c:v>7.4984028913507014E-2</c:v>
                </c:pt>
                <c:pt idx="42">
                  <c:v>8.2745353110602868E-2</c:v>
                </c:pt>
                <c:pt idx="43">
                  <c:v>9.1849069194508359E-2</c:v>
                </c:pt>
                <c:pt idx="44">
                  <c:v>8.8478397402919545E-2</c:v>
                </c:pt>
                <c:pt idx="45">
                  <c:v>0.11398883282633199</c:v>
                </c:pt>
                <c:pt idx="46">
                  <c:v>0.11054370710501592</c:v>
                </c:pt>
                <c:pt idx="47">
                  <c:v>0.10927301200532888</c:v>
                </c:pt>
                <c:pt idx="48">
                  <c:v>0.10640726281833707</c:v>
                </c:pt>
                <c:pt idx="49">
                  <c:v>0.10829471273418037</c:v>
                </c:pt>
                <c:pt idx="50">
                  <c:v>0.1050977762515802</c:v>
                </c:pt>
                <c:pt idx="51">
                  <c:v>0.10816209112047304</c:v>
                </c:pt>
                <c:pt idx="52">
                  <c:v>0.11187007024529416</c:v>
                </c:pt>
                <c:pt idx="53">
                  <c:v>0.10909112367922325</c:v>
                </c:pt>
                <c:pt idx="54">
                  <c:v>0.10973786410375055</c:v>
                </c:pt>
                <c:pt idx="55">
                  <c:v>0.11069191122523817</c:v>
                </c:pt>
                <c:pt idx="56">
                  <c:v>0.10991886981323316</c:v>
                </c:pt>
                <c:pt idx="57">
                  <c:v>0.11916007261954473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Хүү'!$FB$1:$HG$2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'3.2.2 Хүү'!$FB$9:$HG$9</c:f>
              <c:numCache>
                <c:formatCode>0.0%</c:formatCode>
                <c:ptCount val="58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6.5000000000000002E-2</c:v>
                </c:pt>
                <c:pt idx="37">
                  <c:v>6.5000000000000002E-2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25400">
              <a:solidFill>
                <a:srgbClr val="B99E66"/>
              </a:solidFill>
              <a:prstDash val="dash"/>
            </a:ln>
          </c:spPr>
          <c:marker>
            <c:symbol val="none"/>
          </c:marker>
          <c:cat>
            <c:multiLvlStrRef>
              <c:f>'3.2.2 Хүү'!$FB$1:$HG$2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'3.2.2 Хүү'!$FB$13:$HG$13</c:f>
              <c:numCache>
                <c:formatCode>0.0%</c:formatCode>
                <c:ptCount val="58"/>
                <c:pt idx="0">
                  <c:v>0.17100000000000001</c:v>
                </c:pt>
                <c:pt idx="1">
                  <c:v>0.17010808942074193</c:v>
                </c:pt>
                <c:pt idx="2">
                  <c:v>0.17066568928765602</c:v>
                </c:pt>
                <c:pt idx="3">
                  <c:v>0.17280520897011301</c:v>
                </c:pt>
                <c:pt idx="4">
                  <c:v>0.17100000000000001</c:v>
                </c:pt>
                <c:pt idx="5">
                  <c:v>0.16879999999999998</c:v>
                </c:pt>
                <c:pt idx="6">
                  <c:v>0.16969403321993962</c:v>
                </c:pt>
                <c:pt idx="7">
                  <c:v>0.16897533779012999</c:v>
                </c:pt>
                <c:pt idx="8">
                  <c:v>0.16678708082430119</c:v>
                </c:pt>
                <c:pt idx="9">
                  <c:v>0.16685835885023209</c:v>
                </c:pt>
                <c:pt idx="10">
                  <c:v>0.16810765883603834</c:v>
                </c:pt>
                <c:pt idx="11">
                  <c:v>0.16581647173394709</c:v>
                </c:pt>
                <c:pt idx="12">
                  <c:v>0.16812325244365361</c:v>
                </c:pt>
                <c:pt idx="13">
                  <c:v>0.16647337796537445</c:v>
                </c:pt>
                <c:pt idx="14">
                  <c:v>0.16409794635298991</c:v>
                </c:pt>
                <c:pt idx="15">
                  <c:v>0.16458646173187902</c:v>
                </c:pt>
                <c:pt idx="16">
                  <c:v>0.16220668067995259</c:v>
                </c:pt>
                <c:pt idx="17">
                  <c:v>0.16062419710182596</c:v>
                </c:pt>
                <c:pt idx="18">
                  <c:v>0.15285319139043277</c:v>
                </c:pt>
                <c:pt idx="19">
                  <c:v>0.15981080199756106</c:v>
                </c:pt>
                <c:pt idx="20">
                  <c:v>0.16193087007873083</c:v>
                </c:pt>
                <c:pt idx="21">
                  <c:v>0.15709532404818899</c:v>
                </c:pt>
                <c:pt idx="22">
                  <c:v>0.15534351173279068</c:v>
                </c:pt>
                <c:pt idx="23">
                  <c:v>0.14365900843535345</c:v>
                </c:pt>
                <c:pt idx="24">
                  <c:v>0.152</c:v>
                </c:pt>
                <c:pt idx="25">
                  <c:v>0.15184842524449488</c:v>
                </c:pt>
                <c:pt idx="26">
                  <c:v>0.13357981422153109</c:v>
                </c:pt>
                <c:pt idx="27">
                  <c:v>0.11926263821119569</c:v>
                </c:pt>
                <c:pt idx="28">
                  <c:v>0.11527216885079823</c:v>
                </c:pt>
                <c:pt idx="29">
                  <c:v>0.12080978490082771</c:v>
                </c:pt>
                <c:pt idx="30">
                  <c:v>0.12764932890234676</c:v>
                </c:pt>
                <c:pt idx="31">
                  <c:v>0.1338739969297422</c:v>
                </c:pt>
                <c:pt idx="32">
                  <c:v>0.136613264743534</c:v>
                </c:pt>
                <c:pt idx="33">
                  <c:v>0.13795858926855714</c:v>
                </c:pt>
                <c:pt idx="34">
                  <c:v>0.13832057490312075</c:v>
                </c:pt>
                <c:pt idx="35">
                  <c:v>0.13172840510112502</c:v>
                </c:pt>
                <c:pt idx="36">
                  <c:v>0.14085229308343497</c:v>
                </c:pt>
                <c:pt idx="37">
                  <c:v>0.14140847056320813</c:v>
                </c:pt>
                <c:pt idx="38">
                  <c:v>0.14339280936950968</c:v>
                </c:pt>
                <c:pt idx="39">
                  <c:v>0.14253925761541564</c:v>
                </c:pt>
                <c:pt idx="40">
                  <c:v>0.1384640973604894</c:v>
                </c:pt>
                <c:pt idx="41">
                  <c:v>0.14234609708550944</c:v>
                </c:pt>
                <c:pt idx="42">
                  <c:v>0.13987626577736034</c:v>
                </c:pt>
                <c:pt idx="43">
                  <c:v>0.14360346865001833</c:v>
                </c:pt>
                <c:pt idx="44">
                  <c:v>0.14418208490617704</c:v>
                </c:pt>
                <c:pt idx="45">
                  <c:v>0.148342597537093</c:v>
                </c:pt>
                <c:pt idx="46">
                  <c:v>0.14912831250836744</c:v>
                </c:pt>
                <c:pt idx="47">
                  <c:v>0.15174079310796473</c:v>
                </c:pt>
                <c:pt idx="48">
                  <c:v>0.15901863200861399</c:v>
                </c:pt>
                <c:pt idx="49">
                  <c:v>0.1576111359709477</c:v>
                </c:pt>
                <c:pt idx="50">
                  <c:v>0.16294098800703063</c:v>
                </c:pt>
                <c:pt idx="51">
                  <c:v>0.1643</c:v>
                </c:pt>
                <c:pt idx="52">
                  <c:v>0.16307053224074952</c:v>
                </c:pt>
                <c:pt idx="53">
                  <c:v>0.16326653497228463</c:v>
                </c:pt>
                <c:pt idx="54">
                  <c:v>0.16106794660805229</c:v>
                </c:pt>
                <c:pt idx="55">
                  <c:v>0.16309415134655211</c:v>
                </c:pt>
                <c:pt idx="56">
                  <c:v>0.16521158764991256</c:v>
                </c:pt>
                <c:pt idx="57">
                  <c:v>0.16269853171147053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'3.2.2 Хүү'!$FB$1:$HG$2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'3.2.2 Хүү'!$FB$17:$HG$17</c:f>
              <c:numCache>
                <c:formatCode>0.0%</c:formatCode>
                <c:ptCount val="58"/>
                <c:pt idx="0">
                  <c:v>0.17199999999999999</c:v>
                </c:pt>
                <c:pt idx="1">
                  <c:v>0.17071080657285087</c:v>
                </c:pt>
                <c:pt idx="2">
                  <c:v>0.17100000000000001</c:v>
                </c:pt>
                <c:pt idx="3">
                  <c:v>0.17450155957984873</c:v>
                </c:pt>
                <c:pt idx="4">
                  <c:v>0.17300000000000001</c:v>
                </c:pt>
                <c:pt idx="5">
                  <c:v>0.17015681066628002</c:v>
                </c:pt>
                <c:pt idx="6">
                  <c:v>0.17130116140843366</c:v>
                </c:pt>
                <c:pt idx="7">
                  <c:v>0.17046473306348889</c:v>
                </c:pt>
                <c:pt idx="8">
                  <c:v>0.16877694490653602</c:v>
                </c:pt>
                <c:pt idx="9">
                  <c:v>0.16820307313670405</c:v>
                </c:pt>
                <c:pt idx="10">
                  <c:v>0.16986852518585557</c:v>
                </c:pt>
                <c:pt idx="11">
                  <c:v>0.16891787392077848</c:v>
                </c:pt>
                <c:pt idx="12">
                  <c:v>0.1693814379169197</c:v>
                </c:pt>
                <c:pt idx="13">
                  <c:v>0.16779121317259271</c:v>
                </c:pt>
                <c:pt idx="14">
                  <c:v>0.16556159902755646</c:v>
                </c:pt>
                <c:pt idx="15">
                  <c:v>0.16588044763785145</c:v>
                </c:pt>
                <c:pt idx="16">
                  <c:v>0.16333113138243266</c:v>
                </c:pt>
                <c:pt idx="17">
                  <c:v>0.16315709765219533</c:v>
                </c:pt>
                <c:pt idx="18">
                  <c:v>0.15755058792263255</c:v>
                </c:pt>
                <c:pt idx="19">
                  <c:v>0.16484005758280243</c:v>
                </c:pt>
                <c:pt idx="20">
                  <c:v>0.16420120668353358</c:v>
                </c:pt>
                <c:pt idx="21">
                  <c:v>0.15957460540753371</c:v>
                </c:pt>
                <c:pt idx="22">
                  <c:v>0.15794724913523056</c:v>
                </c:pt>
                <c:pt idx="23">
                  <c:v>0.14751736564685747</c:v>
                </c:pt>
                <c:pt idx="24">
                  <c:v>0.15430643313700557</c:v>
                </c:pt>
                <c:pt idx="25">
                  <c:v>0.15396286419668523</c:v>
                </c:pt>
                <c:pt idx="26">
                  <c:v>0.15363993713423951</c:v>
                </c:pt>
                <c:pt idx="27">
                  <c:v>0.14969481858072872</c:v>
                </c:pt>
                <c:pt idx="28">
                  <c:v>0.14791469753395683</c:v>
                </c:pt>
                <c:pt idx="29">
                  <c:v>0.14756931881693222</c:v>
                </c:pt>
                <c:pt idx="30">
                  <c:v>0.14579319504622187</c:v>
                </c:pt>
                <c:pt idx="31">
                  <c:v>0.14404796753226362</c:v>
                </c:pt>
                <c:pt idx="32">
                  <c:v>0.1442669714654258</c:v>
                </c:pt>
                <c:pt idx="33">
                  <c:v>0.14342407389523515</c:v>
                </c:pt>
                <c:pt idx="34">
                  <c:v>0.14520909538676258</c:v>
                </c:pt>
                <c:pt idx="35">
                  <c:v>0.14286499462139499</c:v>
                </c:pt>
                <c:pt idx="36">
                  <c:v>0.14446541700622462</c:v>
                </c:pt>
                <c:pt idx="37">
                  <c:v>0.14306733816052569</c:v>
                </c:pt>
                <c:pt idx="38">
                  <c:v>0.1455457825234103</c:v>
                </c:pt>
                <c:pt idx="39">
                  <c:v>0.14613623742546009</c:v>
                </c:pt>
                <c:pt idx="40">
                  <c:v>0.14811109052331095</c:v>
                </c:pt>
                <c:pt idx="41">
                  <c:v>0.14617285113054015</c:v>
                </c:pt>
                <c:pt idx="42">
                  <c:v>0.14273976869636615</c:v>
                </c:pt>
                <c:pt idx="43">
                  <c:v>0.14728526391063293</c:v>
                </c:pt>
                <c:pt idx="44">
                  <c:v>0.14703018720885383</c:v>
                </c:pt>
                <c:pt idx="45">
                  <c:v>0.15121977932193725</c:v>
                </c:pt>
                <c:pt idx="46">
                  <c:v>0.15314050282293559</c:v>
                </c:pt>
                <c:pt idx="47">
                  <c:v>0.15715656849363335</c:v>
                </c:pt>
                <c:pt idx="48">
                  <c:v>0.16066535998316817</c:v>
                </c:pt>
                <c:pt idx="49">
                  <c:v>0.15986064958869847</c:v>
                </c:pt>
                <c:pt idx="50">
                  <c:v>0.16694368007430516</c:v>
                </c:pt>
                <c:pt idx="51">
                  <c:v>0.16918513872919852</c:v>
                </c:pt>
                <c:pt idx="52">
                  <c:v>0.16887758116826329</c:v>
                </c:pt>
                <c:pt idx="53">
                  <c:v>0.16853427221589151</c:v>
                </c:pt>
                <c:pt idx="54">
                  <c:v>0.16317176683401613</c:v>
                </c:pt>
                <c:pt idx="55">
                  <c:v>0.16435585425708049</c:v>
                </c:pt>
                <c:pt idx="56">
                  <c:v>0.16811530003702424</c:v>
                </c:pt>
                <c:pt idx="57">
                  <c:v>0.16670584488112589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'3.2.2 Хүү'!$FB$1:$HG$2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'3.2.2 Хүү'!$FB$15:$HG$15</c:f>
              <c:numCache>
                <c:formatCode>0.0%</c:formatCode>
                <c:ptCount val="58"/>
                <c:pt idx="0">
                  <c:v>0.106</c:v>
                </c:pt>
                <c:pt idx="1">
                  <c:v>0.10603894214102093</c:v>
                </c:pt>
                <c:pt idx="2">
                  <c:v>0.12707194494493701</c:v>
                </c:pt>
                <c:pt idx="3">
                  <c:v>0.11078072693222202</c:v>
                </c:pt>
                <c:pt idx="4">
                  <c:v>9.4E-2</c:v>
                </c:pt>
                <c:pt idx="5">
                  <c:v>0.10574890332205256</c:v>
                </c:pt>
                <c:pt idx="6">
                  <c:v>0.10332360224390585</c:v>
                </c:pt>
                <c:pt idx="7">
                  <c:v>0.11033416996864817</c:v>
                </c:pt>
                <c:pt idx="8">
                  <c:v>0.11034100922319666</c:v>
                </c:pt>
                <c:pt idx="9">
                  <c:v>0.11131975920130657</c:v>
                </c:pt>
                <c:pt idx="10">
                  <c:v>0.10950652245260736</c:v>
                </c:pt>
                <c:pt idx="11">
                  <c:v>0.10545271427293045</c:v>
                </c:pt>
                <c:pt idx="12">
                  <c:v>0.1059476030675557</c:v>
                </c:pt>
                <c:pt idx="13">
                  <c:v>9.8109801670732383E-2</c:v>
                </c:pt>
                <c:pt idx="14">
                  <c:v>0.1112986370650806</c:v>
                </c:pt>
                <c:pt idx="15">
                  <c:v>0.10937460931725999</c:v>
                </c:pt>
                <c:pt idx="16">
                  <c:v>0.10728377281218608</c:v>
                </c:pt>
                <c:pt idx="17">
                  <c:v>0.10029931159000936</c:v>
                </c:pt>
                <c:pt idx="18">
                  <c:v>0.10531098239667498</c:v>
                </c:pt>
                <c:pt idx="19">
                  <c:v>0.10425937157096177</c:v>
                </c:pt>
                <c:pt idx="20">
                  <c:v>9.953231988585004E-2</c:v>
                </c:pt>
                <c:pt idx="21">
                  <c:v>0.1042112497561781</c:v>
                </c:pt>
                <c:pt idx="22">
                  <c:v>0.10159678825543265</c:v>
                </c:pt>
                <c:pt idx="23">
                  <c:v>8.3617912585665102E-2</c:v>
                </c:pt>
                <c:pt idx="24">
                  <c:v>7.9000000000000001E-2</c:v>
                </c:pt>
                <c:pt idx="25">
                  <c:v>7.130609243710781E-2</c:v>
                </c:pt>
                <c:pt idx="26">
                  <c:v>6.8939208358318377E-2</c:v>
                </c:pt>
                <c:pt idx="27">
                  <c:v>5.9086629651508911E-2</c:v>
                </c:pt>
                <c:pt idx="28">
                  <c:v>6.4894555741433393E-2</c:v>
                </c:pt>
                <c:pt idx="29">
                  <c:v>6.0525126915708681E-2</c:v>
                </c:pt>
                <c:pt idx="30">
                  <c:v>6.7062955427943313E-2</c:v>
                </c:pt>
                <c:pt idx="31">
                  <c:v>7.554676016888652E-2</c:v>
                </c:pt>
                <c:pt idx="32">
                  <c:v>6.7448019342426155E-2</c:v>
                </c:pt>
                <c:pt idx="33">
                  <c:v>6.7401210465271366E-2</c:v>
                </c:pt>
                <c:pt idx="34">
                  <c:v>5.399909411663726E-2</c:v>
                </c:pt>
                <c:pt idx="35">
                  <c:v>5.7579074472316208E-2</c:v>
                </c:pt>
                <c:pt idx="36">
                  <c:v>7.2539206949983046E-2</c:v>
                </c:pt>
                <c:pt idx="37">
                  <c:v>6.4731240717449165E-2</c:v>
                </c:pt>
                <c:pt idx="38">
                  <c:v>6.7214850494218686E-2</c:v>
                </c:pt>
                <c:pt idx="39">
                  <c:v>7.8541339067334362E-2</c:v>
                </c:pt>
                <c:pt idx="40">
                  <c:v>7.6453067544972567E-2</c:v>
                </c:pt>
                <c:pt idx="41">
                  <c:v>7.4984028913507014E-2</c:v>
                </c:pt>
                <c:pt idx="42">
                  <c:v>8.2745353110602868E-2</c:v>
                </c:pt>
                <c:pt idx="43">
                  <c:v>9.1849069194508359E-2</c:v>
                </c:pt>
                <c:pt idx="44">
                  <c:v>8.8478397402919545E-2</c:v>
                </c:pt>
                <c:pt idx="45">
                  <c:v>0.11398883282633199</c:v>
                </c:pt>
                <c:pt idx="46">
                  <c:v>0.11054370710501592</c:v>
                </c:pt>
                <c:pt idx="47">
                  <c:v>0.10927301200532888</c:v>
                </c:pt>
                <c:pt idx="48">
                  <c:v>0.10640726281833707</c:v>
                </c:pt>
                <c:pt idx="49">
                  <c:v>0.10829471273418037</c:v>
                </c:pt>
                <c:pt idx="50">
                  <c:v>0.1050977762515802</c:v>
                </c:pt>
                <c:pt idx="51">
                  <c:v>0.10816209112047304</c:v>
                </c:pt>
                <c:pt idx="52">
                  <c:v>0.11187007024529416</c:v>
                </c:pt>
                <c:pt idx="53">
                  <c:v>0.10909112367922325</c:v>
                </c:pt>
                <c:pt idx="54">
                  <c:v>0.10973786410375055</c:v>
                </c:pt>
                <c:pt idx="55">
                  <c:v>0.11069191122523817</c:v>
                </c:pt>
                <c:pt idx="56">
                  <c:v>0.10991886981323316</c:v>
                </c:pt>
                <c:pt idx="57">
                  <c:v>0.11916007261954473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/>
        </c:spPr>
        <c:txPr>
          <a:bodyPr rot="0"/>
          <a:lstStyle/>
          <a:p>
            <a:pPr>
              <a:defRPr sz="1200" b="0"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 anchor="b" anchorCtr="0"/>
          <a:lstStyle/>
          <a:p>
            <a:pPr>
              <a:defRPr sz="1200" b="0"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>
              <a:defRPr b="0"/>
            </a:pPr>
            <a:endParaRPr lang="en-US"/>
          </a:p>
        </c:tx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1745850999394307"/>
          <c:y val="5.6952304038918211E-2"/>
          <c:w val="0.40341403478411347"/>
          <c:h val="0.19773201426744733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cat>
            <c:numRef>
              <c:f>'3.2.2 Хүү'!$FB$1:$FB$2</c:f>
              <c:numCache>
                <c:formatCode>0</c:formatCode>
                <c:ptCount val="2"/>
                <c:pt idx="0" formatCode="General">
                  <c:v>2019</c:v>
                </c:pt>
                <c:pt idx="1">
                  <c:v>1</c:v>
                </c:pt>
              </c:numCache>
            </c:numRef>
          </c:cat>
          <c:val>
            <c:numRef>
              <c:f>'3.2.2 Хүү'!$FB$20:$HG$20</c:f>
              <c:numCache>
                <c:formatCode>_-* #,##0_₮_-;\-* #,##0_₮_-;_-* "-"??_₮_-;_-@_-</c:formatCode>
                <c:ptCount val="58"/>
                <c:pt idx="0">
                  <c:v>2628.7</c:v>
                </c:pt>
                <c:pt idx="1">
                  <c:v>2635.33</c:v>
                </c:pt>
                <c:pt idx="2">
                  <c:v>2631.51</c:v>
                </c:pt>
                <c:pt idx="3">
                  <c:v>2642.78</c:v>
                </c:pt>
                <c:pt idx="4">
                  <c:v>2649.35</c:v>
                </c:pt>
                <c:pt idx="5">
                  <c:v>2657.76</c:v>
                </c:pt>
                <c:pt idx="6">
                  <c:v>2666</c:v>
                </c:pt>
                <c:pt idx="7">
                  <c:v>2672</c:v>
                </c:pt>
                <c:pt idx="8">
                  <c:v>2667.21</c:v>
                </c:pt>
                <c:pt idx="9">
                  <c:v>2701.17</c:v>
                </c:pt>
                <c:pt idx="10">
                  <c:v>2715.22</c:v>
                </c:pt>
                <c:pt idx="11">
                  <c:v>2734.33</c:v>
                </c:pt>
                <c:pt idx="12">
                  <c:v>2751.57</c:v>
                </c:pt>
                <c:pt idx="13">
                  <c:v>2762.71</c:v>
                </c:pt>
                <c:pt idx="14">
                  <c:v>2777.74</c:v>
                </c:pt>
                <c:pt idx="15">
                  <c:v>2788.91</c:v>
                </c:pt>
                <c:pt idx="16">
                  <c:v>2805.97</c:v>
                </c:pt>
                <c:pt idx="17">
                  <c:v>2823.89</c:v>
                </c:pt>
                <c:pt idx="18">
                  <c:v>2844.7</c:v>
                </c:pt>
                <c:pt idx="19">
                  <c:v>2852.94</c:v>
                </c:pt>
                <c:pt idx="20">
                  <c:v>2854.72</c:v>
                </c:pt>
                <c:pt idx="21">
                  <c:v>2851.99</c:v>
                </c:pt>
                <c:pt idx="22">
                  <c:v>2849.66</c:v>
                </c:pt>
                <c:pt idx="23">
                  <c:v>2849.89</c:v>
                </c:pt>
                <c:pt idx="24">
                  <c:v>2850.12</c:v>
                </c:pt>
                <c:pt idx="25">
                  <c:v>2849.27</c:v>
                </c:pt>
                <c:pt idx="26">
                  <c:v>2849.81</c:v>
                </c:pt>
                <c:pt idx="27">
                  <c:v>2850.01</c:v>
                </c:pt>
                <c:pt idx="28">
                  <c:v>2849.25</c:v>
                </c:pt>
                <c:pt idx="29">
                  <c:v>2848.87</c:v>
                </c:pt>
                <c:pt idx="30">
                  <c:v>2849.12</c:v>
                </c:pt>
                <c:pt idx="31">
                  <c:v>2849.48</c:v>
                </c:pt>
                <c:pt idx="32">
                  <c:v>2849.2</c:v>
                </c:pt>
                <c:pt idx="33">
                  <c:v>2848.85</c:v>
                </c:pt>
                <c:pt idx="34">
                  <c:v>2849.21</c:v>
                </c:pt>
                <c:pt idx="35">
                  <c:v>2849.34</c:v>
                </c:pt>
                <c:pt idx="36">
                  <c:v>2850.26</c:v>
                </c:pt>
                <c:pt idx="37">
                  <c:v>2865.73</c:v>
                </c:pt>
                <c:pt idx="38">
                  <c:v>2948.46</c:v>
                </c:pt>
                <c:pt idx="39">
                  <c:v>3083.88</c:v>
                </c:pt>
                <c:pt idx="40">
                  <c:v>3120.84</c:v>
                </c:pt>
                <c:pt idx="41">
                  <c:v>3134.1</c:v>
                </c:pt>
                <c:pt idx="42">
                  <c:v>3168.09</c:v>
                </c:pt>
                <c:pt idx="43">
                  <c:v>3199.28</c:v>
                </c:pt>
                <c:pt idx="44">
                  <c:v>3333.02</c:v>
                </c:pt>
                <c:pt idx="45">
                  <c:v>3389.12</c:v>
                </c:pt>
                <c:pt idx="46">
                  <c:v>3419.67</c:v>
                </c:pt>
                <c:pt idx="47">
                  <c:v>3444.6</c:v>
                </c:pt>
                <c:pt idx="48">
                  <c:v>3491.46</c:v>
                </c:pt>
                <c:pt idx="49">
                  <c:v>3521.87</c:v>
                </c:pt>
                <c:pt idx="50">
                  <c:v>3518.14</c:v>
                </c:pt>
                <c:pt idx="51">
                  <c:v>3475.7</c:v>
                </c:pt>
                <c:pt idx="52">
                  <c:v>3447.5</c:v>
                </c:pt>
                <c:pt idx="53">
                  <c:v>3432.66</c:v>
                </c:pt>
                <c:pt idx="54">
                  <c:v>3454.55</c:v>
                </c:pt>
                <c:pt idx="55">
                  <c:v>3472.78</c:v>
                </c:pt>
                <c:pt idx="56">
                  <c:v>3459.5</c:v>
                </c:pt>
                <c:pt idx="57">
                  <c:v>3447.95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Хүү'!$FB$1:$HG$2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'3.2.2 Хүү'!$FB$9:$HG$9</c:f>
              <c:numCache>
                <c:formatCode>0.0%</c:formatCode>
                <c:ptCount val="58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6.5000000000000002E-2</c:v>
                </c:pt>
                <c:pt idx="37">
                  <c:v>6.5000000000000002E-2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5875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'3.2.2 Хүү'!$FB$1:$HG$2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'3.2.2 Хүү'!$FB$14:$HG$14</c:f>
              <c:numCache>
                <c:formatCode>0.0%</c:formatCode>
                <c:ptCount val="58"/>
                <c:pt idx="0">
                  <c:v>9.6000000000000002E-2</c:v>
                </c:pt>
                <c:pt idx="1">
                  <c:v>0.11062696573777206</c:v>
                </c:pt>
                <c:pt idx="2">
                  <c:v>0.10300000000000001</c:v>
                </c:pt>
                <c:pt idx="3">
                  <c:v>9.4524404553225361E-2</c:v>
                </c:pt>
                <c:pt idx="4">
                  <c:v>0.10099999999999999</c:v>
                </c:pt>
                <c:pt idx="5">
                  <c:v>0.10865401550359825</c:v>
                </c:pt>
                <c:pt idx="6">
                  <c:v>9.8184029355660091E-2</c:v>
                </c:pt>
                <c:pt idx="7">
                  <c:v>0.10384636386725105</c:v>
                </c:pt>
                <c:pt idx="8">
                  <c:v>9.8628914249801303E-2</c:v>
                </c:pt>
                <c:pt idx="9">
                  <c:v>8.9000784455969165E-2</c:v>
                </c:pt>
                <c:pt idx="10">
                  <c:v>0.10658827995015993</c:v>
                </c:pt>
                <c:pt idx="11">
                  <c:v>8.6967747063593351E-2</c:v>
                </c:pt>
                <c:pt idx="12">
                  <c:v>9.9130619267972453E-2</c:v>
                </c:pt>
                <c:pt idx="13">
                  <c:v>0.10320735838110934</c:v>
                </c:pt>
                <c:pt idx="14">
                  <c:v>0.10492194030865183</c:v>
                </c:pt>
                <c:pt idx="15">
                  <c:v>0.1058812527658879</c:v>
                </c:pt>
                <c:pt idx="16">
                  <c:v>0.10733145773493012</c:v>
                </c:pt>
                <c:pt idx="17">
                  <c:v>0.10343462752269675</c:v>
                </c:pt>
                <c:pt idx="18">
                  <c:v>0.10627210060470091</c:v>
                </c:pt>
                <c:pt idx="19">
                  <c:v>0.112317009861244</c:v>
                </c:pt>
                <c:pt idx="20">
                  <c:v>0.10954506039350871</c:v>
                </c:pt>
                <c:pt idx="21">
                  <c:v>0.10093749301667237</c:v>
                </c:pt>
                <c:pt idx="22">
                  <c:v>0.10225175841044795</c:v>
                </c:pt>
                <c:pt idx="23">
                  <c:v>9.8308559992486277E-2</c:v>
                </c:pt>
                <c:pt idx="24">
                  <c:v>9.0307374527103496E-2</c:v>
                </c:pt>
                <c:pt idx="25">
                  <c:v>9.330484128384553E-2</c:v>
                </c:pt>
                <c:pt idx="26">
                  <c:v>8.5756415856966459E-2</c:v>
                </c:pt>
                <c:pt idx="27">
                  <c:v>8.8717765898711304E-2</c:v>
                </c:pt>
                <c:pt idx="28">
                  <c:v>8.5312845315326291E-2</c:v>
                </c:pt>
                <c:pt idx="29">
                  <c:v>7.6244752693612292E-2</c:v>
                </c:pt>
                <c:pt idx="30">
                  <c:v>9.6352225565814215E-2</c:v>
                </c:pt>
                <c:pt idx="31">
                  <c:v>8.3460147401124299E-2</c:v>
                </c:pt>
                <c:pt idx="32">
                  <c:v>8.8658535583268042E-2</c:v>
                </c:pt>
                <c:pt idx="33">
                  <c:v>8.2431360401544737E-2</c:v>
                </c:pt>
                <c:pt idx="34">
                  <c:v>8.3036204073550848E-2</c:v>
                </c:pt>
                <c:pt idx="35">
                  <c:v>7.7648719801374805E-2</c:v>
                </c:pt>
                <c:pt idx="36">
                  <c:v>8.2796415168145232E-2</c:v>
                </c:pt>
                <c:pt idx="37">
                  <c:v>8.9770854638571901E-2</c:v>
                </c:pt>
                <c:pt idx="38">
                  <c:v>8.3726271599990257E-2</c:v>
                </c:pt>
                <c:pt idx="39">
                  <c:v>7.6586925400432215E-2</c:v>
                </c:pt>
                <c:pt idx="40">
                  <c:v>9.3570762117592729E-2</c:v>
                </c:pt>
                <c:pt idx="41">
                  <c:v>8.8410204134034026E-2</c:v>
                </c:pt>
                <c:pt idx="42">
                  <c:v>9.9029906170271145E-2</c:v>
                </c:pt>
                <c:pt idx="43">
                  <c:v>7.6713823229030767E-2</c:v>
                </c:pt>
                <c:pt idx="44">
                  <c:v>0.10422733621997995</c:v>
                </c:pt>
                <c:pt idx="45">
                  <c:v>9.2805245662062039E-2</c:v>
                </c:pt>
                <c:pt idx="46">
                  <c:v>0.10546793003725208</c:v>
                </c:pt>
                <c:pt idx="47">
                  <c:v>0.10153137078789364</c:v>
                </c:pt>
                <c:pt idx="48">
                  <c:v>8.8068261948799909E-2</c:v>
                </c:pt>
                <c:pt idx="49">
                  <c:v>8.3277114801485169E-2</c:v>
                </c:pt>
                <c:pt idx="50">
                  <c:v>0.1032580858168418</c:v>
                </c:pt>
                <c:pt idx="51">
                  <c:v>0.10171093779689031</c:v>
                </c:pt>
                <c:pt idx="52">
                  <c:v>9.545979811073485E-2</c:v>
                </c:pt>
                <c:pt idx="53">
                  <c:v>9.8409551995695926E-2</c:v>
                </c:pt>
                <c:pt idx="54">
                  <c:v>0.11001597518727349</c:v>
                </c:pt>
                <c:pt idx="55">
                  <c:v>0.10249825706517102</c:v>
                </c:pt>
                <c:pt idx="56">
                  <c:v>0.10317555977515226</c:v>
                </c:pt>
                <c:pt idx="57">
                  <c:v>0.10851660850860359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5875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multiLvlStrRef>
              <c:f>'3.2.2 Хүү'!$FB$1:$HG$2</c:f>
              <c:multiLvlStrCache>
                <c:ptCount val="5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'3.2.2 Хүү'!$FB$16:$HG$16</c:f>
              <c:numCache>
                <c:formatCode>0.0%</c:formatCode>
                <c:ptCount val="58"/>
                <c:pt idx="0">
                  <c:v>4.5999999999999999E-2</c:v>
                </c:pt>
                <c:pt idx="1">
                  <c:v>4.4744301039768571E-2</c:v>
                </c:pt>
                <c:pt idx="2">
                  <c:v>4.2047387465059594E-2</c:v>
                </c:pt>
                <c:pt idx="3">
                  <c:v>4.3868335021431726E-2</c:v>
                </c:pt>
                <c:pt idx="4">
                  <c:v>6.3E-2</c:v>
                </c:pt>
                <c:pt idx="5">
                  <c:v>3.9121474709175097E-2</c:v>
                </c:pt>
                <c:pt idx="6">
                  <c:v>4.8040419684308382E-2</c:v>
                </c:pt>
                <c:pt idx="7">
                  <c:v>4.8700848441002247E-2</c:v>
                </c:pt>
                <c:pt idx="8">
                  <c:v>5.7715986436010322E-2</c:v>
                </c:pt>
                <c:pt idx="9">
                  <c:v>4.1909908228639665E-2</c:v>
                </c:pt>
                <c:pt idx="10">
                  <c:v>4.3134187098058607E-2</c:v>
                </c:pt>
                <c:pt idx="11">
                  <c:v>4.469603532596287E-2</c:v>
                </c:pt>
                <c:pt idx="12">
                  <c:v>3.5675347028395331E-2</c:v>
                </c:pt>
                <c:pt idx="13">
                  <c:v>3.7648411086244435E-2</c:v>
                </c:pt>
                <c:pt idx="14">
                  <c:v>5.4092254525200154E-2</c:v>
                </c:pt>
                <c:pt idx="15">
                  <c:v>5.3170103522944656E-2</c:v>
                </c:pt>
                <c:pt idx="16">
                  <c:v>3.4881411351937966E-2</c:v>
                </c:pt>
                <c:pt idx="17">
                  <c:v>3.2738059661514052E-2</c:v>
                </c:pt>
                <c:pt idx="18">
                  <c:v>3.2479914005917696E-2</c:v>
                </c:pt>
                <c:pt idx="19">
                  <c:v>3.3249492681564657E-2</c:v>
                </c:pt>
                <c:pt idx="20">
                  <c:v>2.9968384633452291E-2</c:v>
                </c:pt>
                <c:pt idx="21">
                  <c:v>3.3803827861077468E-2</c:v>
                </c:pt>
                <c:pt idx="22">
                  <c:v>2.6998634940563839E-2</c:v>
                </c:pt>
                <c:pt idx="23">
                  <c:v>3.7032771309423035E-2</c:v>
                </c:pt>
                <c:pt idx="24">
                  <c:v>0.02</c:v>
                </c:pt>
                <c:pt idx="25">
                  <c:v>2.2930710406354797E-2</c:v>
                </c:pt>
                <c:pt idx="26">
                  <c:v>2.2456539953285785E-2</c:v>
                </c:pt>
                <c:pt idx="27">
                  <c:v>2.6939777812619189E-2</c:v>
                </c:pt>
                <c:pt idx="28">
                  <c:v>1.5886609709219363E-2</c:v>
                </c:pt>
                <c:pt idx="29">
                  <c:v>1.6438402886640831E-2</c:v>
                </c:pt>
                <c:pt idx="30">
                  <c:v>3.2732500927117714E-2</c:v>
                </c:pt>
                <c:pt idx="31">
                  <c:v>2.1552354712885032E-2</c:v>
                </c:pt>
                <c:pt idx="32">
                  <c:v>1.6222305079602581E-2</c:v>
                </c:pt>
                <c:pt idx="33">
                  <c:v>1.3701019934093147E-2</c:v>
                </c:pt>
                <c:pt idx="34">
                  <c:v>1.5906095685249606E-2</c:v>
                </c:pt>
                <c:pt idx="35">
                  <c:v>3.4347061659043436E-2</c:v>
                </c:pt>
                <c:pt idx="36">
                  <c:v>2.0937856503916094E-2</c:v>
                </c:pt>
                <c:pt idx="37">
                  <c:v>2.4382103392139465E-2</c:v>
                </c:pt>
                <c:pt idx="38">
                  <c:v>2.0546775916193905E-2</c:v>
                </c:pt>
                <c:pt idx="39">
                  <c:v>1.7332835072922572E-2</c:v>
                </c:pt>
                <c:pt idx="40">
                  <c:v>2.2063111493718628E-2</c:v>
                </c:pt>
                <c:pt idx="41">
                  <c:v>1.7801495194018545E-2</c:v>
                </c:pt>
                <c:pt idx="42">
                  <c:v>2.7761580137577395E-2</c:v>
                </c:pt>
                <c:pt idx="43">
                  <c:v>2.3240591981348618E-2</c:v>
                </c:pt>
                <c:pt idx="44">
                  <c:v>2.3992072034407105E-2</c:v>
                </c:pt>
                <c:pt idx="45">
                  <c:v>2.1741692681586704E-2</c:v>
                </c:pt>
                <c:pt idx="46">
                  <c:v>2.5048151426810671E-2</c:v>
                </c:pt>
                <c:pt idx="47">
                  <c:v>3.3602483860052448E-2</c:v>
                </c:pt>
                <c:pt idx="48">
                  <c:v>2.9736554078398831E-2</c:v>
                </c:pt>
                <c:pt idx="49">
                  <c:v>2.3471678474000331E-2</c:v>
                </c:pt>
                <c:pt idx="50">
                  <c:v>2.9810682646172634E-2</c:v>
                </c:pt>
                <c:pt idx="51">
                  <c:v>2.8318263935379395E-2</c:v>
                </c:pt>
                <c:pt idx="52">
                  <c:v>3.3297324384003867E-2</c:v>
                </c:pt>
                <c:pt idx="53">
                  <c:v>2.8113585126078092E-2</c:v>
                </c:pt>
                <c:pt idx="54">
                  <c:v>3.4882248768142068E-2</c:v>
                </c:pt>
                <c:pt idx="55">
                  <c:v>3.3908607678751805E-2</c:v>
                </c:pt>
                <c:pt idx="56">
                  <c:v>3.3055167776829562E-2</c:v>
                </c:pt>
                <c:pt idx="57">
                  <c:v>3.6123200921987071E-2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/>
        </c:spPr>
        <c:txPr>
          <a:bodyPr rot="0"/>
          <a:lstStyle/>
          <a:p>
            <a:pPr>
              <a:defRPr sz="1200" b="0"/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 anchor="b" anchorCtr="0"/>
          <a:lstStyle/>
          <a:p>
            <a:pPr>
              <a:defRPr sz="1200" b="0"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/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5592004845548147"/>
          <c:y val="5.6952304038918211E-2"/>
          <c:w val="0.39022722159730039"/>
          <c:h val="0.22986165190889601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9518486233129868"/>
          <c:h val="0.77446289577091576"/>
        </c:manualLayout>
      </c:layout>
      <c:areaChart>
        <c:grouping val="stacked"/>
        <c:varyColors val="0"/>
        <c:ser>
          <c:idx val="5"/>
          <c:order val="4"/>
          <c:tx>
            <c:strRef>
              <c:f>'1. Инфляц'!$I$2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Инфляц'!$I$3:$I$97</c15:sqref>
                  </c15:fullRef>
                </c:ext>
              </c:extLst>
              <c:f>'1. Инфляц'!$I$27:$I$97</c:f>
              <c:numCache>
                <c:formatCode>0.0%</c:formatCode>
                <c:ptCount val="71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0.08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60">
                  <c:v>0.04</c:v>
                </c:pt>
                <c:pt idx="61">
                  <c:v>0.04</c:v>
                </c:pt>
                <c:pt idx="62">
                  <c:v>0.04</c:v>
                </c:pt>
                <c:pt idx="63">
                  <c:v>0.04</c:v>
                </c:pt>
                <c:pt idx="64">
                  <c:v>0.04</c:v>
                </c:pt>
                <c:pt idx="65">
                  <c:v>0.04</c:v>
                </c:pt>
                <c:pt idx="66">
                  <c:v>0.04</c:v>
                </c:pt>
                <c:pt idx="67">
                  <c:v>0.04</c:v>
                </c:pt>
                <c:pt idx="68">
                  <c:v>0.04</c:v>
                </c:pt>
                <c:pt idx="69">
                  <c:v>0.04</c:v>
                </c:pt>
                <c:pt idx="7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Инфляц'!$J$2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Инфляц'!$J$3:$J$97</c15:sqref>
                  </c15:fullRef>
                </c:ext>
              </c:extLst>
              <c:f>'1. Инфляц'!$J$27:$J$97</c:f>
              <c:numCache>
                <c:formatCode>0.0%</c:formatCode>
                <c:ptCount val="71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60">
                  <c:v>0.04</c:v>
                </c:pt>
                <c:pt idx="61">
                  <c:v>0.04</c:v>
                </c:pt>
                <c:pt idx="62">
                  <c:v>0.04</c:v>
                </c:pt>
                <c:pt idx="63">
                  <c:v>0.04</c:v>
                </c:pt>
                <c:pt idx="64">
                  <c:v>0.04</c:v>
                </c:pt>
                <c:pt idx="65">
                  <c:v>0.04</c:v>
                </c:pt>
                <c:pt idx="66">
                  <c:v>0.04</c:v>
                </c:pt>
                <c:pt idx="67">
                  <c:v>0.04</c:v>
                </c:pt>
                <c:pt idx="68">
                  <c:v>0.04</c:v>
                </c:pt>
                <c:pt idx="69">
                  <c:v>0.04</c:v>
                </c:pt>
                <c:pt idx="7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824448"/>
        <c:axId val="212825984"/>
      </c:areaChart>
      <c:barChart>
        <c:barDir val="col"/>
        <c:grouping val="clustered"/>
        <c:varyColors val="0"/>
        <c:ser>
          <c:idx val="1"/>
          <c:order val="2"/>
          <c:tx>
            <c:strRef>
              <c:f>'1. Инфляц'!$H$2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Инфляц'!$H$3:$H$97</c15:sqref>
                  </c15:fullRef>
                </c:ext>
              </c:extLst>
              <c:f>'1. Инфляц'!$H$27:$H$97</c:f>
              <c:numCache>
                <c:formatCode>0.0%</c:formatCode>
                <c:ptCount val="71"/>
                <c:pt idx="0">
                  <c:v>1.3771163047181068E-2</c:v>
                </c:pt>
                <c:pt idx="1">
                  <c:v>8.4876712315844483E-3</c:v>
                </c:pt>
                <c:pt idx="2">
                  <c:v>9.2095964521219376E-3</c:v>
                </c:pt>
                <c:pt idx="3">
                  <c:v>6.3433436510795804E-3</c:v>
                </c:pt>
                <c:pt idx="4">
                  <c:v>5.9781766056461461E-3</c:v>
                </c:pt>
                <c:pt idx="5">
                  <c:v>4.7613537309596499E-3</c:v>
                </c:pt>
                <c:pt idx="6">
                  <c:v>5.3510974655641697E-3</c:v>
                </c:pt>
                <c:pt idx="7">
                  <c:v>-8.1912632142105979E-3</c:v>
                </c:pt>
                <c:pt idx="8">
                  <c:v>-6.2823823661828371E-4</c:v>
                </c:pt>
                <c:pt idx="9">
                  <c:v>9.6233889784420601E-3</c:v>
                </c:pt>
                <c:pt idx="10">
                  <c:v>1.7920537811153325E-2</c:v>
                </c:pt>
                <c:pt idx="11">
                  <c:v>6.063480899823892E-3</c:v>
                </c:pt>
                <c:pt idx="12">
                  <c:v>5.8023415119583532E-3</c:v>
                </c:pt>
                <c:pt idx="13">
                  <c:v>4.6395404441650356E-3</c:v>
                </c:pt>
                <c:pt idx="14">
                  <c:v>7.3473347335328842E-3</c:v>
                </c:pt>
                <c:pt idx="15">
                  <c:v>9.5130020728602105E-3</c:v>
                </c:pt>
                <c:pt idx="16">
                  <c:v>1.4581804574685497E-2</c:v>
                </c:pt>
                <c:pt idx="17">
                  <c:v>7.7283596343740157E-3</c:v>
                </c:pt>
                <c:pt idx="18">
                  <c:v>-4.4512986546652034E-4</c:v>
                </c:pt>
                <c:pt idx="19">
                  <c:v>3.5094882356716539E-3</c:v>
                </c:pt>
                <c:pt idx="20">
                  <c:v>3.0888246131044461E-4</c:v>
                </c:pt>
                <c:pt idx="21">
                  <c:v>-3.3224621462606407E-3</c:v>
                </c:pt>
                <c:pt idx="22">
                  <c:v>-4.4750303734885089E-3</c:v>
                </c:pt>
                <c:pt idx="23">
                  <c:v>6.1023420533585782E-3</c:v>
                </c:pt>
                <c:pt idx="24">
                  <c:v>9.1848264764622378E-3</c:v>
                </c:pt>
                <c:pt idx="25">
                  <c:v>1.1888035355527959E-2</c:v>
                </c:pt>
                <c:pt idx="26">
                  <c:v>8.07277653101246E-3</c:v>
                </c:pt>
                <c:pt idx="27">
                  <c:v>-7.516429099149402E-3</c:v>
                </c:pt>
                <c:pt idx="28">
                  <c:v>1.3519633333316516E-3</c:v>
                </c:pt>
                <c:pt idx="29">
                  <c:v>3.3237450220169329E-3</c:v>
                </c:pt>
                <c:pt idx="30">
                  <c:v>5.6647092199955118E-3</c:v>
                </c:pt>
                <c:pt idx="31">
                  <c:v>-9.0540546384674236E-3</c:v>
                </c:pt>
                <c:pt idx="32">
                  <c:v>-3.0555966412016966E-3</c:v>
                </c:pt>
                <c:pt idx="33">
                  <c:v>5.4691066849539283E-3</c:v>
                </c:pt>
                <c:pt idx="34">
                  <c:v>4.7956544438472193E-3</c:v>
                </c:pt>
                <c:pt idx="35">
                  <c:v>-3.7777289527149982E-3</c:v>
                </c:pt>
                <c:pt idx="36">
                  <c:v>8.3449217469073744E-3</c:v>
                </c:pt>
                <c:pt idx="37">
                  <c:v>1.1537537486084881E-2</c:v>
                </c:pt>
                <c:pt idx="38">
                  <c:v>5.7149878573126145E-3</c:v>
                </c:pt>
                <c:pt idx="39">
                  <c:v>2.1269253809227395E-2</c:v>
                </c:pt>
                <c:pt idx="40">
                  <c:v>9.2559088831665193E-3</c:v>
                </c:pt>
                <c:pt idx="41">
                  <c:v>9.3743099976417721E-3</c:v>
                </c:pt>
                <c:pt idx="42">
                  <c:v>1.4688533232749545E-2</c:v>
                </c:pt>
                <c:pt idx="43">
                  <c:v>8.2335999674358895E-3</c:v>
                </c:pt>
                <c:pt idx="44">
                  <c:v>3.2348890908426853E-3</c:v>
                </c:pt>
                <c:pt idx="45">
                  <c:v>7.0188092084917386E-3</c:v>
                </c:pt>
                <c:pt idx="46">
                  <c:v>1.0340090901096888E-2</c:v>
                </c:pt>
                <c:pt idx="47">
                  <c:v>2.1389792945283981E-2</c:v>
                </c:pt>
                <c:pt idx="48">
                  <c:v>1.9743470580112055E-2</c:v>
                </c:pt>
                <c:pt idx="49">
                  <c:v>1.3288252049868055E-2</c:v>
                </c:pt>
                <c:pt idx="50">
                  <c:v>9.3955284153239838E-3</c:v>
                </c:pt>
                <c:pt idx="51">
                  <c:v>2.1708686222973173E-2</c:v>
                </c:pt>
                <c:pt idx="52">
                  <c:v>1.3103682832799279E-2</c:v>
                </c:pt>
                <c:pt idx="53">
                  <c:v>1.5528039488143186E-2</c:v>
                </c:pt>
                <c:pt idx="54">
                  <c:v>1.0364248471842474E-2</c:v>
                </c:pt>
                <c:pt idx="55">
                  <c:v>-9.2615165145463196E-3</c:v>
                </c:pt>
                <c:pt idx="56">
                  <c:v>-2.0042876238867136E-3</c:v>
                </c:pt>
                <c:pt idx="57">
                  <c:v>1.26520368332943E-2</c:v>
                </c:pt>
                <c:pt idx="58">
                  <c:v>1.1098079562541718E-2</c:v>
                </c:pt>
                <c:pt idx="59">
                  <c:v>9.7558472330918633E-3</c:v>
                </c:pt>
                <c:pt idx="60">
                  <c:v>1.1546941000632804E-2</c:v>
                </c:pt>
                <c:pt idx="61">
                  <c:v>1.1949677712161488E-2</c:v>
                </c:pt>
                <c:pt idx="62">
                  <c:v>9.8757199860795009E-3</c:v>
                </c:pt>
                <c:pt idx="63">
                  <c:v>1.3263388034862711E-2</c:v>
                </c:pt>
                <c:pt idx="64">
                  <c:v>1.2994050981023797E-2</c:v>
                </c:pt>
                <c:pt idx="65">
                  <c:v>9.6004582988415965E-3</c:v>
                </c:pt>
                <c:pt idx="66">
                  <c:v>-2.9198013383788801E-3</c:v>
                </c:pt>
                <c:pt idx="67">
                  <c:v>-2E-3</c:v>
                </c:pt>
                <c:pt idx="68">
                  <c:v>-1.5979347237893293E-3</c:v>
                </c:pt>
                <c:pt idx="69">
                  <c:v>2.5325978403305527E-3</c:v>
                </c:pt>
                <c:pt idx="70">
                  <c:v>7.6053420471569044E-3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824448"/>
        <c:axId val="212825984"/>
      </c:barChart>
      <c:lineChart>
        <c:grouping val="standard"/>
        <c:varyColors val="0"/>
        <c:ser>
          <c:idx val="4"/>
          <c:order val="0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Инфляц'!$F$3:$F$97</c15:sqref>
                  </c15:fullRef>
                </c:ext>
              </c:extLst>
              <c:f>'1. Инфляц'!$F$27:$F$97</c:f>
              <c:numCache>
                <c:formatCode>0.0%</c:formatCode>
                <c:ptCount val="71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93784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Инфляц'!$G$3:$G$97</c15:sqref>
                  </c15:fullRef>
                </c:ext>
              </c:extLst>
              <c:f>'1. Инфляц'!$G$27:$G$97</c:f>
              <c:numCache>
                <c:formatCode>0.0%</c:formatCode>
                <c:ptCount val="71"/>
                <c:pt idx="0">
                  <c:v>8.0258308565034131E-2</c:v>
                </c:pt>
                <c:pt idx="1">
                  <c:v>8.1358993732355778E-2</c:v>
                </c:pt>
                <c:pt idx="2">
                  <c:v>7.6915677251461201E-2</c:v>
                </c:pt>
                <c:pt idx="3">
                  <c:v>6.6909736962180499E-2</c:v>
                </c:pt>
                <c:pt idx="4">
                  <c:v>6.5715156660060448E-2</c:v>
                </c:pt>
                <c:pt idx="5">
                  <c:v>7.9574164668088088E-2</c:v>
                </c:pt>
                <c:pt idx="6">
                  <c:v>8.7723020467057156E-2</c:v>
                </c:pt>
                <c:pt idx="7">
                  <c:v>6.4461301768564683E-2</c:v>
                </c:pt>
                <c:pt idx="8">
                  <c:v>5.9247435025859163E-2</c:v>
                </c:pt>
                <c:pt idx="9">
                  <c:v>6.8174821404141772E-2</c:v>
                </c:pt>
                <c:pt idx="10">
                  <c:v>9.2914618251905612E-2</c:v>
                </c:pt>
                <c:pt idx="11">
                  <c:v>9.6657399469243899E-2</c:v>
                </c:pt>
                <c:pt idx="12">
                  <c:v>8.1165183495044424E-2</c:v>
                </c:pt>
                <c:pt idx="13">
                  <c:v>7.8514381845889547E-2</c:v>
                </c:pt>
                <c:pt idx="14">
                  <c:v>7.461023273325873E-2</c:v>
                </c:pt>
                <c:pt idx="15">
                  <c:v>7.8388947719530755E-2</c:v>
                </c:pt>
                <c:pt idx="16">
                  <c:v>8.9163195546823948E-2</c:v>
                </c:pt>
                <c:pt idx="17">
                  <c:v>9.823940405821685E-2</c:v>
                </c:pt>
                <c:pt idx="18">
                  <c:v>9.0475061146852775E-2</c:v>
                </c:pt>
                <c:pt idx="19">
                  <c:v>0.10464280588263142</c:v>
                </c:pt>
                <c:pt idx="20">
                  <c:v>0.10477467571642629</c:v>
                </c:pt>
                <c:pt idx="21">
                  <c:v>8.464596387090273E-2</c:v>
                </c:pt>
                <c:pt idx="22">
                  <c:v>5.0292447594843193E-2</c:v>
                </c:pt>
                <c:pt idx="23">
                  <c:v>5.0071517419120415E-2</c:v>
                </c:pt>
                <c:pt idx="24">
                  <c:v>6.0010561954667807E-2</c:v>
                </c:pt>
                <c:pt idx="25">
                  <c:v>6.8985513020160649E-2</c:v>
                </c:pt>
                <c:pt idx="26">
                  <c:v>6.9236802515267648E-2</c:v>
                </c:pt>
                <c:pt idx="27">
                  <c:v>5.4173177188233446E-2</c:v>
                </c:pt>
                <c:pt idx="28">
                  <c:v>3.6997204044698195E-2</c:v>
                </c:pt>
                <c:pt idx="29">
                  <c:v>2.5511145118099376E-2</c:v>
                </c:pt>
                <c:pt idx="30">
                  <c:v>3.2871003806962396E-2</c:v>
                </c:pt>
                <c:pt idx="31">
                  <c:v>1.9208843133119657E-2</c:v>
                </c:pt>
                <c:pt idx="32">
                  <c:v>1.7881038299486063E-2</c:v>
                </c:pt>
                <c:pt idx="33">
                  <c:v>3.2501492681558108E-2</c:v>
                </c:pt>
                <c:pt idx="34">
                  <c:v>4.853720264788719E-2</c:v>
                </c:pt>
                <c:pt idx="35">
                  <c:v>2.9259937114885837E-2</c:v>
                </c:pt>
                <c:pt idx="36">
                  <c:v>2.1751665677776977E-2</c:v>
                </c:pt>
                <c:pt idx="37">
                  <c:v>2.3348539702199744E-2</c:v>
                </c:pt>
                <c:pt idx="38">
                  <c:v>2.0551777708757379E-2</c:v>
                </c:pt>
                <c:pt idx="39">
                  <c:v>5.3418193182540596E-2</c:v>
                </c:pt>
                <c:pt idx="40">
                  <c:v>6.2713529776037946E-2</c:v>
                </c:pt>
                <c:pt idx="41">
                  <c:v>7.0665899219989781E-2</c:v>
                </c:pt>
                <c:pt idx="42">
                  <c:v>7.8137363002654947E-2</c:v>
                </c:pt>
                <c:pt idx="43">
                  <c:v>9.3134536993306982E-2</c:v>
                </c:pt>
                <c:pt idx="44">
                  <c:v>9.8914597311303476E-2</c:v>
                </c:pt>
                <c:pt idx="45">
                  <c:v>9.4572982304924391E-2</c:v>
                </c:pt>
                <c:pt idx="46">
                  <c:v>9.8824293525262341E-2</c:v>
                </c:pt>
                <c:pt idx="47">
                  <c:v>0.13898176678156848</c:v>
                </c:pt>
                <c:pt idx="48">
                  <c:v>0.15541074231575491</c:v>
                </c:pt>
                <c:pt idx="49">
                  <c:v>0.15429072807860411</c:v>
                </c:pt>
                <c:pt idx="50">
                  <c:v>0.15890878288282306</c:v>
                </c:pt>
                <c:pt idx="51">
                  <c:v>0.15685781423557144</c:v>
                </c:pt>
                <c:pt idx="52">
                  <c:v>0.16200938258943132</c:v>
                </c:pt>
                <c:pt idx="53">
                  <c:v>0.16591769171525583</c:v>
                </c:pt>
                <c:pt idx="54">
                  <c:v>0.15811378458786729</c:v>
                </c:pt>
                <c:pt idx="55">
                  <c:v>0.14838744908253276</c:v>
                </c:pt>
                <c:pt idx="56">
                  <c:v>0.1402941851155366</c:v>
                </c:pt>
                <c:pt idx="57">
                  <c:v>0.14627769744199881</c:v>
                </c:pt>
                <c:pt idx="58">
                  <c:v>0.14541223929437108</c:v>
                </c:pt>
                <c:pt idx="59">
                  <c:v>0.12859791818843758</c:v>
                </c:pt>
                <c:pt idx="60">
                  <c:v>0.11986477043120436</c:v>
                </c:pt>
                <c:pt idx="61">
                  <c:v>0.12066453769609442</c:v>
                </c:pt>
                <c:pt idx="62">
                  <c:v>0.12109492765387775</c:v>
                </c:pt>
                <c:pt idx="63">
                  <c:v>0.10883467141254832</c:v>
                </c:pt>
                <c:pt idx="64">
                  <c:v>0.10812625359823125</c:v>
                </c:pt>
                <c:pt idx="65">
                  <c:v>0.10429833677384526</c:v>
                </c:pt>
                <c:pt idx="66">
                  <c:v>9.4179012270157569E-2</c:v>
                </c:pt>
                <c:pt idx="67">
                  <c:v>0.1</c:v>
                </c:pt>
                <c:pt idx="68">
                  <c:v>0.10241309150999789</c:v>
                </c:pt>
                <c:pt idx="69">
                  <c:v>9.4130932413413193E-2</c:v>
                </c:pt>
                <c:pt idx="70">
                  <c:v>9.370120268511295E-2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5875">
              <a:solidFill>
                <a:srgbClr val="373334"/>
              </a:solidFill>
            </a:ln>
          </c:spPr>
          <c:marker>
            <c:symbol val="none"/>
          </c:marker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61"/>
              <c:layout>
                <c:manualLayout>
                  <c:x val="0.11191020734329871"/>
                  <c:y val="-2.54674339459788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Инфляц'!$E$3:$E$97</c15:sqref>
                  </c15:fullRef>
                </c:ext>
              </c:extLst>
              <c:f>'1. Инфляц'!$E$27:$E$97</c:f>
              <c:numCache>
                <c:formatCode>0.0%</c:formatCode>
                <c:ptCount val="71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0.06</c:v>
                </c:pt>
                <c:pt idx="51">
                  <c:v>0.06</c:v>
                </c:pt>
                <c:pt idx="52">
                  <c:v>0.06</c:v>
                </c:pt>
                <c:pt idx="53">
                  <c:v>0.06</c:v>
                </c:pt>
                <c:pt idx="54">
                  <c:v>0.06</c:v>
                </c:pt>
                <c:pt idx="55">
                  <c:v>0.06</c:v>
                </c:pt>
                <c:pt idx="56">
                  <c:v>0.06</c:v>
                </c:pt>
                <c:pt idx="57">
                  <c:v>0.06</c:v>
                </c:pt>
                <c:pt idx="58">
                  <c:v>0.06</c:v>
                </c:pt>
                <c:pt idx="59">
                  <c:v>0.06</c:v>
                </c:pt>
                <c:pt idx="60">
                  <c:v>0.06</c:v>
                </c:pt>
                <c:pt idx="61">
                  <c:v>0.06</c:v>
                </c:pt>
                <c:pt idx="62">
                  <c:v>0.06</c:v>
                </c:pt>
                <c:pt idx="63">
                  <c:v>0.06</c:v>
                </c:pt>
                <c:pt idx="64">
                  <c:v>0.06</c:v>
                </c:pt>
                <c:pt idx="65">
                  <c:v>0.06</c:v>
                </c:pt>
                <c:pt idx="66">
                  <c:v>0.06</c:v>
                </c:pt>
                <c:pt idx="67">
                  <c:v>0.06</c:v>
                </c:pt>
                <c:pt idx="68">
                  <c:v>0.06</c:v>
                </c:pt>
                <c:pt idx="69">
                  <c:v>0.06</c:v>
                </c:pt>
                <c:pt idx="70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  <c:max val="0.1800000000000000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4448"/>
        <c:crosses val="autoZero"/>
        <c:crossBetween val="between"/>
        <c:majorUnit val="3.0000000000000006E-2"/>
      </c:val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44706625080258"/>
          <c:y val="0"/>
          <c:w val="0.69835035206064955"/>
          <c:h val="0.1635617249564645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27577878017503E-2"/>
          <c:y val="1.3453441657621133E-2"/>
          <c:w val="0.88671535288858117"/>
          <c:h val="0.955197899351443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'3.2.3 Ханш'!$A$6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1"/>
          <c:cat>
            <c:multiLvlStrRef>
              <c:f>'3.2.3 Ханш'!$BEW$3:$CGU$4</c:f>
              <c:multiLvlStrCache>
                <c:ptCount val="725"/>
                <c:lvl>
                  <c:pt idx="39">
                    <c:v>3</c:v>
                  </c:pt>
                  <c:pt idx="104">
                    <c:v>6</c:v>
                  </c:pt>
                  <c:pt idx="164">
                    <c:v>9</c:v>
                  </c:pt>
                  <c:pt idx="227">
                    <c:v>12</c:v>
                  </c:pt>
                  <c:pt idx="287">
                    <c:v>3</c:v>
                  </c:pt>
                  <c:pt idx="351">
                    <c:v>6</c:v>
                  </c:pt>
                  <c:pt idx="413">
                    <c:v>9</c:v>
                  </c:pt>
                  <c:pt idx="477">
                    <c:v>12</c:v>
                  </c:pt>
                  <c:pt idx="547">
                    <c:v>3</c:v>
                  </c:pt>
                  <c:pt idx="621">
                    <c:v>6</c:v>
                  </c:pt>
                  <c:pt idx="681">
                    <c:v>9</c:v>
                  </c:pt>
                  <c:pt idx="724">
                    <c:v>11</c:v>
                  </c:pt>
                </c:lvl>
                <c:lvl>
                  <c:pt idx="0">
                    <c:v>2021</c:v>
                  </c:pt>
                  <c:pt idx="248">
                    <c:v>2022</c:v>
                  </c:pt>
                  <c:pt idx="497">
                    <c:v>2023</c:v>
                  </c:pt>
                </c:lvl>
              </c:multiLvlStrCache>
            </c:multiLvlStrRef>
          </c:cat>
          <c:val>
            <c:numRef>
              <c:f>'3.2.3 Ханш'!$BEW$6:$CGU$6</c:f>
              <c:numCache>
                <c:formatCode>0.0%</c:formatCode>
                <c:ptCount val="727"/>
                <c:pt idx="0">
                  <c:v>4.9124703058733843E-5</c:v>
                </c:pt>
                <c:pt idx="1">
                  <c:v>-7.3683434911209211E-5</c:v>
                </c:pt>
                <c:pt idx="2">
                  <c:v>7.3688864559828815E-5</c:v>
                </c:pt>
                <c:pt idx="3">
                  <c:v>-6.6665964919665477E-5</c:v>
                </c:pt>
                <c:pt idx="4">
                  <c:v>2.1053813547444733E-5</c:v>
                </c:pt>
                <c:pt idx="5">
                  <c:v>-6.6669005929997915E-5</c:v>
                </c:pt>
                <c:pt idx="6">
                  <c:v>2.807303199259259E-5</c:v>
                </c:pt>
                <c:pt idx="7">
                  <c:v>7.0180609799130877E-6</c:v>
                </c:pt>
                <c:pt idx="8">
                  <c:v>0</c:v>
                </c:pt>
                <c:pt idx="9">
                  <c:v>3.8599064499100777E-5</c:v>
                </c:pt>
                <c:pt idx="10">
                  <c:v>-2.4562092971081029E-5</c:v>
                </c:pt>
                <c:pt idx="11">
                  <c:v>4.5616435952799961E-5</c:v>
                </c:pt>
                <c:pt idx="12">
                  <c:v>-2.8070372423694145E-5</c:v>
                </c:pt>
                <c:pt idx="13">
                  <c:v>-1.1579353661528291E-4</c:v>
                </c:pt>
                <c:pt idx="14">
                  <c:v>-3.5093014033815706E-5</c:v>
                </c:pt>
                <c:pt idx="15">
                  <c:v>1.4037698238711371E-5</c:v>
                </c:pt>
                <c:pt idx="16">
                  <c:v>1.4037501184338552E-5</c:v>
                </c:pt>
                <c:pt idx="17">
                  <c:v>9.826112895017225E-5</c:v>
                </c:pt>
                <c:pt idx="18">
                  <c:v>1.052694371250773E-5</c:v>
                </c:pt>
                <c:pt idx="19">
                  <c:v>9.1232551774345083E-5</c:v>
                </c:pt>
                <c:pt idx="20">
                  <c:v>2.456036938802697E-5</c:v>
                </c:pt>
                <c:pt idx="21">
                  <c:v>-3.8593918300189323E-5</c:v>
                </c:pt>
                <c:pt idx="22">
                  <c:v>-2.1052040644509162E-5</c:v>
                </c:pt>
                <c:pt idx="23">
                  <c:v>-1.2631490305337056E-4</c:v>
                </c:pt>
                <c:pt idx="24">
                  <c:v>2.1055143420545264E-5</c:v>
                </c:pt>
                <c:pt idx="25">
                  <c:v>-4.2109400221757021E-5</c:v>
                </c:pt>
                <c:pt idx="26">
                  <c:v>-9.1240875912279584E-5</c:v>
                </c:pt>
                <c:pt idx="27">
                  <c:v>1.474025563814596E-4</c:v>
                </c:pt>
                <c:pt idx="28">
                  <c:v>-1.2632642748866552E-4</c:v>
                </c:pt>
                <c:pt idx="29">
                  <c:v>1.4388994174208136E-4</c:v>
                </c:pt>
                <c:pt idx="30">
                  <c:v>-5.614409381671237E-5</c:v>
                </c:pt>
                <c:pt idx="31">
                  <c:v>1.193128980749858E-4</c:v>
                </c:pt>
                <c:pt idx="32">
                  <c:v>7.017568482758918E-6</c:v>
                </c:pt>
                <c:pt idx="33">
                  <c:v>-7.0175192369292816E-6</c:v>
                </c:pt>
                <c:pt idx="34">
                  <c:v>-1.0526352724038457E-4</c:v>
                </c:pt>
                <c:pt idx="35">
                  <c:v>-3.1582382645223284E-5</c:v>
                </c:pt>
                <c:pt idx="36">
                  <c:v>-9.8259404828660024E-5</c:v>
                </c:pt>
                <c:pt idx="37">
                  <c:v>5.9663358274786304E-5</c:v>
                </c:pt>
                <c:pt idx="38">
                  <c:v>-7.7206798409501509E-5</c:v>
                </c:pt>
                <c:pt idx="39">
                  <c:v>1.544255195191635E-4</c:v>
                </c:pt>
                <c:pt idx="40">
                  <c:v>5.6146063985407224E-5</c:v>
                </c:pt>
                <c:pt idx="41">
                  <c:v>-2.1755378315502227E-4</c:v>
                </c:pt>
                <c:pt idx="42">
                  <c:v>7.0193910678195692E-5</c:v>
                </c:pt>
                <c:pt idx="43">
                  <c:v>-3.8603941111325923E-5</c:v>
                </c:pt>
                <c:pt idx="44">
                  <c:v>7.3701278190840824E-5</c:v>
                </c:pt>
                <c:pt idx="45">
                  <c:v>-2.4565282237598574E-5</c:v>
                </c:pt>
                <c:pt idx="46">
                  <c:v>-3.5094122436962749E-6</c:v>
                </c:pt>
                <c:pt idx="47">
                  <c:v>1.1230158590902484E-4</c:v>
                </c:pt>
                <c:pt idx="48">
                  <c:v>-1.2632509763876865E-4</c:v>
                </c:pt>
                <c:pt idx="49">
                  <c:v>1.8600211270336509E-4</c:v>
                </c:pt>
                <c:pt idx="50">
                  <c:v>-2.1052927058562432E-5</c:v>
                </c:pt>
                <c:pt idx="51">
                  <c:v>-3.5088950489425841E-5</c:v>
                </c:pt>
                <c:pt idx="52">
                  <c:v>-9.8252508948015738E-5</c:v>
                </c:pt>
                <c:pt idx="53">
                  <c:v>7.3696622589158878E-5</c:v>
                </c:pt>
                <c:pt idx="54">
                  <c:v>-5.9654774312023484E-5</c:v>
                </c:pt>
                <c:pt idx="55">
                  <c:v>1.0527941155835663E-4</c:v>
                </c:pt>
                <c:pt idx="56">
                  <c:v>-1.8597404784803651E-4</c:v>
                </c:pt>
                <c:pt idx="57">
                  <c:v>1.6846065566289425E-4</c:v>
                </c:pt>
                <c:pt idx="58">
                  <c:v>-7.0180117270890463E-6</c:v>
                </c:pt>
                <c:pt idx="59">
                  <c:v>-5.6144487839415724E-5</c:v>
                </c:pt>
                <c:pt idx="60">
                  <c:v>6.3166095247479959E-5</c:v>
                </c:pt>
                <c:pt idx="61">
                  <c:v>-4.9126082089623324E-5</c:v>
                </c:pt>
                <c:pt idx="62">
                  <c:v>7.018356511445667E-5</c:v>
                </c:pt>
                <c:pt idx="63">
                  <c:v>-3.8598251849930598E-5</c:v>
                </c:pt>
                <c:pt idx="64">
                  <c:v>-9.474482061666567E-5</c:v>
                </c:pt>
                <c:pt idx="65">
                  <c:v>1.6494179660231367E-4</c:v>
                </c:pt>
                <c:pt idx="66">
                  <c:v>-9.8246992940365097E-5</c:v>
                </c:pt>
                <c:pt idx="67">
                  <c:v>5.6146655063038509E-5</c:v>
                </c:pt>
                <c:pt idx="68">
                  <c:v>-3.508968924648137E-6</c:v>
                </c:pt>
                <c:pt idx="69">
                  <c:v>5.6143699799671154E-5</c:v>
                </c:pt>
                <c:pt idx="70">
                  <c:v>-3.1579058171971042E-5</c:v>
                </c:pt>
                <c:pt idx="71">
                  <c:v>5.6142320783214572E-5</c:v>
                </c:pt>
                <c:pt idx="72">
                  <c:v>-1.4034792249928429E-5</c:v>
                </c:pt>
                <c:pt idx="73">
                  <c:v>1.0526241921104962E-4</c:v>
                </c:pt>
                <c:pt idx="74">
                  <c:v>-1.0875971820700769E-4</c:v>
                </c:pt>
                <c:pt idx="75">
                  <c:v>-1.4035038473747541E-5</c:v>
                </c:pt>
                <c:pt idx="76">
                  <c:v>1.0877307480439136E-4</c:v>
                </c:pt>
                <c:pt idx="77">
                  <c:v>-9.8235962782688979E-5</c:v>
                </c:pt>
                <c:pt idx="78">
                  <c:v>-1.2982456140342435E-4</c:v>
                </c:pt>
                <c:pt idx="79">
                  <c:v>2.1055365082567334E-5</c:v>
                </c:pt>
                <c:pt idx="80">
                  <c:v>3.8600689899581653E-5</c:v>
                </c:pt>
                <c:pt idx="81">
                  <c:v>-1.0527054530196089E-5</c:v>
                </c:pt>
                <c:pt idx="82">
                  <c:v>8.421732280150529E-5</c:v>
                </c:pt>
                <c:pt idx="83">
                  <c:v>-1.4035038473747541E-5</c:v>
                </c:pt>
                <c:pt idx="84">
                  <c:v>-6.6667368428308116E-5</c:v>
                </c:pt>
                <c:pt idx="85">
                  <c:v>-1.4036171213316351E-5</c:v>
                </c:pt>
                <c:pt idx="86">
                  <c:v>8.4218209380537701E-5</c:v>
                </c:pt>
                <c:pt idx="87">
                  <c:v>2.8070372423583123E-5</c:v>
                </c:pt>
                <c:pt idx="88">
                  <c:v>-1.9297839343723755E-4</c:v>
                </c:pt>
                <c:pt idx="89">
                  <c:v>6.3168755329856552E-5</c:v>
                </c:pt>
                <c:pt idx="90">
                  <c:v>4.2109843526816348E-5</c:v>
                </c:pt>
                <c:pt idx="91">
                  <c:v>1.5790526385983661E-4</c:v>
                </c:pt>
                <c:pt idx="92">
                  <c:v>-1.7191414116612957E-4</c:v>
                </c:pt>
                <c:pt idx="93">
                  <c:v>-1.0527165350215917E-5</c:v>
                </c:pt>
                <c:pt idx="94">
                  <c:v>2.105455234535647E-5</c:v>
                </c:pt>
                <c:pt idx="95">
                  <c:v>-6.6671345357538492E-5</c:v>
                </c:pt>
                <c:pt idx="96">
                  <c:v>-5.6148034292546889E-5</c:v>
                </c:pt>
                <c:pt idx="97">
                  <c:v>-1.824913579813181E-4</c:v>
                </c:pt>
                <c:pt idx="98">
                  <c:v>1.6848430814375703E-4</c:v>
                </c:pt>
                <c:pt idx="99">
                  <c:v>-5.9661473778782614E-5</c:v>
                </c:pt>
                <c:pt idx="100">
                  <c:v>-1.9654363970744715E-4</c:v>
                </c:pt>
                <c:pt idx="101">
                  <c:v>2.4572784588006158E-5</c:v>
                </c:pt>
                <c:pt idx="102">
                  <c:v>1.7551557700756781E-4</c:v>
                </c:pt>
                <c:pt idx="103">
                  <c:v>-7.370360621217209E-5</c:v>
                </c:pt>
                <c:pt idx="104">
                  <c:v>-3.1589588071812003E-5</c:v>
                </c:pt>
                <c:pt idx="105">
                  <c:v>-9.828182312776601E-5</c:v>
                </c:pt>
                <c:pt idx="106">
                  <c:v>8.0739432787968468E-5</c:v>
                </c:pt>
                <c:pt idx="107">
                  <c:v>2.3517848994347723E-4</c:v>
                </c:pt>
                <c:pt idx="108">
                  <c:v>-2.7021620805944835E-4</c:v>
                </c:pt>
                <c:pt idx="109">
                  <c:v>-3.5102499298389489E-6</c:v>
                </c:pt>
                <c:pt idx="110">
                  <c:v>8.4246294040690728E-5</c:v>
                </c:pt>
                <c:pt idx="111">
                  <c:v>-2.4569765850190883E-5</c:v>
                </c:pt>
                <c:pt idx="112">
                  <c:v>4.9140739076580786E-5</c:v>
                </c:pt>
                <c:pt idx="113">
                  <c:v>1.0880628970544315E-4</c:v>
                </c:pt>
                <c:pt idx="114">
                  <c:v>-8.0718464524287548E-5</c:v>
                </c:pt>
                <c:pt idx="115">
                  <c:v>-1.0529345285226199E-5</c:v>
                </c:pt>
                <c:pt idx="116">
                  <c:v>1.7549093589308562E-4</c:v>
                </c:pt>
                <c:pt idx="117">
                  <c:v>-2.8424543364968802E-4</c:v>
                </c:pt>
                <c:pt idx="118">
                  <c:v>1.8253043343952058E-4</c:v>
                </c:pt>
                <c:pt idx="119">
                  <c:v>-1.0528680124666234E-4</c:v>
                </c:pt>
                <c:pt idx="120">
                  <c:v>7.0198591816339473E-5</c:v>
                </c:pt>
                <c:pt idx="121">
                  <c:v>7.7213030751810408E-5</c:v>
                </c:pt>
                <c:pt idx="122">
                  <c:v>-2.1407414686192006E-4</c:v>
                </c:pt>
                <c:pt idx="123">
                  <c:v>3.3346554949864604E-4</c:v>
                </c:pt>
                <c:pt idx="124">
                  <c:v>-3.2282740664324461E-4</c:v>
                </c:pt>
                <c:pt idx="125">
                  <c:v>9.126329460484861E-5</c:v>
                </c:pt>
                <c:pt idx="126">
                  <c:v>2.1058838394427681E-5</c:v>
                </c:pt>
                <c:pt idx="127">
                  <c:v>-1.5793796196850174E-4</c:v>
                </c:pt>
                <c:pt idx="128">
                  <c:v>5.9674877227688938E-5</c:v>
                </c:pt>
                <c:pt idx="129">
                  <c:v>-3.1590696890848591E-5</c:v>
                </c:pt>
                <c:pt idx="130">
                  <c:v>8.7754708040010954E-5</c:v>
                </c:pt>
                <c:pt idx="131">
                  <c:v>3.1588922817737952E-5</c:v>
                </c:pt>
                <c:pt idx="132">
                  <c:v>-8.072469719466735E-5</c:v>
                </c:pt>
                <c:pt idx="133">
                  <c:v>4.9140739076580786E-5</c:v>
                </c:pt>
                <c:pt idx="134">
                  <c:v>-1.6496437471480441E-4</c:v>
                </c:pt>
                <c:pt idx="135">
                  <c:v>1.7903343010483574E-4</c:v>
                </c:pt>
                <c:pt idx="136">
                  <c:v>-1.2986374835910475E-4</c:v>
                </c:pt>
                <c:pt idx="137">
                  <c:v>-1.5094233651713473E-4</c:v>
                </c:pt>
                <c:pt idx="138">
                  <c:v>1.2638940575904201E-4</c:v>
                </c:pt>
                <c:pt idx="139">
                  <c:v>4.5634850984743736E-5</c:v>
                </c:pt>
                <c:pt idx="140">
                  <c:v>1.0179617597394497E-4</c:v>
                </c:pt>
                <c:pt idx="141">
                  <c:v>-1.4039422698952642E-5</c:v>
                </c:pt>
                <c:pt idx="142">
                  <c:v>2.807923961412051E-5</c:v>
                </c:pt>
                <c:pt idx="143">
                  <c:v>-2.070785775455386E-4</c:v>
                </c:pt>
                <c:pt idx="144">
                  <c:v>7.0210667106662683E-5</c:v>
                </c:pt>
                <c:pt idx="145">
                  <c:v>-3.1592582061756858E-5</c:v>
                </c:pt>
                <c:pt idx="146">
                  <c:v>1.4041591193114655E-4</c:v>
                </c:pt>
                <c:pt idx="147">
                  <c:v>3.5099049517706149E-5</c:v>
                </c:pt>
                <c:pt idx="148">
                  <c:v>-2.0005756042074108E-4</c:v>
                </c:pt>
                <c:pt idx="149">
                  <c:v>2.281814639419899E-4</c:v>
                </c:pt>
                <c:pt idx="150">
                  <c:v>-1.8601321044764418E-4</c:v>
                </c:pt>
                <c:pt idx="151">
                  <c:v>1.5796512832033649E-4</c:v>
                </c:pt>
                <c:pt idx="152">
                  <c:v>2.8078254094232591E-5</c:v>
                </c:pt>
                <c:pt idx="153">
                  <c:v>-2.4918750833546888E-4</c:v>
                </c:pt>
                <c:pt idx="154">
                  <c:v>1.720173421564386E-4</c:v>
                </c:pt>
                <c:pt idx="155">
                  <c:v>-1.8953752843064997E-4</c:v>
                </c:pt>
                <c:pt idx="156">
                  <c:v>1.7553098121814159E-4</c:v>
                </c:pt>
                <c:pt idx="157">
                  <c:v>-3.5100035100654736E-6</c:v>
                </c:pt>
                <c:pt idx="158">
                  <c:v>-1.4742066486705951E-4</c:v>
                </c:pt>
                <c:pt idx="159">
                  <c:v>6.6700133751318447E-5</c:v>
                </c:pt>
                <c:pt idx="160">
                  <c:v>-1.0530897653726612E-4</c:v>
                </c:pt>
                <c:pt idx="161">
                  <c:v>2.1064013537142046E-4</c:v>
                </c:pt>
                <c:pt idx="162">
                  <c:v>1.4741704281417967E-4</c:v>
                </c:pt>
                <c:pt idx="163">
                  <c:v>-3.0882827744016517E-4</c:v>
                </c:pt>
                <c:pt idx="164">
                  <c:v>2.211612722038403E-4</c:v>
                </c:pt>
                <c:pt idx="165">
                  <c:v>-1.8250544884057529E-4</c:v>
                </c:pt>
                <c:pt idx="166">
                  <c:v>1.1584190738966882E-4</c:v>
                </c:pt>
                <c:pt idx="167">
                  <c:v>8.0728947294606002E-5</c:v>
                </c:pt>
                <c:pt idx="168">
                  <c:v>-2.597156464637651E-4</c:v>
                </c:pt>
                <c:pt idx="169">
                  <c:v>6.6701070376540272E-5</c:v>
                </c:pt>
                <c:pt idx="170">
                  <c:v>-4.9144879103568684E-5</c:v>
                </c:pt>
                <c:pt idx="171">
                  <c:v>1.8956813570270015E-4</c:v>
                </c:pt>
                <c:pt idx="172">
                  <c:v>3.5098556747215071E-5</c:v>
                </c:pt>
                <c:pt idx="173">
                  <c:v>-1.7548662440858287E-5</c:v>
                </c:pt>
                <c:pt idx="174">
                  <c:v>2.8078352642957327E-5</c:v>
                </c:pt>
                <c:pt idx="175">
                  <c:v>-2.2111081863651627E-4</c:v>
                </c:pt>
                <c:pt idx="176">
                  <c:v>2.0360736075719643E-4</c:v>
                </c:pt>
                <c:pt idx="177">
                  <c:v>7.0195142496398688E-6</c:v>
                </c:pt>
                <c:pt idx="178">
                  <c:v>-2.491910066613201E-4</c:v>
                </c:pt>
                <c:pt idx="179">
                  <c:v>2.352106890970429E-4</c:v>
                </c:pt>
                <c:pt idx="180">
                  <c:v>-1.8952821513551488E-4</c:v>
                </c:pt>
                <c:pt idx="181">
                  <c:v>1.8605369579871578E-4</c:v>
                </c:pt>
                <c:pt idx="182">
                  <c:v>-2.8078352643068349E-5</c:v>
                </c:pt>
                <c:pt idx="183">
                  <c:v>-2.2112323584022597E-4</c:v>
                </c:pt>
                <c:pt idx="184">
                  <c:v>2.5978950029137415E-4</c:v>
                </c:pt>
                <c:pt idx="185">
                  <c:v>-1.6846834199069072E-4</c:v>
                </c:pt>
                <c:pt idx="186">
                  <c:v>6.6696621640716103E-5</c:v>
                </c:pt>
                <c:pt idx="187">
                  <c:v>6.6692173497973073E-5</c:v>
                </c:pt>
                <c:pt idx="188">
                  <c:v>-2.1761257941099732E-4</c:v>
                </c:pt>
                <c:pt idx="189">
                  <c:v>3.1595798460926083E-4</c:v>
                </c:pt>
                <c:pt idx="190">
                  <c:v>-1.7196723497747701E-4</c:v>
                </c:pt>
                <c:pt idx="191">
                  <c:v>1.1934472724473011E-4</c:v>
                </c:pt>
                <c:pt idx="192">
                  <c:v>5.6155522720091611E-5</c:v>
                </c:pt>
                <c:pt idx="193">
                  <c:v>-3.2989517054526907E-4</c:v>
                </c:pt>
                <c:pt idx="194">
                  <c:v>2.9138654355898019E-4</c:v>
                </c:pt>
                <c:pt idx="195">
                  <c:v>-1.649539532795341E-4</c:v>
                </c:pt>
                <c:pt idx="196">
                  <c:v>3.2294185993442248E-4</c:v>
                </c:pt>
                <c:pt idx="197">
                  <c:v>-8.77276092823287E-5</c:v>
                </c:pt>
                <c:pt idx="198">
                  <c:v>-3.4743181212015806E-4</c:v>
                </c:pt>
                <c:pt idx="199">
                  <c:v>1.6851033354514655E-4</c:v>
                </c:pt>
                <c:pt idx="200">
                  <c:v>-1.3689157835983234E-4</c:v>
                </c:pt>
                <c:pt idx="201">
                  <c:v>1.2286823610363484E-4</c:v>
                </c:pt>
                <c:pt idx="202">
                  <c:v>6.3181615554075421E-5</c:v>
                </c:pt>
                <c:pt idx="203">
                  <c:v>-2.1410194762583323E-4</c:v>
                </c:pt>
                <c:pt idx="204">
                  <c:v>1.8957345971570838E-4</c:v>
                </c:pt>
                <c:pt idx="205">
                  <c:v>-6.6689130373775996E-5</c:v>
                </c:pt>
                <c:pt idx="206">
                  <c:v>8.0734331396881132E-5</c:v>
                </c:pt>
                <c:pt idx="207">
                  <c:v>2.4569334662549736E-5</c:v>
                </c:pt>
                <c:pt idx="208">
                  <c:v>-2.4217749153254697E-4</c:v>
                </c:pt>
                <c:pt idx="209">
                  <c:v>2.3170414890838487E-4</c:v>
                </c:pt>
                <c:pt idx="210">
                  <c:v>-1.9655191778511494E-4</c:v>
                </c:pt>
                <c:pt idx="211">
                  <c:v>2.527592889038921E-4</c:v>
                </c:pt>
                <c:pt idx="212">
                  <c:v>-1.2985736747539445E-4</c:v>
                </c:pt>
                <c:pt idx="213">
                  <c:v>1.1934388941736707E-4</c:v>
                </c:pt>
                <c:pt idx="214">
                  <c:v>-2.105817320346981E-4</c:v>
                </c:pt>
                <c:pt idx="215">
                  <c:v>9.1271303950923866E-5</c:v>
                </c:pt>
                <c:pt idx="216">
                  <c:v>1.4391469017982494E-4</c:v>
                </c:pt>
                <c:pt idx="217">
                  <c:v>-1.193267165500167E-4</c:v>
                </c:pt>
                <c:pt idx="218">
                  <c:v>1.7550140752131682E-4</c:v>
                </c:pt>
                <c:pt idx="219">
                  <c:v>-2.66715330516476E-4</c:v>
                </c:pt>
                <c:pt idx="220">
                  <c:v>1.123311522368553E-4</c:v>
                </c:pt>
                <c:pt idx="221">
                  <c:v>5.615926768309798E-5</c:v>
                </c:pt>
                <c:pt idx="222">
                  <c:v>-2.6674154148520479E-4</c:v>
                </c:pt>
                <c:pt idx="223">
                  <c:v>3.019196472455743E-4</c:v>
                </c:pt>
                <c:pt idx="224">
                  <c:v>-1.9653950093023731E-4</c:v>
                </c:pt>
                <c:pt idx="225">
                  <c:v>1.6498522153662876E-4</c:v>
                </c:pt>
                <c:pt idx="226">
                  <c:v>-2.5270162606483293E-4</c:v>
                </c:pt>
                <c:pt idx="227">
                  <c:v>2.913824517551955E-4</c:v>
                </c:pt>
                <c:pt idx="228">
                  <c:v>-2.702399168924563E-4</c:v>
                </c:pt>
                <c:pt idx="229">
                  <c:v>2.0010180618190709E-4</c:v>
                </c:pt>
                <c:pt idx="230">
                  <c:v>6.3177402145342398E-5</c:v>
                </c:pt>
                <c:pt idx="231">
                  <c:v>-2.2812620643675174E-4</c:v>
                </c:pt>
                <c:pt idx="232">
                  <c:v>1.5445912976330689E-4</c:v>
                </c:pt>
                <c:pt idx="233">
                  <c:v>-9.8276993706791771E-5</c:v>
                </c:pt>
                <c:pt idx="234">
                  <c:v>1.9306306843924759E-4</c:v>
                </c:pt>
                <c:pt idx="235">
                  <c:v>-1.5091108178688639E-4</c:v>
                </c:pt>
                <c:pt idx="236">
                  <c:v>-1.2987332086078496E-4</c:v>
                </c:pt>
                <c:pt idx="237">
                  <c:v>2.387171061868365E-4</c:v>
                </c:pt>
                <c:pt idx="238">
                  <c:v>-1.8952422400353441E-4</c:v>
                </c:pt>
                <c:pt idx="239">
                  <c:v>2.071120160074269E-4</c:v>
                </c:pt>
                <c:pt idx="240">
                  <c:v>-3.5096462627448588E-5</c:v>
                </c:pt>
                <c:pt idx="241">
                  <c:v>1.4039077772975972E-5</c:v>
                </c:pt>
                <c:pt idx="242">
                  <c:v>-2.386609715606669E-4</c:v>
                </c:pt>
                <c:pt idx="243">
                  <c:v>1.4393287813097011E-4</c:v>
                </c:pt>
                <c:pt idx="244">
                  <c:v>5.2650791867892011E-5</c:v>
                </c:pt>
                <c:pt idx="245">
                  <c:v>-1.6847366370553729E-4</c:v>
                </c:pt>
                <c:pt idx="246">
                  <c:v>5.9677810035019263E-5</c:v>
                </c:pt>
                <c:pt idx="247">
                  <c:v>1.8955349620886075E-4</c:v>
                </c:pt>
                <c:pt idx="248">
                  <c:v>4.9134185460486535E-5</c:v>
                </c:pt>
                <c:pt idx="249">
                  <c:v>-2.7724356724734278E-4</c:v>
                </c:pt>
                <c:pt idx="250">
                  <c:v>2.0360235757488354E-4</c:v>
                </c:pt>
                <c:pt idx="251">
                  <c:v>-1.8250288670429438E-4</c:v>
                </c:pt>
                <c:pt idx="252">
                  <c:v>2.8082492321201968E-4</c:v>
                </c:pt>
                <c:pt idx="253">
                  <c:v>-5.2639890509076359E-5</c:v>
                </c:pt>
                <c:pt idx="254">
                  <c:v>-2.7023232961320698E-4</c:v>
                </c:pt>
                <c:pt idx="255">
                  <c:v>2.7732629369214834E-4</c:v>
                </c:pt>
                <c:pt idx="256">
                  <c:v>-1.4739841792366093E-4</c:v>
                </c:pt>
                <c:pt idx="257">
                  <c:v>3.0537030537036713E-4</c:v>
                </c:pt>
                <c:pt idx="258">
                  <c:v>-1.3684834746841013E-4</c:v>
                </c:pt>
                <c:pt idx="259">
                  <c:v>-8.422589384737833E-5</c:v>
                </c:pt>
                <c:pt idx="260">
                  <c:v>1.5793685333642671E-4</c:v>
                </c:pt>
                <c:pt idx="261">
                  <c:v>-2.1405837126142746E-4</c:v>
                </c:pt>
                <c:pt idx="262">
                  <c:v>1.5794572283001074E-4</c:v>
                </c:pt>
                <c:pt idx="263">
                  <c:v>7.0187013296862943E-6</c:v>
                </c:pt>
                <c:pt idx="264">
                  <c:v>-1.1229843308602216E-4</c:v>
                </c:pt>
                <c:pt idx="265">
                  <c:v>1.4740824714043477E-4</c:v>
                </c:pt>
                <c:pt idx="266">
                  <c:v>-1.5089572403637064E-4</c:v>
                </c:pt>
                <c:pt idx="267">
                  <c:v>9.8272509669428132E-5</c:v>
                </c:pt>
                <c:pt idx="268">
                  <c:v>2.6671345850148853E-4</c:v>
                </c:pt>
                <c:pt idx="269">
                  <c:v>1.8945640046874601E-4</c:v>
                </c:pt>
                <c:pt idx="270">
                  <c:v>2.9816191946108184E-4</c:v>
                </c:pt>
                <c:pt idx="271">
                  <c:v>-1.0870899303905279E-4</c:v>
                </c:pt>
                <c:pt idx="272">
                  <c:v>5.0151858424452023E-4</c:v>
                </c:pt>
                <c:pt idx="273">
                  <c:v>2.0681653270337996E-4</c:v>
                </c:pt>
                <c:pt idx="274">
                  <c:v>1.8574592760800535E-4</c:v>
                </c:pt>
                <c:pt idx="275">
                  <c:v>2.2425531467584747E-4</c:v>
                </c:pt>
                <c:pt idx="276">
                  <c:v>1.8917299870735427E-4</c:v>
                </c:pt>
                <c:pt idx="277">
                  <c:v>8.5111748573574175E-4</c:v>
                </c:pt>
                <c:pt idx="278">
                  <c:v>3.1146106736645862E-4</c:v>
                </c:pt>
                <c:pt idx="279">
                  <c:v>8.956090666423222E-4</c:v>
                </c:pt>
                <c:pt idx="280">
                  <c:v>-9.7520054527344691E-4</c:v>
                </c:pt>
                <c:pt idx="281">
                  <c:v>3.6387046211538987E-4</c:v>
                </c:pt>
                <c:pt idx="282">
                  <c:v>8.6387800783449542E-4</c:v>
                </c:pt>
                <c:pt idx="283">
                  <c:v>2.5509580070370852E-4</c:v>
                </c:pt>
                <c:pt idx="284">
                  <c:v>7.1618222470637427E-4</c:v>
                </c:pt>
                <c:pt idx="285">
                  <c:v>4.4685716280623566E-4</c:v>
                </c:pt>
                <c:pt idx="286">
                  <c:v>6.8394440509056409E-4</c:v>
                </c:pt>
                <c:pt idx="287">
                  <c:v>7.9506501748793923E-4</c:v>
                </c:pt>
                <c:pt idx="288">
                  <c:v>4.1115412356229619E-4</c:v>
                </c:pt>
                <c:pt idx="289">
                  <c:v>7.557947164029688E-4</c:v>
                </c:pt>
                <c:pt idx="290">
                  <c:v>4.3851711608855481E-4</c:v>
                </c:pt>
                <c:pt idx="291">
                  <c:v>6.0530581858930788E-4</c:v>
                </c:pt>
                <c:pt idx="292">
                  <c:v>5.0759303554537283E-4</c:v>
                </c:pt>
                <c:pt idx="293">
                  <c:v>1.87297152666277E-3</c:v>
                </c:pt>
                <c:pt idx="294">
                  <c:v>3.3053895538590616E-3</c:v>
                </c:pt>
                <c:pt idx="295">
                  <c:v>4.010094375497264E-4</c:v>
                </c:pt>
                <c:pt idx="296">
                  <c:v>3.6940280455861618E-3</c:v>
                </c:pt>
                <c:pt idx="297">
                  <c:v>-1.363378148078076E-3</c:v>
                </c:pt>
                <c:pt idx="298">
                  <c:v>4.233621435638879E-3</c:v>
                </c:pt>
                <c:pt idx="299">
                  <c:v>-6.9690717402415281E-4</c:v>
                </c:pt>
                <c:pt idx="300">
                  <c:v>1.2401918346593988E-3</c:v>
                </c:pt>
                <c:pt idx="301">
                  <c:v>8.440700646776822E-4</c:v>
                </c:pt>
                <c:pt idx="302">
                  <c:v>5.9309337620971903E-4</c:v>
                </c:pt>
                <c:pt idx="303">
                  <c:v>1.7405366883205264E-3</c:v>
                </c:pt>
                <c:pt idx="304">
                  <c:v>1.1971050579397957E-3</c:v>
                </c:pt>
                <c:pt idx="305">
                  <c:v>3.2966432314620597E-3</c:v>
                </c:pt>
                <c:pt idx="306">
                  <c:v>2.6320538532520477E-3</c:v>
                </c:pt>
                <c:pt idx="307">
                  <c:v>1.3108741424980863E-3</c:v>
                </c:pt>
                <c:pt idx="308">
                  <c:v>7.6209275350520578E-3</c:v>
                </c:pt>
                <c:pt idx="309">
                  <c:v>3.6958124223727129E-3</c:v>
                </c:pt>
                <c:pt idx="310">
                  <c:v>8.1826748627558121E-3</c:v>
                </c:pt>
                <c:pt idx="311">
                  <c:v>5.0859691781619532E-3</c:v>
                </c:pt>
                <c:pt idx="312">
                  <c:v>-2.2769393698702789E-3</c:v>
                </c:pt>
                <c:pt idx="313">
                  <c:v>2.0831121961575327E-3</c:v>
                </c:pt>
                <c:pt idx="314">
                  <c:v>9.8642833498852056E-4</c:v>
                </c:pt>
                <c:pt idx="315">
                  <c:v>3.3961864827147803E-3</c:v>
                </c:pt>
                <c:pt idx="316">
                  <c:v>2.1817582598664398E-3</c:v>
                </c:pt>
                <c:pt idx="317">
                  <c:v>-6.2482118604267889E-5</c:v>
                </c:pt>
                <c:pt idx="318">
                  <c:v>2.1442572056249443E-3</c:v>
                </c:pt>
                <c:pt idx="319">
                  <c:v>1.1124967182989387E-3</c:v>
                </c:pt>
                <c:pt idx="320">
                  <c:v>1.8193201970766459E-3</c:v>
                </c:pt>
                <c:pt idx="321">
                  <c:v>1.6622275157551769E-3</c:v>
                </c:pt>
                <c:pt idx="322">
                  <c:v>7.4480109237495817E-4</c:v>
                </c:pt>
                <c:pt idx="323">
                  <c:v>8.0626734127631217E-4</c:v>
                </c:pt>
                <c:pt idx="324">
                  <c:v>1.8852108794280564E-3</c:v>
                </c:pt>
                <c:pt idx="325">
                  <c:v>1.1947586880443062E-3</c:v>
                </c:pt>
                <c:pt idx="326">
                  <c:v>-8.2265186543628577E-4</c:v>
                </c:pt>
                <c:pt idx="327">
                  <c:v>2.6001581573047439E-3</c:v>
                </c:pt>
                <c:pt idx="328">
                  <c:v>9.7374776038017252E-4</c:v>
                </c:pt>
                <c:pt idx="329">
                  <c:v>5.7395229386347779E-4</c:v>
                </c:pt>
                <c:pt idx="330">
                  <c:v>1.562069580153258E-3</c:v>
                </c:pt>
                <c:pt idx="331">
                  <c:v>9.7719764307702128E-4</c:v>
                </c:pt>
                <c:pt idx="332">
                  <c:v>1.044128152992263E-3</c:v>
                </c:pt>
                <c:pt idx="333">
                  <c:v>1.0268929706269692E-3</c:v>
                </c:pt>
                <c:pt idx="334">
                  <c:v>-1.5806961514897022E-4</c:v>
                </c:pt>
                <c:pt idx="335">
                  <c:v>1.922946625325439E-3</c:v>
                </c:pt>
                <c:pt idx="336">
                  <c:v>1.6745186563915659E-4</c:v>
                </c:pt>
                <c:pt idx="337">
                  <c:v>9.62687023687403E-4</c:v>
                </c:pt>
                <c:pt idx="338">
                  <c:v>9.5211137129780354E-4</c:v>
                </c:pt>
                <c:pt idx="339">
                  <c:v>2.8921795464986744E-5</c:v>
                </c:pt>
                <c:pt idx="340">
                  <c:v>1.0957830028310855E-3</c:v>
                </c:pt>
                <c:pt idx="341">
                  <c:v>4.6864868682061633E-4</c:v>
                </c:pt>
                <c:pt idx="342">
                  <c:v>5.1655544147832799E-4</c:v>
                </c:pt>
                <c:pt idx="343">
                  <c:v>4.8422112550960961E-4</c:v>
                </c:pt>
                <c:pt idx="344">
                  <c:v>1.8590220262049151E-4</c:v>
                </c:pt>
                <c:pt idx="345">
                  <c:v>1.9227687870548849E-5</c:v>
                </c:pt>
                <c:pt idx="346">
                  <c:v>2.2431871202766018E-5</c:v>
                </c:pt>
                <c:pt idx="347">
                  <c:v>2.5635849171479208E-5</c:v>
                </c:pt>
                <c:pt idx="348">
                  <c:v>1.0894956596430028E-4</c:v>
                </c:pt>
                <c:pt idx="349">
                  <c:v>-1.7622274555040285E-4</c:v>
                </c:pt>
                <c:pt idx="350">
                  <c:v>1.0895689793311014E-4</c:v>
                </c:pt>
                <c:pt idx="351">
                  <c:v>-1.9225593109517547E-5</c:v>
                </c:pt>
                <c:pt idx="352">
                  <c:v>-8.0108178083682091E-5</c:v>
                </c:pt>
                <c:pt idx="353">
                  <c:v>-3.2045838367356083E-6</c:v>
                </c:pt>
                <c:pt idx="354">
                  <c:v>1.2818376424528211E-5</c:v>
                </c:pt>
                <c:pt idx="355">
                  <c:v>2.5636424231478827E-5</c:v>
                </c:pt>
                <c:pt idx="356">
                  <c:v>1.2817883511040407E-5</c:v>
                </c:pt>
                <c:pt idx="357">
                  <c:v>1.121550431317786E-4</c:v>
                </c:pt>
                <c:pt idx="358">
                  <c:v>-1.4738724075069598E-4</c:v>
                </c:pt>
                <c:pt idx="359">
                  <c:v>3.2045427598159648E-5</c:v>
                </c:pt>
                <c:pt idx="360">
                  <c:v>2.5635520577216298E-5</c:v>
                </c:pt>
                <c:pt idx="361">
                  <c:v>9.2926379876567822E-5</c:v>
                </c:pt>
                <c:pt idx="362">
                  <c:v>-1.6020300925401187E-5</c:v>
                </c:pt>
                <c:pt idx="363">
                  <c:v>4.5177972374155217E-4</c:v>
                </c:pt>
                <c:pt idx="364">
                  <c:v>8.1667947732499968E-4</c:v>
                </c:pt>
                <c:pt idx="365">
                  <c:v>6.3681018896311059E-4</c:v>
                </c:pt>
                <c:pt idx="366">
                  <c:v>8.3787984419259054E-4</c:v>
                </c:pt>
                <c:pt idx="367">
                  <c:v>7.0936489474560105E-4</c:v>
                </c:pt>
                <c:pt idx="368">
                  <c:v>1.6923283244674181E-4</c:v>
                </c:pt>
                <c:pt idx="369">
                  <c:v>6.28928809728313E-4</c:v>
                </c:pt>
                <c:pt idx="370">
                  <c:v>-5.7429457483104684E-5</c:v>
                </c:pt>
                <c:pt idx="371">
                  <c:v>1.2028971634598928E-3</c:v>
                </c:pt>
                <c:pt idx="372">
                  <c:v>7.0429941329619439E-4</c:v>
                </c:pt>
                <c:pt idx="373">
                  <c:v>7.0698835698457252E-4</c:v>
                </c:pt>
                <c:pt idx="374">
                  <c:v>7.5104223021349448E-4</c:v>
                </c:pt>
                <c:pt idx="375">
                  <c:v>1.7489967118877736E-4</c:v>
                </c:pt>
                <c:pt idx="376">
                  <c:v>7.3445016389994677E-4</c:v>
                </c:pt>
                <c:pt idx="377">
                  <c:v>8.3240138267592911E-4</c:v>
                </c:pt>
                <c:pt idx="378">
                  <c:v>1.1301085031141245E-3</c:v>
                </c:pt>
                <c:pt idx="379">
                  <c:v>3.5830928750368862E-4</c:v>
                </c:pt>
                <c:pt idx="380">
                  <c:v>5.4836552207260247E-4</c:v>
                </c:pt>
                <c:pt idx="381">
                  <c:v>3.3897660744619529E-4</c:v>
                </c:pt>
                <c:pt idx="382">
                  <c:v>6.3338643222921043E-4</c:v>
                </c:pt>
                <c:pt idx="383">
                  <c:v>3.7979130467791222E-4</c:v>
                </c:pt>
                <c:pt idx="384">
                  <c:v>9.0166190525908796E-4</c:v>
                </c:pt>
                <c:pt idx="385">
                  <c:v>6.4797956809803381E-4</c:v>
                </c:pt>
                <c:pt idx="386">
                  <c:v>7.4548366411542055E-4</c:v>
                </c:pt>
                <c:pt idx="387">
                  <c:v>2.0832741494092311E-4</c:v>
                </c:pt>
                <c:pt idx="388">
                  <c:v>3.3767258382644272E-4</c:v>
                </c:pt>
                <c:pt idx="389">
                  <c:v>1.4354127363698233E-3</c:v>
                </c:pt>
                <c:pt idx="390">
                  <c:v>4.1898077413793366E-4</c:v>
                </c:pt>
                <c:pt idx="391">
                  <c:v>5.1012375224379625E-4</c:v>
                </c:pt>
                <c:pt idx="392">
                  <c:v>3.1787796004167923E-4</c:v>
                </c:pt>
                <c:pt idx="393">
                  <c:v>3.240695585418063E-4</c:v>
                </c:pt>
                <c:pt idx="394">
                  <c:v>2.4218710683920897E-4</c:v>
                </c:pt>
                <c:pt idx="395">
                  <c:v>4.119328455125526E-4</c:v>
                </c:pt>
                <c:pt idx="396">
                  <c:v>6.569352243008808E-4</c:v>
                </c:pt>
                <c:pt idx="397">
                  <c:v>2.1045820205856103E-4</c:v>
                </c:pt>
                <c:pt idx="398">
                  <c:v>6.3124175617113032E-4</c:v>
                </c:pt>
                <c:pt idx="399">
                  <c:v>3.9545416027175762E-4</c:v>
                </c:pt>
                <c:pt idx="400">
                  <c:v>2.9176745192915909E-4</c:v>
                </c:pt>
                <c:pt idx="401">
                  <c:v>8.844561535565898E-4</c:v>
                </c:pt>
                <c:pt idx="402">
                  <c:v>4.3870369325960112E-5</c:v>
                </c:pt>
                <c:pt idx="403">
                  <c:v>4.3241752732359195E-4</c:v>
                </c:pt>
                <c:pt idx="404" formatCode="0.00%">
                  <c:v>2.9755006671394746E-4</c:v>
                </c:pt>
                <c:pt idx="405" formatCode="0.00%">
                  <c:v>1.1898462280313105E-4</c:v>
                </c:pt>
                <c:pt idx="406" formatCode="0.00%">
                  <c:v>7.7643883822209325E-4</c:v>
                </c:pt>
                <c:pt idx="407" formatCode="0.00%">
                  <c:v>0</c:v>
                </c:pt>
                <c:pt idx="408" formatCode="0.00%">
                  <c:v>0</c:v>
                </c:pt>
                <c:pt idx="409" formatCode="0.00%">
                  <c:v>2.7216843159028059E-4</c:v>
                </c:pt>
                <c:pt idx="410" formatCode="0.00%">
                  <c:v>5.8171901095271927E-4</c:v>
                </c:pt>
                <c:pt idx="411" formatCode="0.00%">
                  <c:v>2.9381610862433405E-4</c:v>
                </c:pt>
                <c:pt idx="412" formatCode="0.00%">
                  <c:v>5.5933654561268753E-4</c:v>
                </c:pt>
                <c:pt idx="413" formatCode="0.00%">
                  <c:v>1.6083647458937644E-3</c:v>
                </c:pt>
                <c:pt idx="414" formatCode="0.00%">
                  <c:v>7.8262387907068742E-4</c:v>
                </c:pt>
                <c:pt idx="415" formatCode="0.00%">
                  <c:v>1.3272392488947737E-3</c:v>
                </c:pt>
                <c:pt idx="416" formatCode="0.00%">
                  <c:v>6.160681782116928E-4</c:v>
                </c:pt>
                <c:pt idx="417" formatCode="0.00%">
                  <c:v>1.2655826811074355E-3</c:v>
                </c:pt>
                <c:pt idx="418" formatCode="0.00%">
                  <c:v>2.73293622941706E-4</c:v>
                </c:pt>
                <c:pt idx="419" formatCode="0.00%">
                  <c:v>2.2788944567599945E-3</c:v>
                </c:pt>
                <c:pt idx="420" formatCode="0.00%">
                  <c:v>2.0258967845858677E-3</c:v>
                </c:pt>
                <c:pt idx="421" formatCode="0.00%">
                  <c:v>4.7917297835375905E-4</c:v>
                </c:pt>
                <c:pt idx="422" formatCode="0.00%">
                  <c:v>2.731522823974375E-3</c:v>
                </c:pt>
                <c:pt idx="423" formatCode="0.00%">
                  <c:v>1.1833116084716266E-3</c:v>
                </c:pt>
                <c:pt idx="424" formatCode="0.00%">
                  <c:v>4.598380409791325E-3</c:v>
                </c:pt>
                <c:pt idx="425" formatCode="0.00%">
                  <c:v>5.6986865446662094E-4</c:v>
                </c:pt>
                <c:pt idx="426" formatCode="0.00%">
                  <c:v>7.5633005386155361E-4</c:v>
                </c:pt>
                <c:pt idx="427" formatCode="0.00%">
                  <c:v>3.197439600518992E-3</c:v>
                </c:pt>
                <c:pt idx="428" formatCode="0.00%">
                  <c:v>2.1715990227804127E-3</c:v>
                </c:pt>
                <c:pt idx="429" formatCode="0.00%">
                  <c:v>4.6959501614518562E-3</c:v>
                </c:pt>
                <c:pt idx="430" formatCode="0.00%">
                  <c:v>2.7777441203911124E-3</c:v>
                </c:pt>
                <c:pt idx="431" formatCode="0.00%">
                  <c:v>3.5765962524278994E-3</c:v>
                </c:pt>
                <c:pt idx="432" formatCode="0.00%">
                  <c:v>3.2417789148919685E-3</c:v>
                </c:pt>
                <c:pt idx="433" formatCode="0.00%">
                  <c:v>3.3213122033470821E-3</c:v>
                </c:pt>
                <c:pt idx="434" formatCode="0.00%">
                  <c:v>-2.4431160644600158E-3</c:v>
                </c:pt>
                <c:pt idx="435" formatCode="0.00%">
                  <c:v>4.9461617784598566E-3</c:v>
                </c:pt>
                <c:pt idx="436" formatCode="0.00%">
                  <c:v>-7.1590075229277517E-5</c:v>
                </c:pt>
                <c:pt idx="437" formatCode="0.00%">
                  <c:v>7.4876647435395682E-4</c:v>
                </c:pt>
                <c:pt idx="438" formatCode="0.00%">
                  <c:v>1.5321833015866648E-3</c:v>
                </c:pt>
                <c:pt idx="439" formatCode="0.00%">
                  <c:v>7.1432185557007699E-4</c:v>
                </c:pt>
                <c:pt idx="440" formatCode="0.00%">
                  <c:v>9.4282663589351223E-4</c:v>
                </c:pt>
                <c:pt idx="441" formatCode="0.00%">
                  <c:v>4.6651215308712857E-4</c:v>
                </c:pt>
                <c:pt idx="442" formatCode="0.00%">
                  <c:v>9.6228953628929581E-4</c:v>
                </c:pt>
                <c:pt idx="443" formatCode="0.00%">
                  <c:v>-2.077021906654597E-5</c:v>
                </c:pt>
                <c:pt idx="444" formatCode="0.00%">
                  <c:v>1.3946008177700975E-4</c:v>
                </c:pt>
                <c:pt idx="445" formatCode="0.00%">
                  <c:v>3.1151631307091421E-4</c:v>
                </c:pt>
                <c:pt idx="446" formatCode="0.00%">
                  <c:v>5.9021372261747196E-4</c:v>
                </c:pt>
                <c:pt idx="447" formatCode="0.00%">
                  <c:v>2.6084507877222052E-4</c:v>
                </c:pt>
                <c:pt idx="448" formatCode="0.00%">
                  <c:v>5.8674837681094161E-4</c:v>
                </c:pt>
                <c:pt idx="449" formatCode="0.00%">
                  <c:v>4.7090042677200294E-4</c:v>
                </c:pt>
                <c:pt idx="450" formatCode="0.00%">
                  <c:v>1.2699446434385475E-3</c:v>
                </c:pt>
                <c:pt idx="451" formatCode="0.00%">
                  <c:v>4.9373372083061362E-4</c:v>
                </c:pt>
                <c:pt idx="452" formatCode="0.00%">
                  <c:v>6.323764945066479E-4</c:v>
                </c:pt>
                <c:pt idx="453" formatCode="0.00%">
                  <c:v>8.6232354852056048E-4</c:v>
                </c:pt>
                <c:pt idx="454" formatCode="0.00%">
                  <c:v>5.5176565008019374E-4</c:v>
                </c:pt>
                <c:pt idx="455" formatCode="0.00%">
                  <c:v>2.3591930380373327E-5</c:v>
                </c:pt>
                <c:pt idx="456" formatCode="0.00%">
                  <c:v>-2.6245403368263531E-4</c:v>
                </c:pt>
                <c:pt idx="457" formatCode="0.00%">
                  <c:v>6.8727914152066916E-4</c:v>
                </c:pt>
                <c:pt idx="458" formatCode="0.00%">
                  <c:v>1.3470851965062813E-3</c:v>
                </c:pt>
                <c:pt idx="459" formatCode="0.00%">
                  <c:v>1.0008595617416738E-4</c:v>
                </c:pt>
                <c:pt idx="460" formatCode="0.00%">
                  <c:v>7.5351295983416833E-4</c:v>
                </c:pt>
                <c:pt idx="461" formatCode="0.00%">
                  <c:v>-1.2058894464084258E-4</c:v>
                </c:pt>
                <c:pt idx="462" formatCode="0.00%">
                  <c:v>6.7361460419990138E-4</c:v>
                </c:pt>
                <c:pt idx="463" formatCode="0.00%">
                  <c:v>6.5552374289357118E-4</c:v>
                </c:pt>
                <c:pt idx="464" formatCode="0.00%">
                  <c:v>8.812927977814855E-4</c:v>
                </c:pt>
                <c:pt idx="465" formatCode="0.00%">
                  <c:v>3.2872627374080921E-4</c:v>
                </c:pt>
                <c:pt idx="466" formatCode="0.00%">
                  <c:v>7.6286379066869969E-5</c:v>
                </c:pt>
                <c:pt idx="467" formatCode="0.00%">
                  <c:v>2.1123847356729897E-4</c:v>
                </c:pt>
                <c:pt idx="468" formatCode="0.00%">
                  <c:v>6.0718235123302655E-4</c:v>
                </c:pt>
                <c:pt idx="469" formatCode="0.00%">
                  <c:v>5.0421251971410896E-4</c:v>
                </c:pt>
                <c:pt idx="470" formatCode="0.00%">
                  <c:v>3.8089880397773612E-5</c:v>
                </c:pt>
                <c:pt idx="471" formatCode="0.00%">
                  <c:v>8.8775339792723784E-4</c:v>
                </c:pt>
                <c:pt idx="472" formatCode="0.00%">
                  <c:v>1.3465490290220927E-4</c:v>
                </c:pt>
                <c:pt idx="473" formatCode="0.00%">
                  <c:v>5.736697301410576E-4</c:v>
                </c:pt>
                <c:pt idx="474" formatCode="0.00%">
                  <c:v>3.2469811850610597E-4</c:v>
                </c:pt>
                <c:pt idx="475" formatCode="0.00%">
                  <c:v>1.1404609216669748E-4</c:v>
                </c:pt>
                <c:pt idx="476" formatCode="0.00%">
                  <c:v>1.4912019087387485E-4</c:v>
                </c:pt>
                <c:pt idx="477" formatCode="0.00%">
                  <c:v>5.3792204223257478E-4</c:v>
                </c:pt>
                <c:pt idx="478" formatCode="0.00%">
                  <c:v>-9.3501363074510735E-5</c:v>
                </c:pt>
                <c:pt idx="479" formatCode="0.00%">
                  <c:v>3.4189632651404622E-4</c:v>
                </c:pt>
                <c:pt idx="480" formatCode="0.00%">
                  <c:v>2.2785298224481387E-4</c:v>
                </c:pt>
                <c:pt idx="481" formatCode="0.00%">
                  <c:v>3.7382740855829155E-4</c:v>
                </c:pt>
                <c:pt idx="482" formatCode="0.00%">
                  <c:v>3.5033223173308592E-4</c:v>
                </c:pt>
                <c:pt idx="483" formatCode="0.00%">
                  <c:v>4.3776192755418109E-5</c:v>
                </c:pt>
                <c:pt idx="484" formatCode="0.00%">
                  <c:v>5.8073873468988957E-4</c:v>
                </c:pt>
                <c:pt idx="485" formatCode="0.00%">
                  <c:v>6.1248417749126816E-5</c:v>
                </c:pt>
                <c:pt idx="486" formatCode="0.00%">
                  <c:v>1.3415498400348724E-4</c:v>
                </c:pt>
                <c:pt idx="487" formatCode="0.00%">
                  <c:v>7.9898989015347865E-4</c:v>
                </c:pt>
                <c:pt idx="488" formatCode="0.00%">
                  <c:v>2.3600917230703899E-4</c:v>
                </c:pt>
                <c:pt idx="489" formatCode="0.00%">
                  <c:v>9.0303185663387353E-5</c:v>
                </c:pt>
                <c:pt idx="490" formatCode="0.00%">
                  <c:v>6.7866910948710668E-4</c:v>
                </c:pt>
                <c:pt idx="491" formatCode="0.00%">
                  <c:v>3.4347056631878203E-4</c:v>
                </c:pt>
                <c:pt idx="492" formatCode="0.00%">
                  <c:v>7.9727645706650918E-4</c:v>
                </c:pt>
                <c:pt idx="493" formatCode="0.00%">
                  <c:v>8.7223501500144351E-5</c:v>
                </c:pt>
                <c:pt idx="494" formatCode="0.00%">
                  <c:v>5.9306808072712158E-4</c:v>
                </c:pt>
                <c:pt idx="495" formatCode="0.00%">
                  <c:v>4.6197025957495086E-4</c:v>
                </c:pt>
                <c:pt idx="496" formatCode="0.00%">
                  <c:v>3.5720820010620713E-4</c:v>
                </c:pt>
                <c:pt idx="497" formatCode="0.00%">
                  <c:v>7.7512628461939848E-4</c:v>
                </c:pt>
                <c:pt idx="498" formatCode="0.00%">
                  <c:v>3.68407464457432E-4</c:v>
                </c:pt>
                <c:pt idx="499" formatCode="0.00%">
                  <c:v>5.7415601964883045E-4</c:v>
                </c:pt>
                <c:pt idx="500" formatCode="0.00%">
                  <c:v>1.6519249272572978E-4</c:v>
                </c:pt>
                <c:pt idx="501" formatCode="0.00%">
                  <c:v>7.9684969096716074E-4</c:v>
                </c:pt>
                <c:pt idx="502" formatCode="0.00%">
                  <c:v>4.3429921478654876E-5</c:v>
                </c:pt>
                <c:pt idx="503" formatCode="0.00%">
                  <c:v>5.0087000830933981E-4</c:v>
                </c:pt>
                <c:pt idx="504" formatCode="0.00%">
                  <c:v>5.7296308728727041E-4</c:v>
                </c:pt>
                <c:pt idx="505" formatCode="0.00%">
                  <c:v>5.9577175579161867E-4</c:v>
                </c:pt>
                <c:pt idx="506" formatCode="0.00%">
                  <c:v>7.6594908317328958E-4</c:v>
                </c:pt>
                <c:pt idx="507" formatCode="0.00%">
                  <c:v>5.7763234279017972E-4</c:v>
                </c:pt>
                <c:pt idx="508" formatCode="0.00%">
                  <c:v>6.1193680886506563E-4</c:v>
                </c:pt>
                <c:pt idx="509" formatCode="0.00%">
                  <c:v>1.122159623600405E-3</c:v>
                </c:pt>
                <c:pt idx="510" formatCode="0.00%">
                  <c:v>2.1323067524958716E-4</c:v>
                </c:pt>
                <c:pt idx="511" formatCode="0.00%">
                  <c:v>1.2675877804537716E-3</c:v>
                </c:pt>
                <c:pt idx="512" formatCode="0.00%">
                  <c:v>6.6751832798161992E-4</c:v>
                </c:pt>
                <c:pt idx="513" formatCode="0.00%">
                  <c:v>3.1340931832035679E-4</c:v>
                </c:pt>
                <c:pt idx="514" formatCode="0.00%">
                  <c:v>1.144016763582334E-3</c:v>
                </c:pt>
                <c:pt idx="515" formatCode="0.00%">
                  <c:v>1.5791211473037414E-4</c:v>
                </c:pt>
                <c:pt idx="516" formatCode="0.00%">
                  <c:v>8.0953064446687151E-4</c:v>
                </c:pt>
                <c:pt idx="517" formatCode="0.00%">
                  <c:v>6.7979990362321274E-4</c:v>
                </c:pt>
                <c:pt idx="518" formatCode="0.00%">
                  <c:v>7.939943073187461E-4</c:v>
                </c:pt>
                <c:pt idx="519" formatCode="0.00%">
                  <c:v>6.2724476293585241E-4</c:v>
                </c:pt>
                <c:pt idx="520" formatCode="0.00%">
                  <c:v>1.5456614142794756E-4</c:v>
                </c:pt>
                <c:pt idx="521" formatCode="0.00%">
                  <c:v>7.7557316574083934E-4</c:v>
                </c:pt>
                <c:pt idx="522" formatCode="0.00%">
                  <c:v>4.2037232977776284E-4</c:v>
                </c:pt>
                <c:pt idx="523" formatCode="0.00%">
                  <c:v>3.5445078708096212E-4</c:v>
                </c:pt>
                <c:pt idx="524" formatCode="0.00%">
                  <c:v>9.8296667342934185E-4</c:v>
                </c:pt>
                <c:pt idx="525" formatCode="0.00%">
                  <c:v>2.7119224675642428E-4</c:v>
                </c:pt>
                <c:pt idx="526" formatCode="0.00%">
                  <c:v>8.2477168949757207E-4</c:v>
                </c:pt>
                <c:pt idx="527" formatCode="0.00%">
                  <c:v>6.5870329551254159E-4</c:v>
                </c:pt>
                <c:pt idx="528" formatCode="0.00%">
                  <c:v>1.4248261712079824E-4</c:v>
                </c:pt>
                <c:pt idx="529" formatCode="0.00%">
                  <c:v>1.2308744337123922E-3</c:v>
                </c:pt>
                <c:pt idx="530" formatCode="0.00%">
                  <c:v>7.1143590531619338E-5</c:v>
                </c:pt>
                <c:pt idx="531" formatCode="0.00%">
                  <c:v>2.2479775316064377E-4</c:v>
                </c:pt>
                <c:pt idx="532" formatCode="0.00%">
                  <c:v>5.4337621548428139E-4</c:v>
                </c:pt>
                <c:pt idx="533" formatCode="0.00%">
                  <c:v>2.1893846123233196E-4</c:v>
                </c:pt>
                <c:pt idx="534" formatCode="0.00%">
                  <c:v>1.0802390170963072E-3</c:v>
                </c:pt>
                <c:pt idx="535" formatCode="0.00%">
                  <c:v>9.3709002311426204E-5</c:v>
                </c:pt>
                <c:pt idx="536" formatCode="0.00%">
                  <c:v>-2.7542186395290713E-4</c:v>
                </c:pt>
                <c:pt idx="537" formatCode="0.00%">
                  <c:v>2.27214632622319E-4</c:v>
                </c:pt>
                <c:pt idx="538" formatCode="0.00%">
                  <c:v>5.7642615782160789E-4</c:v>
                </c:pt>
                <c:pt idx="539" formatCode="0.00%">
                  <c:v>2.8946599200274648E-4</c:v>
                </c:pt>
                <c:pt idx="540" formatCode="0.00%">
                  <c:v>1.3901695155671412E-4</c:v>
                </c:pt>
                <c:pt idx="541" formatCode="0.00%">
                  <c:v>2.3828164890904446E-4</c:v>
                </c:pt>
                <c:pt idx="542" formatCode="0.00%">
                  <c:v>2.8076504219987086E-4</c:v>
                </c:pt>
                <c:pt idx="543" formatCode="0.00%">
                  <c:v>-1.8428894237998428E-4</c:v>
                </c:pt>
                <c:pt idx="544" formatCode="0.00%">
                  <c:v>1.5880127721601411E-4</c:v>
                </c:pt>
                <c:pt idx="545" formatCode="0.00%">
                  <c:v>1.1341147383880923E-4</c:v>
                </c:pt>
                <c:pt idx="546" formatCode="0.00%">
                  <c:v>5.3864341239107105E-5</c:v>
                </c:pt>
                <c:pt idx="547" formatCode="0.00%">
                  <c:v>1.3607100638690639E-4</c:v>
                </c:pt>
                <c:pt idx="548" formatCode="0.00%">
                  <c:v>-1.4739020138598846E-4</c:v>
                </c:pt>
                <c:pt idx="549" formatCode="0.00%">
                  <c:v>-1.1339379112462744E-5</c:v>
                </c:pt>
                <c:pt idx="550" formatCode="0.00%">
                  <c:v>-3.1183646161947465E-5</c:v>
                </c:pt>
                <c:pt idx="551" formatCode="0.00%">
                  <c:v>-2.9483639415084362E-4</c:v>
                </c:pt>
                <c:pt idx="552" formatCode="0.00%">
                  <c:v>-2.3537151834474024E-4</c:v>
                </c:pt>
                <c:pt idx="553" formatCode="0.00%">
                  <c:v>-2.4960927638839614E-4</c:v>
                </c:pt>
                <c:pt idx="554" formatCode="0.00%">
                  <c:v>-1.9860240649383076E-4</c:v>
                </c:pt>
                <c:pt idx="555" formatCode="0.00%">
                  <c:v>-5.5052171864933275E-4</c:v>
                </c:pt>
                <c:pt idx="556" formatCode="0.00%">
                  <c:v>-3.7478811694513503E-4</c:v>
                </c:pt>
                <c:pt idx="557" formatCode="0.00%">
                  <c:v>-7.1861321850674731E-4</c:v>
                </c:pt>
                <c:pt idx="558" formatCode="0.00%">
                  <c:v>-3.0982280409530549E-4</c:v>
                </c:pt>
                <c:pt idx="559" formatCode="0.00%">
                  <c:v>-5.7718826857744432E-4</c:v>
                </c:pt>
                <c:pt idx="560" formatCode="0.00%">
                  <c:v>-3.6699648935145657E-4</c:v>
                </c:pt>
                <c:pt idx="561" formatCode="0.00%">
                  <c:v>-7.4849234289486866E-4</c:v>
                </c:pt>
                <c:pt idx="562" formatCode="0.00%">
                  <c:v>-3.0474779983469258E-4</c:v>
                </c:pt>
                <c:pt idx="563" formatCode="0.00%">
                  <c:v>-8.5184457112907896E-4</c:v>
                </c:pt>
                <c:pt idx="564" formatCode="0.00%">
                  <c:v>-5.4461882385137272E-4</c:v>
                </c:pt>
                <c:pt idx="565" formatCode="0.00%">
                  <c:v>-9.842716247330241E-4</c:v>
                </c:pt>
                <c:pt idx="566" formatCode="0.00%">
                  <c:v>-8.5387585387575182E-4</c:v>
                </c:pt>
                <c:pt idx="567" formatCode="0.00%">
                  <c:v>-7.5742635100572997E-4</c:v>
                </c:pt>
                <c:pt idx="568" formatCode="0.00%">
                  <c:v>-2.7745677967061511E-4</c:v>
                </c:pt>
                <c:pt idx="569" formatCode="0.00%">
                  <c:v>-4.6351002984212908E-4</c:v>
                </c:pt>
                <c:pt idx="570" formatCode="0.00%">
                  <c:v>-5.7249996421870897E-4</c:v>
                </c:pt>
                <c:pt idx="571" formatCode="0.00%">
                  <c:v>-5.2700167552155452E-4</c:v>
                </c:pt>
                <c:pt idx="572" formatCode="0.00%">
                  <c:v>-8.5396362344214438E-4</c:v>
                </c:pt>
                <c:pt idx="573" formatCode="0.00%">
                  <c:v>-8.0306771868543514E-4</c:v>
                </c:pt>
                <c:pt idx="574" formatCode="0.00%">
                  <c:v>-2.6694758355028103E-4</c:v>
                </c:pt>
                <c:pt idx="575" formatCode="0.00%">
                  <c:v>-7.7521605558594775E-4</c:v>
                </c:pt>
                <c:pt idx="576" formatCode="0.00%">
                  <c:v>-9.5109476466870291E-4</c:v>
                </c:pt>
                <c:pt idx="577" formatCode="0.00%">
                  <c:v>-3.4225989318037442E-4</c:v>
                </c:pt>
                <c:pt idx="578" formatCode="0.00%">
                  <c:v>-5.3802111804812647E-4</c:v>
                </c:pt>
                <c:pt idx="579" formatCode="0.00%">
                  <c:v>-2.6483736970439598E-4</c:v>
                </c:pt>
                <c:pt idx="580" formatCode="0.00%">
                  <c:v>-3.9736129067546866E-4</c:v>
                </c:pt>
                <c:pt idx="581" formatCode="0.00%">
                  <c:v>-2.0164019899016061E-5</c:v>
                </c:pt>
                <c:pt idx="582" formatCode="0.00%">
                  <c:v>-3.370339857005078E-4</c:v>
                </c:pt>
                <c:pt idx="583" formatCode="0.00%">
                  <c:v>-1.8730423105850491E-4</c:v>
                </c:pt>
                <c:pt idx="584" formatCode="0.00%">
                  <c:v>-4.6402508617604532E-4</c:v>
                </c:pt>
                <c:pt idx="585" formatCode="0.00%">
                  <c:v>-7.4682168262674153E-4</c:v>
                </c:pt>
                <c:pt idx="586" formatCode="0.00%">
                  <c:v>-1.7025255090263869E-4</c:v>
                </c:pt>
                <c:pt idx="587" formatCode="0.00%">
                  <c:v>-2.886127826601248E-4</c:v>
                </c:pt>
                <c:pt idx="588" formatCode="0.00%">
                  <c:v>-4.8500945479734714E-4</c:v>
                </c:pt>
                <c:pt idx="589" formatCode="0.00%">
                  <c:v>-1.9352024886132302E-4</c:v>
                </c:pt>
                <c:pt idx="590" formatCode="0.00%">
                  <c:v>-4.2467138523760717E-4</c:v>
                </c:pt>
                <c:pt idx="591" formatCode="0.00%">
                  <c:v>-2.0231038459217476E-4</c:v>
                </c:pt>
                <c:pt idx="592" formatCode="0.00%">
                  <c:v>-3.7868604614188506E-4</c:v>
                </c:pt>
                <c:pt idx="593" formatCode="0.00%">
                  <c:v>-3.6147853395873675E-4</c:v>
                </c:pt>
                <c:pt idx="594" formatCode="0.00%">
                  <c:v>-2.6614440648353721E-4</c:v>
                </c:pt>
                <c:pt idx="595" formatCode="0.00%">
                  <c:v>-5.0928136348504793E-4</c:v>
                </c:pt>
                <c:pt idx="596" formatCode="0.00%">
                  <c:v>-4.0242147714752985E-4</c:v>
                </c:pt>
                <c:pt idx="597" formatCode="0.00%">
                  <c:v>-5.1843484808988816E-4</c:v>
                </c:pt>
                <c:pt idx="598" formatCode="0.00%">
                  <c:v>-6.8967315867396461E-4</c:v>
                </c:pt>
                <c:pt idx="599" formatCode="0.00%">
                  <c:v>-1.7688696343087784E-4</c:v>
                </c:pt>
                <c:pt idx="600" formatCode="0.00%">
                  <c:v>-1.2181257105736698E-4</c:v>
                </c:pt>
                <c:pt idx="601" formatCode="0.00%">
                  <c:v>-1.0732414793324097E-4</c:v>
                </c:pt>
                <c:pt idx="602" formatCode="0.00%">
                  <c:v>-4.9316387835673936E-5</c:v>
                </c:pt>
                <c:pt idx="603" formatCode="0.00%">
                  <c:v>-1.2474760368552662E-4</c:v>
                </c:pt>
                <c:pt idx="604" formatCode="0.00%">
                  <c:v>-4.7584091825703112E-4</c:v>
                </c:pt>
                <c:pt idx="605" formatCode="0.00%">
                  <c:v>-4.2671899538149205E-4</c:v>
                </c:pt>
                <c:pt idx="606" formatCode="0.00%">
                  <c:v>-4.1818889360001332E-4</c:v>
                </c:pt>
                <c:pt idx="607" formatCode="0.00%">
                  <c:v>-1.8884479282277322E-4</c:v>
                </c:pt>
                <c:pt idx="608" formatCode="0.00%">
                  <c:v>-2.8477361950174362E-4</c:v>
                </c:pt>
                <c:pt idx="609" formatCode="0.00%">
                  <c:v>-1.2208060226437389E-4</c:v>
                </c:pt>
                <c:pt idx="610" formatCode="0.00%">
                  <c:v>-5.0873128232264975E-4</c:v>
                </c:pt>
                <c:pt idx="611" formatCode="0.00%">
                  <c:v>-2.2977272859481257E-4</c:v>
                </c:pt>
                <c:pt idx="612" formatCode="0.00%">
                  <c:v>-3.6073881636933258E-4</c:v>
                </c:pt>
                <c:pt idx="613" formatCode="0.00%">
                  <c:v>-2.4445964233232864E-4</c:v>
                </c:pt>
                <c:pt idx="614" formatCode="0.00%">
                  <c:v>-1.0479403605501147E-4</c:v>
                </c:pt>
                <c:pt idx="615" formatCode="0.00%">
                  <c:v>-3.3188256015370676E-4</c:v>
                </c:pt>
                <c:pt idx="616" formatCode="0.00%">
                  <c:v>-2.3880179742041818E-4</c:v>
                </c:pt>
                <c:pt idx="617" formatCode="0.00%">
                  <c:v>-1.3399398192237566E-4</c:v>
                </c:pt>
                <c:pt idx="618" formatCode="0.00%">
                  <c:v>-1.1361881760696413E-4</c:v>
                </c:pt>
                <c:pt idx="619" formatCode="0.00%">
                  <c:v>7.2840851480515667E-5</c:v>
                </c:pt>
                <c:pt idx="620" formatCode="0.00%">
                  <c:v>3.496106211708927E-5</c:v>
                </c:pt>
                <c:pt idx="621" formatCode="0.00%">
                  <c:v>4.3699799854746146E-5</c:v>
                </c:pt>
                <c:pt idx="622" formatCode="0.00%">
                  <c:v>-4.0784697581397467E-5</c:v>
                </c:pt>
                <c:pt idx="623" formatCode="0.00%">
                  <c:v>3.2337757682410206E-4</c:v>
                </c:pt>
                <c:pt idx="624" formatCode="0.00%">
                  <c:v>2.1842772808944311E-4</c:v>
                </c:pt>
                <c:pt idx="625" formatCode="0.00%">
                  <c:v>3.7270191417371201E-4</c:v>
                </c:pt>
                <c:pt idx="626" formatCode="0.00%">
                  <c:v>4.9189966411122832E-4</c:v>
                </c:pt>
                <c:pt idx="627" formatCode="0.00%">
                  <c:v>3.7819832138241694E-5</c:v>
                </c:pt>
                <c:pt idx="628" formatCode="0.00%">
                  <c:v>4.5963903789991711E-4</c:v>
                </c:pt>
                <c:pt idx="629" formatCode="0.00%">
                  <c:v>3.4602478584266905E-4</c:v>
                </c:pt>
                <c:pt idx="630" formatCode="0.00%">
                  <c:v>8.4296199404110261E-4</c:v>
                </c:pt>
                <c:pt idx="631" formatCode="0.00%">
                  <c:v>3.3109216850846224E-4</c:v>
                </c:pt>
                <c:pt idx="632" formatCode="0.00%">
                  <c:v>4.9066716217271988E-4</c:v>
                </c:pt>
                <c:pt idx="633" formatCode="0.00%">
                  <c:v>8.7057963191972121E-5</c:v>
                </c:pt>
                <c:pt idx="634" formatCode="0.00%">
                  <c:v>6.0645101384682043E-4</c:v>
                </c:pt>
                <c:pt idx="635" formatCode="0.00%">
                  <c:v>7.5977925802628299E-4</c:v>
                </c:pt>
                <c:pt idx="636" formatCode="0.00%">
                  <c:v>7.8817962381827478E-4</c:v>
                </c:pt>
                <c:pt idx="637" formatCode="0.00%">
                  <c:v>2.4321671477922635E-4</c:v>
                </c:pt>
                <c:pt idx="638" formatCode="0.00%">
                  <c:v>1.2621036024951238E-3</c:v>
                </c:pt>
                <c:pt idx="639" formatCode="0.00%">
                  <c:v>5.5797924779787955E-4</c:v>
                </c:pt>
                <c:pt idx="640" formatCode="0.00%">
                  <c:v>8.2061002531164107E-4</c:v>
                </c:pt>
                <c:pt idx="641" formatCode="0.00%">
                  <c:v>4.07081485587657E-4</c:v>
                </c:pt>
                <c:pt idx="642" formatCode="0.00%">
                  <c:v>1.3563861256127296E-4</c:v>
                </c:pt>
                <c:pt idx="643" formatCode="0.00%">
                  <c:v>3.9531850552299019E-4</c:v>
                </c:pt>
                <c:pt idx="644" formatCode="0.00%">
                  <c:v>3.3747436492803651E-4</c:v>
                </c:pt>
                <c:pt idx="645" formatCode="0.00%">
                  <c:v>2.3644070240202986E-4</c:v>
                </c:pt>
                <c:pt idx="646" formatCode="0.00%">
                  <c:v>1.7872997935963753E-4</c:v>
                </c:pt>
                <c:pt idx="647" formatCode="0.00%">
                  <c:v>2.8822264622974103E-4</c:v>
                </c:pt>
                <c:pt idx="648" formatCode="0.00%">
                  <c:v>1.2966281904258636E-4</c:v>
                </c:pt>
                <c:pt idx="649" formatCode="0.00%">
                  <c:v>4.4943949708886599E-4</c:v>
                </c:pt>
                <c:pt idx="650" formatCode="0.00%">
                  <c:v>-3.1677009690311841E-5</c:v>
                </c:pt>
                <c:pt idx="651" formatCode="0.00%">
                  <c:v>8.6394581331861175E-5</c:v>
                </c:pt>
                <c:pt idx="652" formatCode="0.00%">
                  <c:v>-6.3350553165419932E-5</c:v>
                </c:pt>
                <c:pt idx="653" formatCode="0.00%">
                  <c:v>3.5420962298271519E-4</c:v>
                </c:pt>
                <c:pt idx="654" formatCode="0.00%">
                  <c:v>1.3242173443694938E-4</c:v>
                </c:pt>
                <c:pt idx="655" formatCode="0.00%">
                  <c:v>5.7567044018380642E-6</c:v>
                </c:pt>
                <c:pt idx="656" formatCode="0.00%">
                  <c:v>3.7418363205699023E-5</c:v>
                </c:pt>
                <c:pt idx="657" formatCode="0.00%">
                  <c:v>-3.0221393292584331E-4</c:v>
                </c:pt>
                <c:pt idx="658" formatCode="0.00%">
                  <c:v>9.5010235193537795E-5</c:v>
                </c:pt>
                <c:pt idx="659" formatCode="0.00%">
                  <c:v>6.3334139404291889E-5</c:v>
                </c:pt>
                <c:pt idx="660" formatCode="0.00%">
                  <c:v>-3.1089335782097383E-4</c:v>
                </c:pt>
                <c:pt idx="661" formatCode="0.00%">
                  <c:v>5.7590748621993981E-5</c:v>
                </c:pt>
                <c:pt idx="662" formatCode="0.00%">
                  <c:v>-9.5019262996043352E-5</c:v>
                </c:pt>
                <c:pt idx="663" formatCode="0.00%">
                  <c:v>-2.1885303730584393E-4</c:v>
                </c:pt>
                <c:pt idx="664" formatCode="0.00%">
                  <c:v>-1.1521102339040468E-5</c:v>
                </c:pt>
                <c:pt idx="665" formatCode="0.00%">
                  <c:v>-6.0774515028017007E-4</c:v>
                </c:pt>
                <c:pt idx="666" formatCode="0.00%">
                  <c:v>1.4410301636402778E-5</c:v>
                </c:pt>
                <c:pt idx="667" formatCode="0.00%">
                  <c:v>-6.0522394727091644E-5</c:v>
                </c:pt>
                <c:pt idx="668" formatCode="0.00%">
                  <c:v>-4.8132627003849571E-4</c:v>
                </c:pt>
                <c:pt idx="669" formatCode="0.00%">
                  <c:v>7.2089529428387422E-5</c:v>
                </c:pt>
                <c:pt idx="670" formatCode="0.00%">
                  <c:v>-5.9685827643463085E-4</c:v>
                </c:pt>
                <c:pt idx="671" formatCode="0.00%">
                  <c:v>-3.1736048400343719E-5</c:v>
                </c:pt>
                <c:pt idx="672" formatCode="0.00%">
                  <c:v>-2.0773345489577544E-4</c:v>
                </c:pt>
                <c:pt idx="673" formatCode="0.00%">
                  <c:v>-1.9046189896299026E-4</c:v>
                </c:pt>
                <c:pt idx="674" formatCode="0.00%">
                  <c:v>-1.298851238237253E-4</c:v>
                </c:pt>
                <c:pt idx="675" formatCode="0.00%">
                  <c:v>-3.8681927745631839E-4</c:v>
                </c:pt>
                <c:pt idx="676" formatCode="0.00%">
                  <c:v>-2.5412887221654135E-4</c:v>
                </c:pt>
                <c:pt idx="677" formatCode="0.00%">
                  <c:v>-9.2433989133167138E-5</c:v>
                </c:pt>
                <c:pt idx="678" formatCode="0.00%">
                  <c:v>-8.6664875592612489E-5</c:v>
                </c:pt>
                <c:pt idx="679" formatCode="0.00%">
                  <c:v>-2.4268268372384938E-4</c:v>
                </c:pt>
                <c:pt idx="680" formatCode="0.00%">
                  <c:v>-3.2076567633865238E-4</c:v>
                </c:pt>
                <c:pt idx="681" formatCode="0.00%">
                  <c:v>4.0469913509921795E-5</c:v>
                </c:pt>
                <c:pt idx="682" formatCode="0.00%">
                  <c:v>-5.2030640265943173E-4</c:v>
                </c:pt>
                <c:pt idx="683" formatCode="0.00%">
                  <c:v>-6.3626109841785627E-5</c:v>
                </c:pt>
                <c:pt idx="684" formatCode="0.00%">
                  <c:v>-2.8633571271563518E-4</c:v>
                </c:pt>
                <c:pt idx="685" formatCode="0.00%">
                  <c:v>-2.4591420776565176E-4</c:v>
                </c:pt>
                <c:pt idx="686" formatCode="0.00%">
                  <c:v>-1.880982972763956E-4</c:v>
                </c:pt>
                <c:pt idx="687" formatCode="0.00%">
                  <c:v>-1.5340131230479059E-4</c:v>
                </c:pt>
                <c:pt idx="688" formatCode="0.00%">
                  <c:v>-3.7632509856888596E-5</c:v>
                </c:pt>
                <c:pt idx="689" formatCode="0.00%">
                  <c:v>1.7369504361264276E-5</c:v>
                </c:pt>
                <c:pt idx="690" formatCode="0.00%">
                  <c:v>-2.7501237555682678E-4</c:v>
                </c:pt>
                <c:pt idx="691" formatCode="0.00%">
                  <c:v>-1.0424388435881227E-4</c:v>
                </c:pt>
                <c:pt idx="692" formatCode="0.00%">
                  <c:v>-2.0561353921721981E-4</c:v>
                </c:pt>
                <c:pt idx="693" formatCode="0.00%">
                  <c:v>-2.4331111671105354E-4</c:v>
                </c:pt>
                <c:pt idx="694" formatCode="0.00%">
                  <c:v>1.5934962176178402E-4</c:v>
                </c:pt>
                <c:pt idx="695" formatCode="0.00%">
                  <c:v>-1.6222103775109797E-4</c:v>
                </c:pt>
                <c:pt idx="696" formatCode="0.00%">
                  <c:v>-1.2748006675322721E-4</c:v>
                </c:pt>
                <c:pt idx="697" formatCode="0.00%">
                  <c:v>-1.9993741089752159E-4</c:v>
                </c:pt>
                <c:pt idx="698" formatCode="0.00%">
                  <c:v>-1.7389338596507375E-4</c:v>
                </c:pt>
                <c:pt idx="699" formatCode="0.00%">
                  <c:v>4.9278361871296639E-5</c:v>
                </c:pt>
                <c:pt idx="700" formatCode="0.00%">
                  <c:v>-4.2029472805471535E-4</c:v>
                </c:pt>
                <c:pt idx="701" formatCode="0.00%">
                  <c:v>7.24950775843336E-5</c:v>
                </c:pt>
                <c:pt idx="702" formatCode="0.00%">
                  <c:v>-8.9887379811970369E-5</c:v>
                </c:pt>
                <c:pt idx="703" formatCode="0.00%">
                  <c:v>-1.4499267786971526E-4</c:v>
                </c:pt>
                <c:pt idx="704" formatCode="0.00%">
                  <c:v>-9.8609318580522576E-5</c:v>
                </c:pt>
                <c:pt idx="705" formatCode="0.00%">
                  <c:v>-3.3646497138606346E-4</c:v>
                </c:pt>
                <c:pt idx="706" formatCode="0.00%">
                  <c:v>-1.9730447271826268E-4</c:v>
                </c:pt>
                <c:pt idx="707" formatCode="0.00%">
                  <c:v>8.7063268878750932E-6</c:v>
                </c:pt>
                <c:pt idx="708" formatCode="0.00%">
                  <c:v>-2.0895002611887037E-4</c:v>
                </c:pt>
                <c:pt idx="709" formatCode="0.00%">
                  <c:v>1.1610760853209001E-5</c:v>
                </c:pt>
                <c:pt idx="710" formatCode="0.00%">
                  <c:v>-5.3118614155678312E-4</c:v>
                </c:pt>
                <c:pt idx="711" formatCode="0.00%">
                  <c:v>-9.8742772174365001E-5</c:v>
                </c:pt>
                <c:pt idx="712" formatCode="0.00%">
                  <c:v>-2.6140373807337358E-4</c:v>
                </c:pt>
                <c:pt idx="713" formatCode="0.00%">
                  <c:v>-1.5397800729222144E-4</c:v>
                </c:pt>
                <c:pt idx="714" formatCode="0.00%">
                  <c:v>-2.9928636184017865E-4</c:v>
                </c:pt>
                <c:pt idx="715" formatCode="0.00%">
                  <c:v>-1.4532813639922537E-4</c:v>
                </c:pt>
                <c:pt idx="716" formatCode="0.00%">
                  <c:v>-2.0058197843586534E-4</c:v>
                </c:pt>
                <c:pt idx="717" formatCode="0.00%">
                  <c:v>-1.8026924083403006E-4</c:v>
                </c:pt>
                <c:pt idx="718" formatCode="0.00%">
                  <c:v>-3.082578198611019E-4</c:v>
                </c:pt>
                <c:pt idx="719" formatCode="0.00%">
                  <c:v>-2.5599106358475954E-4</c:v>
                </c:pt>
                <c:pt idx="720" formatCode="0.00%">
                  <c:v>2.9097342248762814E-5</c:v>
                </c:pt>
                <c:pt idx="721" formatCode="0.00%">
                  <c:v>-1.8912722151742667E-4</c:v>
                </c:pt>
                <c:pt idx="722" formatCode="0.00%">
                  <c:v>-3.0266079582330629E-4</c:v>
                </c:pt>
                <c:pt idx="723" formatCode="0.00%">
                  <c:v>-3.1148567020367057E-4</c:v>
                </c:pt>
                <c:pt idx="724" formatCode="0.00%">
                  <c:v>-3.7855844942447092E-4</c:v>
                </c:pt>
                <c:pt idx="725" formatCode="0.00%">
                  <c:v>-1.9226399594507448E-4</c:v>
                </c:pt>
                <c:pt idx="726" formatCode="0.00%">
                  <c:v>-1.5733715604349108E-4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AF945E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1C2-42FF-BC05-21F63D9B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1"/>
        <c:axId val="515907584"/>
        <c:axId val="515909120"/>
      </c:barChart>
      <c:lineChart>
        <c:grouping val="standard"/>
        <c:varyColors val="0"/>
        <c:ser>
          <c:idx val="2"/>
          <c:order val="1"/>
          <c:tx>
            <c:strRef>
              <c:f>'3.2.3 Ханш'!$A$7</c:f>
              <c:strCache>
                <c:ptCount val="1"/>
                <c:pt idx="0">
                  <c:v>Захын дундаж ханш /баруун/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'3.2.3 Ханш'!$AVH$3:$BXD$4</c:f>
              <c:multiLvlStrCache>
                <c:ptCount val="663"/>
                <c:lvl>
                  <c:pt idx="39">
                    <c:v>3</c:v>
                  </c:pt>
                  <c:pt idx="104">
                    <c:v>6</c:v>
                  </c:pt>
                  <c:pt idx="164">
                    <c:v>9</c:v>
                  </c:pt>
                  <c:pt idx="227">
                    <c:v>12</c:v>
                  </c:pt>
                  <c:pt idx="288">
                    <c:v>3</c:v>
                  </c:pt>
                  <c:pt idx="353">
                    <c:v>6</c:v>
                  </c:pt>
                  <c:pt idx="413">
                    <c:v>9</c:v>
                  </c:pt>
                  <c:pt idx="476">
                    <c:v>12</c:v>
                  </c:pt>
                  <c:pt idx="536">
                    <c:v>3</c:v>
                  </c:pt>
                  <c:pt idx="600">
                    <c:v>6</c:v>
                  </c:pt>
                  <c:pt idx="662">
                    <c:v>9</c:v>
                  </c:pt>
                </c:lvl>
                <c:lvl>
                  <c:pt idx="0">
                    <c:v>2020</c:v>
                  </c:pt>
                  <c:pt idx="104">
                    <c:v>2020</c:v>
                  </c:pt>
                  <c:pt idx="249">
                    <c:v>2021</c:v>
                  </c:pt>
                  <c:pt idx="497">
                    <c:v>2022</c:v>
                  </c:pt>
                </c:lvl>
              </c:multiLvlStrCache>
            </c:multiLvlStrRef>
          </c:cat>
          <c:val>
            <c:numRef>
              <c:f>'3.2.3 Ханш'!$BEW$7:$CGU$7</c:f>
              <c:numCache>
                <c:formatCode>0.0</c:formatCode>
                <c:ptCount val="727"/>
                <c:pt idx="0">
                  <c:v>2850.5</c:v>
                </c:pt>
                <c:pt idx="1">
                  <c:v>2850.5</c:v>
                </c:pt>
                <c:pt idx="2">
                  <c:v>2850.5</c:v>
                </c:pt>
                <c:pt idx="3">
                  <c:v>2850.5</c:v>
                </c:pt>
                <c:pt idx="4">
                  <c:v>2850.5</c:v>
                </c:pt>
                <c:pt idx="5">
                  <c:v>2850</c:v>
                </c:pt>
                <c:pt idx="6">
                  <c:v>2850</c:v>
                </c:pt>
                <c:pt idx="7">
                  <c:v>2851</c:v>
                </c:pt>
                <c:pt idx="8">
                  <c:v>2851</c:v>
                </c:pt>
                <c:pt idx="9">
                  <c:v>2851.5</c:v>
                </c:pt>
                <c:pt idx="10">
                  <c:v>2851.5</c:v>
                </c:pt>
                <c:pt idx="11">
                  <c:v>2851</c:v>
                </c:pt>
                <c:pt idx="12">
                  <c:v>2850</c:v>
                </c:pt>
                <c:pt idx="13">
                  <c:v>2850.5</c:v>
                </c:pt>
                <c:pt idx="14">
                  <c:v>2850.5</c:v>
                </c:pt>
                <c:pt idx="15">
                  <c:v>2849</c:v>
                </c:pt>
                <c:pt idx="16">
                  <c:v>2848.5</c:v>
                </c:pt>
                <c:pt idx="17">
                  <c:v>2849</c:v>
                </c:pt>
                <c:pt idx="18">
                  <c:v>2849</c:v>
                </c:pt>
                <c:pt idx="19">
                  <c:v>2849</c:v>
                </c:pt>
                <c:pt idx="20">
                  <c:v>2849.5</c:v>
                </c:pt>
                <c:pt idx="21">
                  <c:v>2849.5</c:v>
                </c:pt>
                <c:pt idx="22">
                  <c:v>2850</c:v>
                </c:pt>
                <c:pt idx="23">
                  <c:v>2850</c:v>
                </c:pt>
                <c:pt idx="24">
                  <c:v>2849.5</c:v>
                </c:pt>
                <c:pt idx="25">
                  <c:v>2849.5</c:v>
                </c:pt>
                <c:pt idx="26">
                  <c:v>2849.5</c:v>
                </c:pt>
                <c:pt idx="27">
                  <c:v>2849.5</c:v>
                </c:pt>
                <c:pt idx="28">
                  <c:v>2849.5</c:v>
                </c:pt>
                <c:pt idx="29">
                  <c:v>2849.5</c:v>
                </c:pt>
                <c:pt idx="30">
                  <c:v>2849.5</c:v>
                </c:pt>
                <c:pt idx="31">
                  <c:v>2849.5</c:v>
                </c:pt>
                <c:pt idx="32">
                  <c:v>2849.5</c:v>
                </c:pt>
                <c:pt idx="33">
                  <c:v>2849.5</c:v>
                </c:pt>
                <c:pt idx="34">
                  <c:v>2849.5</c:v>
                </c:pt>
                <c:pt idx="35">
                  <c:v>2849.5</c:v>
                </c:pt>
                <c:pt idx="36">
                  <c:v>2849.5</c:v>
                </c:pt>
                <c:pt idx="37">
                  <c:v>2849.5</c:v>
                </c:pt>
                <c:pt idx="38">
                  <c:v>2849.5</c:v>
                </c:pt>
                <c:pt idx="39">
                  <c:v>2849</c:v>
                </c:pt>
                <c:pt idx="40">
                  <c:v>2849.5</c:v>
                </c:pt>
                <c:pt idx="41">
                  <c:v>2849.5</c:v>
                </c:pt>
                <c:pt idx="42">
                  <c:v>2849.5</c:v>
                </c:pt>
                <c:pt idx="43">
                  <c:v>2848.5</c:v>
                </c:pt>
                <c:pt idx="44">
                  <c:v>2848.5</c:v>
                </c:pt>
                <c:pt idx="45">
                  <c:v>2849.5</c:v>
                </c:pt>
                <c:pt idx="46">
                  <c:v>2849.5</c:v>
                </c:pt>
                <c:pt idx="47">
                  <c:v>2849</c:v>
                </c:pt>
                <c:pt idx="48">
                  <c:v>2849</c:v>
                </c:pt>
                <c:pt idx="49">
                  <c:v>2849</c:v>
                </c:pt>
                <c:pt idx="50">
                  <c:v>2849</c:v>
                </c:pt>
                <c:pt idx="51">
                  <c:v>2849</c:v>
                </c:pt>
                <c:pt idx="52">
                  <c:v>2849</c:v>
                </c:pt>
                <c:pt idx="53">
                  <c:v>2849.5</c:v>
                </c:pt>
                <c:pt idx="54">
                  <c:v>2849.5</c:v>
                </c:pt>
                <c:pt idx="55">
                  <c:v>2849.5</c:v>
                </c:pt>
                <c:pt idx="56">
                  <c:v>2849.5</c:v>
                </c:pt>
                <c:pt idx="57">
                  <c:v>2850.5</c:v>
                </c:pt>
                <c:pt idx="58">
                  <c:v>2850</c:v>
                </c:pt>
                <c:pt idx="59">
                  <c:v>2849.5</c:v>
                </c:pt>
                <c:pt idx="60">
                  <c:v>2849.5</c:v>
                </c:pt>
                <c:pt idx="61">
                  <c:v>2849.5</c:v>
                </c:pt>
                <c:pt idx="62">
                  <c:v>2849.5</c:v>
                </c:pt>
                <c:pt idx="63">
                  <c:v>2849.5</c:v>
                </c:pt>
                <c:pt idx="64">
                  <c:v>2849.5</c:v>
                </c:pt>
                <c:pt idx="65">
                  <c:v>2849.5</c:v>
                </c:pt>
                <c:pt idx="66">
                  <c:v>2851</c:v>
                </c:pt>
                <c:pt idx="67">
                  <c:v>2850</c:v>
                </c:pt>
                <c:pt idx="68">
                  <c:v>2850</c:v>
                </c:pt>
                <c:pt idx="69">
                  <c:v>2850</c:v>
                </c:pt>
                <c:pt idx="70">
                  <c:v>2850</c:v>
                </c:pt>
                <c:pt idx="71">
                  <c:v>2850</c:v>
                </c:pt>
                <c:pt idx="72">
                  <c:v>2850</c:v>
                </c:pt>
                <c:pt idx="73">
                  <c:v>2850</c:v>
                </c:pt>
                <c:pt idx="74">
                  <c:v>2850</c:v>
                </c:pt>
                <c:pt idx="75">
                  <c:v>2850</c:v>
                </c:pt>
                <c:pt idx="76">
                  <c:v>2850</c:v>
                </c:pt>
                <c:pt idx="77">
                  <c:v>2850</c:v>
                </c:pt>
                <c:pt idx="78">
                  <c:v>2850</c:v>
                </c:pt>
                <c:pt idx="79">
                  <c:v>2850</c:v>
                </c:pt>
                <c:pt idx="80">
                  <c:v>2850</c:v>
                </c:pt>
                <c:pt idx="81">
                  <c:v>2850</c:v>
                </c:pt>
                <c:pt idx="82">
                  <c:v>2850</c:v>
                </c:pt>
                <c:pt idx="83">
                  <c:v>2850</c:v>
                </c:pt>
                <c:pt idx="84">
                  <c:v>2850</c:v>
                </c:pt>
                <c:pt idx="85">
                  <c:v>2850</c:v>
                </c:pt>
                <c:pt idx="86">
                  <c:v>2850</c:v>
                </c:pt>
                <c:pt idx="87">
                  <c:v>2850</c:v>
                </c:pt>
                <c:pt idx="88">
                  <c:v>2850</c:v>
                </c:pt>
                <c:pt idx="89">
                  <c:v>2851.5</c:v>
                </c:pt>
                <c:pt idx="90">
                  <c:v>2851.5</c:v>
                </c:pt>
                <c:pt idx="91">
                  <c:v>2851.5</c:v>
                </c:pt>
                <c:pt idx="92">
                  <c:v>2851.5</c:v>
                </c:pt>
                <c:pt idx="93">
                  <c:v>2851.5</c:v>
                </c:pt>
                <c:pt idx="94">
                  <c:v>2851.5</c:v>
                </c:pt>
                <c:pt idx="95">
                  <c:v>2851.5</c:v>
                </c:pt>
                <c:pt idx="96">
                  <c:v>2851.5</c:v>
                </c:pt>
                <c:pt idx="97">
                  <c:v>2849.5</c:v>
                </c:pt>
                <c:pt idx="98">
                  <c:v>2851</c:v>
                </c:pt>
                <c:pt idx="99">
                  <c:v>2850.5</c:v>
                </c:pt>
                <c:pt idx="100">
                  <c:v>2850.5</c:v>
                </c:pt>
                <c:pt idx="101">
                  <c:v>2851</c:v>
                </c:pt>
                <c:pt idx="102">
                  <c:v>2850</c:v>
                </c:pt>
                <c:pt idx="103">
                  <c:v>2850</c:v>
                </c:pt>
                <c:pt idx="104">
                  <c:v>2850</c:v>
                </c:pt>
                <c:pt idx="105">
                  <c:v>2850</c:v>
                </c:pt>
                <c:pt idx="106">
                  <c:v>2851</c:v>
                </c:pt>
                <c:pt idx="107">
                  <c:v>2851</c:v>
                </c:pt>
                <c:pt idx="108">
                  <c:v>2851.5</c:v>
                </c:pt>
                <c:pt idx="109">
                  <c:v>2851.5</c:v>
                </c:pt>
                <c:pt idx="110">
                  <c:v>2851.5</c:v>
                </c:pt>
                <c:pt idx="111">
                  <c:v>2851.5</c:v>
                </c:pt>
                <c:pt idx="112">
                  <c:v>2851.5</c:v>
                </c:pt>
                <c:pt idx="113">
                  <c:v>2851.5</c:v>
                </c:pt>
                <c:pt idx="114">
                  <c:v>2851</c:v>
                </c:pt>
                <c:pt idx="115">
                  <c:v>2851.5</c:v>
                </c:pt>
                <c:pt idx="116">
                  <c:v>2851.5</c:v>
                </c:pt>
                <c:pt idx="117">
                  <c:v>2851</c:v>
                </c:pt>
                <c:pt idx="118">
                  <c:v>2851</c:v>
                </c:pt>
                <c:pt idx="119">
                  <c:v>2851.5</c:v>
                </c:pt>
                <c:pt idx="120">
                  <c:v>2851</c:v>
                </c:pt>
                <c:pt idx="121">
                  <c:v>2851.5</c:v>
                </c:pt>
                <c:pt idx="122">
                  <c:v>2851.5</c:v>
                </c:pt>
                <c:pt idx="123">
                  <c:v>2851.5</c:v>
                </c:pt>
                <c:pt idx="124">
                  <c:v>2850</c:v>
                </c:pt>
                <c:pt idx="125">
                  <c:v>2851</c:v>
                </c:pt>
                <c:pt idx="126">
                  <c:v>2851</c:v>
                </c:pt>
                <c:pt idx="127">
                  <c:v>2851</c:v>
                </c:pt>
                <c:pt idx="128">
                  <c:v>2851</c:v>
                </c:pt>
                <c:pt idx="129">
                  <c:v>2850</c:v>
                </c:pt>
                <c:pt idx="130">
                  <c:v>2849</c:v>
                </c:pt>
                <c:pt idx="131">
                  <c:v>2849.5</c:v>
                </c:pt>
                <c:pt idx="132">
                  <c:v>2849.5</c:v>
                </c:pt>
                <c:pt idx="133">
                  <c:v>2850</c:v>
                </c:pt>
                <c:pt idx="134">
                  <c:v>2849.5</c:v>
                </c:pt>
                <c:pt idx="135">
                  <c:v>2849.5</c:v>
                </c:pt>
                <c:pt idx="136">
                  <c:v>2849.5</c:v>
                </c:pt>
                <c:pt idx="137">
                  <c:v>2849.5</c:v>
                </c:pt>
                <c:pt idx="138">
                  <c:v>2849.5</c:v>
                </c:pt>
                <c:pt idx="139">
                  <c:v>2849.5</c:v>
                </c:pt>
                <c:pt idx="140">
                  <c:v>2849.5</c:v>
                </c:pt>
                <c:pt idx="141">
                  <c:v>2849.5</c:v>
                </c:pt>
                <c:pt idx="142">
                  <c:v>2849.5</c:v>
                </c:pt>
                <c:pt idx="143">
                  <c:v>2849.5</c:v>
                </c:pt>
                <c:pt idx="144">
                  <c:v>2850</c:v>
                </c:pt>
                <c:pt idx="145">
                  <c:v>2848.5</c:v>
                </c:pt>
                <c:pt idx="146">
                  <c:v>2849.5</c:v>
                </c:pt>
                <c:pt idx="147">
                  <c:v>2850.5</c:v>
                </c:pt>
                <c:pt idx="148">
                  <c:v>2851</c:v>
                </c:pt>
                <c:pt idx="149">
                  <c:v>2850.5</c:v>
                </c:pt>
                <c:pt idx="150">
                  <c:v>2849.5</c:v>
                </c:pt>
                <c:pt idx="151">
                  <c:v>2849.5</c:v>
                </c:pt>
                <c:pt idx="152">
                  <c:v>2850</c:v>
                </c:pt>
                <c:pt idx="153">
                  <c:v>2850.5</c:v>
                </c:pt>
                <c:pt idx="154">
                  <c:v>2850</c:v>
                </c:pt>
                <c:pt idx="155">
                  <c:v>2849.5</c:v>
                </c:pt>
                <c:pt idx="156">
                  <c:v>2850</c:v>
                </c:pt>
                <c:pt idx="157">
                  <c:v>2851</c:v>
                </c:pt>
                <c:pt idx="158">
                  <c:v>2852</c:v>
                </c:pt>
                <c:pt idx="159">
                  <c:v>2851</c:v>
                </c:pt>
                <c:pt idx="160">
                  <c:v>2850</c:v>
                </c:pt>
                <c:pt idx="161">
                  <c:v>2851</c:v>
                </c:pt>
                <c:pt idx="162">
                  <c:v>2852</c:v>
                </c:pt>
                <c:pt idx="163">
                  <c:v>2851</c:v>
                </c:pt>
                <c:pt idx="164">
                  <c:v>2850</c:v>
                </c:pt>
                <c:pt idx="165">
                  <c:v>2851</c:v>
                </c:pt>
                <c:pt idx="166">
                  <c:v>2852</c:v>
                </c:pt>
                <c:pt idx="167">
                  <c:v>2851</c:v>
                </c:pt>
                <c:pt idx="168">
                  <c:v>2850</c:v>
                </c:pt>
                <c:pt idx="169">
                  <c:v>2851</c:v>
                </c:pt>
                <c:pt idx="170">
                  <c:v>2852</c:v>
                </c:pt>
                <c:pt idx="171">
                  <c:v>2851</c:v>
                </c:pt>
                <c:pt idx="172">
                  <c:v>2850</c:v>
                </c:pt>
                <c:pt idx="173">
                  <c:v>2851</c:v>
                </c:pt>
                <c:pt idx="174">
                  <c:v>2852</c:v>
                </c:pt>
                <c:pt idx="175">
                  <c:v>2851</c:v>
                </c:pt>
                <c:pt idx="176">
                  <c:v>2850</c:v>
                </c:pt>
                <c:pt idx="177">
                  <c:v>2851</c:v>
                </c:pt>
                <c:pt idx="178">
                  <c:v>2852</c:v>
                </c:pt>
                <c:pt idx="179">
                  <c:v>2851</c:v>
                </c:pt>
                <c:pt idx="180">
                  <c:v>2850</c:v>
                </c:pt>
                <c:pt idx="181">
                  <c:v>2851</c:v>
                </c:pt>
                <c:pt idx="182">
                  <c:v>2852</c:v>
                </c:pt>
                <c:pt idx="183">
                  <c:v>2851</c:v>
                </c:pt>
                <c:pt idx="184">
                  <c:v>2850</c:v>
                </c:pt>
                <c:pt idx="185">
                  <c:v>2851</c:v>
                </c:pt>
                <c:pt idx="186">
                  <c:v>2852</c:v>
                </c:pt>
                <c:pt idx="187">
                  <c:v>2851</c:v>
                </c:pt>
                <c:pt idx="188">
                  <c:v>2850</c:v>
                </c:pt>
                <c:pt idx="189">
                  <c:v>2851</c:v>
                </c:pt>
                <c:pt idx="190">
                  <c:v>2852</c:v>
                </c:pt>
                <c:pt idx="191">
                  <c:v>2851</c:v>
                </c:pt>
                <c:pt idx="192">
                  <c:v>2850</c:v>
                </c:pt>
                <c:pt idx="193">
                  <c:v>2851</c:v>
                </c:pt>
                <c:pt idx="194">
                  <c:v>2852</c:v>
                </c:pt>
                <c:pt idx="195">
                  <c:v>2851</c:v>
                </c:pt>
                <c:pt idx="196">
                  <c:v>2850</c:v>
                </c:pt>
                <c:pt idx="197">
                  <c:v>2851</c:v>
                </c:pt>
                <c:pt idx="198">
                  <c:v>2852</c:v>
                </c:pt>
                <c:pt idx="199">
                  <c:v>2851</c:v>
                </c:pt>
                <c:pt idx="200">
                  <c:v>2850</c:v>
                </c:pt>
                <c:pt idx="201">
                  <c:v>2851</c:v>
                </c:pt>
                <c:pt idx="202">
                  <c:v>2852</c:v>
                </c:pt>
                <c:pt idx="203">
                  <c:v>2851</c:v>
                </c:pt>
                <c:pt idx="204">
                  <c:v>2850</c:v>
                </c:pt>
                <c:pt idx="205">
                  <c:v>2851</c:v>
                </c:pt>
                <c:pt idx="206">
                  <c:v>2852</c:v>
                </c:pt>
                <c:pt idx="207">
                  <c:v>2851</c:v>
                </c:pt>
                <c:pt idx="208">
                  <c:v>2850</c:v>
                </c:pt>
                <c:pt idx="209">
                  <c:v>2851</c:v>
                </c:pt>
                <c:pt idx="210">
                  <c:v>2852</c:v>
                </c:pt>
                <c:pt idx="211">
                  <c:v>2851</c:v>
                </c:pt>
                <c:pt idx="212">
                  <c:v>2852</c:v>
                </c:pt>
                <c:pt idx="213">
                  <c:v>2852</c:v>
                </c:pt>
                <c:pt idx="214">
                  <c:v>2852</c:v>
                </c:pt>
                <c:pt idx="215">
                  <c:v>2852</c:v>
                </c:pt>
                <c:pt idx="216">
                  <c:v>2851</c:v>
                </c:pt>
                <c:pt idx="217">
                  <c:v>2851</c:v>
                </c:pt>
                <c:pt idx="218">
                  <c:v>2851</c:v>
                </c:pt>
                <c:pt idx="219">
                  <c:v>2852</c:v>
                </c:pt>
                <c:pt idx="220">
                  <c:v>2852</c:v>
                </c:pt>
                <c:pt idx="221">
                  <c:v>2852</c:v>
                </c:pt>
                <c:pt idx="222">
                  <c:v>2852</c:v>
                </c:pt>
                <c:pt idx="223">
                  <c:v>2852</c:v>
                </c:pt>
                <c:pt idx="224">
                  <c:v>2852</c:v>
                </c:pt>
                <c:pt idx="225">
                  <c:v>2851</c:v>
                </c:pt>
                <c:pt idx="226">
                  <c:v>2851.5</c:v>
                </c:pt>
                <c:pt idx="227">
                  <c:v>2852</c:v>
                </c:pt>
                <c:pt idx="228">
                  <c:v>2852</c:v>
                </c:pt>
                <c:pt idx="229">
                  <c:v>2852</c:v>
                </c:pt>
                <c:pt idx="230">
                  <c:v>2852</c:v>
                </c:pt>
                <c:pt idx="231">
                  <c:v>2852</c:v>
                </c:pt>
                <c:pt idx="232">
                  <c:v>2853</c:v>
                </c:pt>
                <c:pt idx="233">
                  <c:v>2853</c:v>
                </c:pt>
                <c:pt idx="234">
                  <c:v>2853</c:v>
                </c:pt>
                <c:pt idx="235">
                  <c:v>2853</c:v>
                </c:pt>
                <c:pt idx="236">
                  <c:v>2853</c:v>
                </c:pt>
                <c:pt idx="237">
                  <c:v>2853</c:v>
                </c:pt>
                <c:pt idx="238">
                  <c:v>2852</c:v>
                </c:pt>
                <c:pt idx="239">
                  <c:v>2852</c:v>
                </c:pt>
                <c:pt idx="240">
                  <c:v>2852</c:v>
                </c:pt>
                <c:pt idx="241">
                  <c:v>2852</c:v>
                </c:pt>
                <c:pt idx="242">
                  <c:v>2852</c:v>
                </c:pt>
                <c:pt idx="243">
                  <c:v>2852</c:v>
                </c:pt>
                <c:pt idx="244">
                  <c:v>2852</c:v>
                </c:pt>
                <c:pt idx="245">
                  <c:v>2852.5</c:v>
                </c:pt>
                <c:pt idx="246">
                  <c:v>2852</c:v>
                </c:pt>
                <c:pt idx="247">
                  <c:v>2853</c:v>
                </c:pt>
                <c:pt idx="248">
                  <c:v>2852.5</c:v>
                </c:pt>
                <c:pt idx="249">
                  <c:v>2853</c:v>
                </c:pt>
                <c:pt idx="250">
                  <c:v>2853</c:v>
                </c:pt>
                <c:pt idx="251">
                  <c:v>2853</c:v>
                </c:pt>
                <c:pt idx="252">
                  <c:v>2853</c:v>
                </c:pt>
                <c:pt idx="253">
                  <c:v>2853</c:v>
                </c:pt>
                <c:pt idx="254">
                  <c:v>2853</c:v>
                </c:pt>
                <c:pt idx="255">
                  <c:v>2852</c:v>
                </c:pt>
                <c:pt idx="256">
                  <c:v>2852.5</c:v>
                </c:pt>
                <c:pt idx="257">
                  <c:v>2852</c:v>
                </c:pt>
                <c:pt idx="258">
                  <c:v>2853</c:v>
                </c:pt>
                <c:pt idx="259">
                  <c:v>2853</c:v>
                </c:pt>
                <c:pt idx="260">
                  <c:v>2852</c:v>
                </c:pt>
                <c:pt idx="261">
                  <c:v>2853</c:v>
                </c:pt>
                <c:pt idx="262">
                  <c:v>2853</c:v>
                </c:pt>
                <c:pt idx="263">
                  <c:v>2852</c:v>
                </c:pt>
                <c:pt idx="264">
                  <c:v>2851.5</c:v>
                </c:pt>
                <c:pt idx="265">
                  <c:v>2852</c:v>
                </c:pt>
                <c:pt idx="266">
                  <c:v>2852</c:v>
                </c:pt>
                <c:pt idx="267">
                  <c:v>2851.5</c:v>
                </c:pt>
                <c:pt idx="268">
                  <c:v>2853.5</c:v>
                </c:pt>
                <c:pt idx="269">
                  <c:v>2853.5</c:v>
                </c:pt>
                <c:pt idx="270">
                  <c:v>2856.5</c:v>
                </c:pt>
                <c:pt idx="271">
                  <c:v>2856.5</c:v>
                </c:pt>
                <c:pt idx="272">
                  <c:v>2855.5</c:v>
                </c:pt>
                <c:pt idx="273">
                  <c:v>2857</c:v>
                </c:pt>
                <c:pt idx="274">
                  <c:v>2859</c:v>
                </c:pt>
                <c:pt idx="275">
                  <c:v>2862.5</c:v>
                </c:pt>
                <c:pt idx="276">
                  <c:v>2862.5</c:v>
                </c:pt>
                <c:pt idx="277">
                  <c:v>2864.5</c:v>
                </c:pt>
                <c:pt idx="278">
                  <c:v>2864.5</c:v>
                </c:pt>
                <c:pt idx="279">
                  <c:v>2865.5</c:v>
                </c:pt>
                <c:pt idx="280">
                  <c:v>2867.5</c:v>
                </c:pt>
                <c:pt idx="281">
                  <c:v>2868</c:v>
                </c:pt>
                <c:pt idx="282">
                  <c:v>2868.5</c:v>
                </c:pt>
                <c:pt idx="283">
                  <c:v>2868.5</c:v>
                </c:pt>
                <c:pt idx="284">
                  <c:v>2871.5</c:v>
                </c:pt>
                <c:pt idx="285">
                  <c:v>2872.5</c:v>
                </c:pt>
                <c:pt idx="286">
                  <c:v>2877.5</c:v>
                </c:pt>
                <c:pt idx="287">
                  <c:v>2880</c:v>
                </c:pt>
                <c:pt idx="288">
                  <c:v>2883</c:v>
                </c:pt>
                <c:pt idx="289">
                  <c:v>2890</c:v>
                </c:pt>
                <c:pt idx="290">
                  <c:v>2895</c:v>
                </c:pt>
                <c:pt idx="291">
                  <c:v>2883</c:v>
                </c:pt>
                <c:pt idx="292">
                  <c:v>2887.5</c:v>
                </c:pt>
                <c:pt idx="293">
                  <c:v>2897.5</c:v>
                </c:pt>
                <c:pt idx="294">
                  <c:v>2902.5</c:v>
                </c:pt>
                <c:pt idx="295">
                  <c:v>2912.5</c:v>
                </c:pt>
                <c:pt idx="296">
                  <c:v>2920</c:v>
                </c:pt>
                <c:pt idx="297">
                  <c:v>2935</c:v>
                </c:pt>
                <c:pt idx="298">
                  <c:v>2980</c:v>
                </c:pt>
                <c:pt idx="299">
                  <c:v>2960</c:v>
                </c:pt>
                <c:pt idx="300">
                  <c:v>2965</c:v>
                </c:pt>
                <c:pt idx="301">
                  <c:v>2990</c:v>
                </c:pt>
                <c:pt idx="302">
                  <c:v>3000</c:v>
                </c:pt>
                <c:pt idx="303">
                  <c:v>3035</c:v>
                </c:pt>
                <c:pt idx="304">
                  <c:v>3100</c:v>
                </c:pt>
                <c:pt idx="305">
                  <c:v>3120</c:v>
                </c:pt>
                <c:pt idx="306">
                  <c:v>3145</c:v>
                </c:pt>
                <c:pt idx="307">
                  <c:v>3170</c:v>
                </c:pt>
                <c:pt idx="308">
                  <c:v>3175</c:v>
                </c:pt>
                <c:pt idx="309">
                  <c:v>3195</c:v>
                </c:pt>
                <c:pt idx="310">
                  <c:v>3125</c:v>
                </c:pt>
                <c:pt idx="311">
                  <c:v>3125</c:v>
                </c:pt>
                <c:pt idx="312">
                  <c:v>3155</c:v>
                </c:pt>
                <c:pt idx="313">
                  <c:v>3170</c:v>
                </c:pt>
                <c:pt idx="314">
                  <c:v>3165</c:v>
                </c:pt>
                <c:pt idx="315">
                  <c:v>3175</c:v>
                </c:pt>
                <c:pt idx="316">
                  <c:v>3177.5</c:v>
                </c:pt>
                <c:pt idx="317">
                  <c:v>3125</c:v>
                </c:pt>
                <c:pt idx="318">
                  <c:v>3145</c:v>
                </c:pt>
                <c:pt idx="319">
                  <c:v>3140</c:v>
                </c:pt>
                <c:pt idx="320">
                  <c:v>3130</c:v>
                </c:pt>
                <c:pt idx="321">
                  <c:v>3110</c:v>
                </c:pt>
                <c:pt idx="322">
                  <c:v>3090</c:v>
                </c:pt>
                <c:pt idx="323">
                  <c:v>3110</c:v>
                </c:pt>
                <c:pt idx="324">
                  <c:v>3090</c:v>
                </c:pt>
                <c:pt idx="325">
                  <c:v>3090</c:v>
                </c:pt>
                <c:pt idx="326">
                  <c:v>3107.5</c:v>
                </c:pt>
                <c:pt idx="327">
                  <c:v>3110</c:v>
                </c:pt>
                <c:pt idx="328">
                  <c:v>3112.5</c:v>
                </c:pt>
                <c:pt idx="329">
                  <c:v>3110</c:v>
                </c:pt>
                <c:pt idx="330">
                  <c:v>3090</c:v>
                </c:pt>
                <c:pt idx="331">
                  <c:v>3106</c:v>
                </c:pt>
                <c:pt idx="332">
                  <c:v>3097.5</c:v>
                </c:pt>
                <c:pt idx="333">
                  <c:v>3107.5</c:v>
                </c:pt>
                <c:pt idx="334">
                  <c:v>3108.5</c:v>
                </c:pt>
                <c:pt idx="335">
                  <c:v>3105</c:v>
                </c:pt>
                <c:pt idx="336">
                  <c:v>3110</c:v>
                </c:pt>
                <c:pt idx="337">
                  <c:v>3120</c:v>
                </c:pt>
                <c:pt idx="338">
                  <c:v>3125</c:v>
                </c:pt>
                <c:pt idx="339">
                  <c:v>3130</c:v>
                </c:pt>
                <c:pt idx="340">
                  <c:v>3130</c:v>
                </c:pt>
                <c:pt idx="341">
                  <c:v>3131.5</c:v>
                </c:pt>
                <c:pt idx="342">
                  <c:v>3131.5</c:v>
                </c:pt>
                <c:pt idx="343">
                  <c:v>3132.5</c:v>
                </c:pt>
                <c:pt idx="344">
                  <c:v>3130.5</c:v>
                </c:pt>
                <c:pt idx="345">
                  <c:v>3127.5</c:v>
                </c:pt>
                <c:pt idx="346">
                  <c:v>3127.5</c:v>
                </c:pt>
                <c:pt idx="347">
                  <c:v>3124</c:v>
                </c:pt>
                <c:pt idx="348">
                  <c:v>3124</c:v>
                </c:pt>
                <c:pt idx="349">
                  <c:v>3121.5</c:v>
                </c:pt>
                <c:pt idx="350">
                  <c:v>3122.5</c:v>
                </c:pt>
                <c:pt idx="351">
                  <c:v>3122.5</c:v>
                </c:pt>
                <c:pt idx="352">
                  <c:v>3127</c:v>
                </c:pt>
                <c:pt idx="353">
                  <c:v>3125.5</c:v>
                </c:pt>
                <c:pt idx="354">
                  <c:v>3124.5</c:v>
                </c:pt>
                <c:pt idx="355">
                  <c:v>3125.5</c:v>
                </c:pt>
                <c:pt idx="356">
                  <c:v>3125</c:v>
                </c:pt>
                <c:pt idx="357">
                  <c:v>3124</c:v>
                </c:pt>
                <c:pt idx="358">
                  <c:v>3124</c:v>
                </c:pt>
                <c:pt idx="359">
                  <c:v>3125</c:v>
                </c:pt>
                <c:pt idx="360">
                  <c:v>3125</c:v>
                </c:pt>
                <c:pt idx="361">
                  <c:v>3124.5</c:v>
                </c:pt>
                <c:pt idx="362">
                  <c:v>3125</c:v>
                </c:pt>
                <c:pt idx="363">
                  <c:v>3125</c:v>
                </c:pt>
                <c:pt idx="364">
                  <c:v>3129</c:v>
                </c:pt>
                <c:pt idx="365">
                  <c:v>3135</c:v>
                </c:pt>
                <c:pt idx="366">
                  <c:v>3144</c:v>
                </c:pt>
                <c:pt idx="367">
                  <c:v>3153.5</c:v>
                </c:pt>
                <c:pt idx="368">
                  <c:v>3155</c:v>
                </c:pt>
                <c:pt idx="369">
                  <c:v>3150</c:v>
                </c:pt>
                <c:pt idx="370">
                  <c:v>3147.5</c:v>
                </c:pt>
                <c:pt idx="371">
                  <c:v>3151</c:v>
                </c:pt>
                <c:pt idx="372">
                  <c:v>3157.5</c:v>
                </c:pt>
                <c:pt idx="373">
                  <c:v>3162.5</c:v>
                </c:pt>
                <c:pt idx="374">
                  <c:v>3172.5</c:v>
                </c:pt>
                <c:pt idx="375">
                  <c:v>3163.5</c:v>
                </c:pt>
                <c:pt idx="376">
                  <c:v>3165</c:v>
                </c:pt>
                <c:pt idx="377">
                  <c:v>3162.5</c:v>
                </c:pt>
                <c:pt idx="378">
                  <c:v>3177.5</c:v>
                </c:pt>
                <c:pt idx="379">
                  <c:v>3172.5</c:v>
                </c:pt>
                <c:pt idx="380">
                  <c:v>3180</c:v>
                </c:pt>
                <c:pt idx="381">
                  <c:v>3177.5</c:v>
                </c:pt>
                <c:pt idx="382">
                  <c:v>3176.5</c:v>
                </c:pt>
                <c:pt idx="383">
                  <c:v>3181.5</c:v>
                </c:pt>
                <c:pt idx="384">
                  <c:v>3187.5</c:v>
                </c:pt>
                <c:pt idx="385">
                  <c:v>3186.5</c:v>
                </c:pt>
                <c:pt idx="386">
                  <c:v>3185</c:v>
                </c:pt>
                <c:pt idx="387">
                  <c:v>3193.5</c:v>
                </c:pt>
                <c:pt idx="388">
                  <c:v>3203</c:v>
                </c:pt>
                <c:pt idx="389">
                  <c:v>3206.5</c:v>
                </c:pt>
                <c:pt idx="390">
                  <c:v>3206.5</c:v>
                </c:pt>
                <c:pt idx="391">
                  <c:v>3204</c:v>
                </c:pt>
                <c:pt idx="392">
                  <c:v>3195</c:v>
                </c:pt>
                <c:pt idx="393">
                  <c:v>3195</c:v>
                </c:pt>
                <c:pt idx="394">
                  <c:v>3193.5</c:v>
                </c:pt>
                <c:pt idx="395">
                  <c:v>3200</c:v>
                </c:pt>
                <c:pt idx="396">
                  <c:v>3194</c:v>
                </c:pt>
                <c:pt idx="397">
                  <c:v>3199</c:v>
                </c:pt>
                <c:pt idx="398">
                  <c:v>3204</c:v>
                </c:pt>
                <c:pt idx="399">
                  <c:v>3212.5</c:v>
                </c:pt>
                <c:pt idx="400">
                  <c:v>3210</c:v>
                </c:pt>
                <c:pt idx="401">
                  <c:v>3211.5</c:v>
                </c:pt>
                <c:pt idx="402">
                  <c:v>3210</c:v>
                </c:pt>
                <c:pt idx="403">
                  <c:v>3209</c:v>
                </c:pt>
                <c:pt idx="404" formatCode="General">
                  <c:v>3211.5</c:v>
                </c:pt>
                <c:pt idx="405" formatCode="General">
                  <c:v>3215.5</c:v>
                </c:pt>
                <c:pt idx="406" formatCode="General">
                  <c:v>3215.5</c:v>
                </c:pt>
                <c:pt idx="407" formatCode="General">
                  <c:v>3218.5</c:v>
                </c:pt>
                <c:pt idx="408" formatCode="General">
                  <c:v>3227.5</c:v>
                </c:pt>
                <c:pt idx="409" formatCode="General">
                  <c:v>3225</c:v>
                </c:pt>
                <c:pt idx="410" formatCode="General">
                  <c:v>3235</c:v>
                </c:pt>
                <c:pt idx="411" formatCode="General">
                  <c:v>3240</c:v>
                </c:pt>
                <c:pt idx="412" formatCode="General">
                  <c:v>3235</c:v>
                </c:pt>
                <c:pt idx="413" formatCode="General">
                  <c:v>3240</c:v>
                </c:pt>
                <c:pt idx="414" formatCode="General">
                  <c:v>3235</c:v>
                </c:pt>
                <c:pt idx="415" formatCode="General">
                  <c:v>3240</c:v>
                </c:pt>
                <c:pt idx="416" formatCode="General">
                  <c:v>3257</c:v>
                </c:pt>
                <c:pt idx="417" formatCode="General">
                  <c:v>3260.5</c:v>
                </c:pt>
                <c:pt idx="418" formatCode="General">
                  <c:v>3271</c:v>
                </c:pt>
                <c:pt idx="419" formatCode="General">
                  <c:v>3290</c:v>
                </c:pt>
                <c:pt idx="420" formatCode="General">
                  <c:v>3325</c:v>
                </c:pt>
                <c:pt idx="421" formatCode="General">
                  <c:v>3340</c:v>
                </c:pt>
                <c:pt idx="422" formatCode="General">
                  <c:v>3390</c:v>
                </c:pt>
                <c:pt idx="423" formatCode="General">
                  <c:v>3410</c:v>
                </c:pt>
                <c:pt idx="424" formatCode="General">
                  <c:v>3427.5</c:v>
                </c:pt>
                <c:pt idx="425" formatCode="General">
                  <c:v>3424</c:v>
                </c:pt>
                <c:pt idx="426" formatCode="General">
                  <c:v>3400</c:v>
                </c:pt>
                <c:pt idx="427" formatCode="General">
                  <c:v>3425</c:v>
                </c:pt>
                <c:pt idx="428" formatCode="General">
                  <c:v>3450</c:v>
                </c:pt>
                <c:pt idx="429" formatCode="General">
                  <c:v>3460</c:v>
                </c:pt>
                <c:pt idx="430" formatCode="General">
                  <c:v>3494</c:v>
                </c:pt>
                <c:pt idx="431" formatCode="General">
                  <c:v>3550</c:v>
                </c:pt>
                <c:pt idx="432" formatCode="General">
                  <c:v>3535</c:v>
                </c:pt>
                <c:pt idx="433" formatCode="General">
                  <c:v>3505</c:v>
                </c:pt>
                <c:pt idx="434" formatCode="General">
                  <c:v>3485</c:v>
                </c:pt>
                <c:pt idx="435" formatCode="General">
                  <c:v>3445</c:v>
                </c:pt>
                <c:pt idx="436" formatCode="General">
                  <c:v>3440</c:v>
                </c:pt>
                <c:pt idx="437" formatCode="General">
                  <c:v>3465</c:v>
                </c:pt>
                <c:pt idx="438" formatCode="General">
                  <c:v>3470</c:v>
                </c:pt>
                <c:pt idx="439" formatCode="General">
                  <c:v>3444</c:v>
                </c:pt>
                <c:pt idx="440" formatCode="General">
                  <c:v>3435</c:v>
                </c:pt>
                <c:pt idx="441" formatCode="General">
                  <c:v>3440</c:v>
                </c:pt>
                <c:pt idx="442" formatCode="General">
                  <c:v>3430</c:v>
                </c:pt>
                <c:pt idx="443" formatCode="General">
                  <c:v>3422.5</c:v>
                </c:pt>
                <c:pt idx="444" formatCode="General">
                  <c:v>3417.5</c:v>
                </c:pt>
                <c:pt idx="445" formatCode="General">
                  <c:v>3416</c:v>
                </c:pt>
                <c:pt idx="446" formatCode="General">
                  <c:v>3400</c:v>
                </c:pt>
                <c:pt idx="447" formatCode="General">
                  <c:v>3412.5</c:v>
                </c:pt>
                <c:pt idx="448" formatCode="General">
                  <c:v>3405</c:v>
                </c:pt>
                <c:pt idx="449" formatCode="General">
                  <c:v>3413</c:v>
                </c:pt>
                <c:pt idx="450" formatCode="General">
                  <c:v>3410</c:v>
                </c:pt>
                <c:pt idx="451" formatCode="General">
                  <c:v>3415</c:v>
                </c:pt>
                <c:pt idx="452" formatCode="General">
                  <c:v>3414</c:v>
                </c:pt>
                <c:pt idx="453" formatCode="General">
                  <c:v>3407.5</c:v>
                </c:pt>
                <c:pt idx="454" formatCode="General">
                  <c:v>3415</c:v>
                </c:pt>
                <c:pt idx="455" formatCode="General">
                  <c:v>3417.5</c:v>
                </c:pt>
                <c:pt idx="456" formatCode="General">
                  <c:v>3421.5</c:v>
                </c:pt>
                <c:pt idx="457" formatCode="General">
                  <c:v>3420</c:v>
                </c:pt>
                <c:pt idx="458" formatCode="General">
                  <c:v>3420</c:v>
                </c:pt>
                <c:pt idx="459" formatCode="General">
                  <c:v>3419</c:v>
                </c:pt>
                <c:pt idx="460" formatCode="General">
                  <c:v>3427.5</c:v>
                </c:pt>
                <c:pt idx="461" formatCode="General">
                  <c:v>3427.5</c:v>
                </c:pt>
                <c:pt idx="462" formatCode="General">
                  <c:v>3427</c:v>
                </c:pt>
                <c:pt idx="463" formatCode="General">
                  <c:v>3427.5</c:v>
                </c:pt>
                <c:pt idx="464" formatCode="General">
                  <c:v>3440</c:v>
                </c:pt>
                <c:pt idx="465" formatCode="General">
                  <c:v>3440</c:v>
                </c:pt>
                <c:pt idx="466" formatCode="General">
                  <c:v>3441</c:v>
                </c:pt>
                <c:pt idx="467" formatCode="General">
                  <c:v>3430</c:v>
                </c:pt>
                <c:pt idx="468" formatCode="General">
                  <c:v>3435</c:v>
                </c:pt>
                <c:pt idx="469" formatCode="General">
                  <c:v>3427.5</c:v>
                </c:pt>
                <c:pt idx="470" formatCode="General">
                  <c:v>3429</c:v>
                </c:pt>
                <c:pt idx="471" formatCode="General">
                  <c:v>3434</c:v>
                </c:pt>
                <c:pt idx="472" formatCode="General">
                  <c:v>3445</c:v>
                </c:pt>
                <c:pt idx="473" formatCode="General">
                  <c:v>3440</c:v>
                </c:pt>
                <c:pt idx="474" formatCode="General">
                  <c:v>3439</c:v>
                </c:pt>
                <c:pt idx="475" formatCode="General">
                  <c:v>3440</c:v>
                </c:pt>
                <c:pt idx="476" formatCode="General">
                  <c:v>3440</c:v>
                </c:pt>
                <c:pt idx="477" formatCode="General">
                  <c:v>3440</c:v>
                </c:pt>
                <c:pt idx="478" formatCode="General">
                  <c:v>3442.5</c:v>
                </c:pt>
                <c:pt idx="479" formatCode="General">
                  <c:v>3442.5</c:v>
                </c:pt>
                <c:pt idx="480" formatCode="General">
                  <c:v>3443</c:v>
                </c:pt>
                <c:pt idx="481" formatCode="General">
                  <c:v>3444.5</c:v>
                </c:pt>
                <c:pt idx="482" formatCode="General">
                  <c:v>3444.5</c:v>
                </c:pt>
                <c:pt idx="483" formatCode="General">
                  <c:v>3448.5</c:v>
                </c:pt>
                <c:pt idx="484" formatCode="General">
                  <c:v>3448</c:v>
                </c:pt>
                <c:pt idx="485" formatCode="General">
                  <c:v>3449.5</c:v>
                </c:pt>
                <c:pt idx="486" formatCode="General">
                  <c:v>3449.5</c:v>
                </c:pt>
                <c:pt idx="487" formatCode="General">
                  <c:v>3448.5</c:v>
                </c:pt>
                <c:pt idx="488" formatCode="General">
                  <c:v>3455</c:v>
                </c:pt>
                <c:pt idx="489" formatCode="General">
                  <c:v>3456</c:v>
                </c:pt>
                <c:pt idx="490" formatCode="General">
                  <c:v>3458</c:v>
                </c:pt>
                <c:pt idx="491" formatCode="General">
                  <c:v>3467.5</c:v>
                </c:pt>
                <c:pt idx="492" formatCode="General">
                  <c:v>3460</c:v>
                </c:pt>
                <c:pt idx="493" formatCode="General">
                  <c:v>3464</c:v>
                </c:pt>
                <c:pt idx="494" formatCode="General">
                  <c:v>3461.5</c:v>
                </c:pt>
                <c:pt idx="495" formatCode="General">
                  <c:v>3462.5</c:v>
                </c:pt>
                <c:pt idx="496" formatCode="General">
                  <c:v>3469</c:v>
                </c:pt>
                <c:pt idx="497" formatCode="General">
                  <c:v>3470</c:v>
                </c:pt>
                <c:pt idx="498" formatCode="General">
                  <c:v>3470</c:v>
                </c:pt>
                <c:pt idx="499" formatCode="General">
                  <c:v>3470</c:v>
                </c:pt>
                <c:pt idx="500" formatCode="General">
                  <c:v>3470</c:v>
                </c:pt>
                <c:pt idx="501" formatCode="General">
                  <c:v>3470</c:v>
                </c:pt>
                <c:pt idx="502" formatCode="General">
                  <c:v>3470</c:v>
                </c:pt>
                <c:pt idx="503" formatCode="General">
                  <c:v>3470</c:v>
                </c:pt>
                <c:pt idx="504" formatCode="General">
                  <c:v>3475</c:v>
                </c:pt>
                <c:pt idx="505" formatCode="General">
                  <c:v>3475</c:v>
                </c:pt>
                <c:pt idx="506" formatCode="General">
                  <c:v>3480</c:v>
                </c:pt>
                <c:pt idx="507" formatCode="General">
                  <c:v>3480</c:v>
                </c:pt>
                <c:pt idx="508" formatCode="General">
                  <c:v>3481</c:v>
                </c:pt>
                <c:pt idx="509" formatCode="General">
                  <c:v>3480</c:v>
                </c:pt>
                <c:pt idx="510" formatCode="General">
                  <c:v>3482.5</c:v>
                </c:pt>
                <c:pt idx="511" formatCode="General">
                  <c:v>3487.5</c:v>
                </c:pt>
                <c:pt idx="512" formatCode="General">
                  <c:v>3490</c:v>
                </c:pt>
                <c:pt idx="513" formatCode="General">
                  <c:v>3488</c:v>
                </c:pt>
                <c:pt idx="514" formatCode="General">
                  <c:v>3497.5</c:v>
                </c:pt>
                <c:pt idx="515" formatCode="General">
                  <c:v>3504</c:v>
                </c:pt>
                <c:pt idx="516" formatCode="General">
                  <c:v>3502.5</c:v>
                </c:pt>
                <c:pt idx="517" formatCode="General">
                  <c:v>3497.5</c:v>
                </c:pt>
                <c:pt idx="518" formatCode="General">
                  <c:v>3500</c:v>
                </c:pt>
                <c:pt idx="519" formatCode="General">
                  <c:v>3507.5</c:v>
                </c:pt>
                <c:pt idx="520" formatCode="General">
                  <c:v>3508.5</c:v>
                </c:pt>
                <c:pt idx="521" formatCode="General">
                  <c:v>3513</c:v>
                </c:pt>
                <c:pt idx="522" formatCode="General">
                  <c:v>3512.5</c:v>
                </c:pt>
                <c:pt idx="523" formatCode="General">
                  <c:v>3509</c:v>
                </c:pt>
                <c:pt idx="524" formatCode="General">
                  <c:v>3508.5</c:v>
                </c:pt>
                <c:pt idx="525" formatCode="General">
                  <c:v>3510</c:v>
                </c:pt>
                <c:pt idx="526" formatCode="General">
                  <c:v>3512.5</c:v>
                </c:pt>
                <c:pt idx="527" formatCode="General">
                  <c:v>3517.5</c:v>
                </c:pt>
                <c:pt idx="528" formatCode="General">
                  <c:v>3517.5</c:v>
                </c:pt>
                <c:pt idx="529" formatCode="General">
                  <c:v>3518.5</c:v>
                </c:pt>
                <c:pt idx="530" formatCode="General">
                  <c:v>3519.5</c:v>
                </c:pt>
                <c:pt idx="531" formatCode="General">
                  <c:v>3524</c:v>
                </c:pt>
                <c:pt idx="532" formatCode="General">
                  <c:v>3525.5</c:v>
                </c:pt>
                <c:pt idx="533" formatCode="General">
                  <c:v>3525.5</c:v>
                </c:pt>
                <c:pt idx="534" formatCode="General">
                  <c:v>3529</c:v>
                </c:pt>
                <c:pt idx="535" formatCode="General">
                  <c:v>3527.5</c:v>
                </c:pt>
                <c:pt idx="536" formatCode="_(* #,##0.00_);_(* \(#,##0.00\);_(* &quot;-&quot;??_);_(@_)">
                  <c:v>3528.5</c:v>
                </c:pt>
                <c:pt idx="537" formatCode="_(* #,##0.00_);_(* \(#,##0.00\);_(* &quot;-&quot;??_);_(@_)">
                  <c:v>3532.5</c:v>
                </c:pt>
                <c:pt idx="538" formatCode="_(* #,##0.00_);_(* \(#,##0.00\);_(* &quot;-&quot;??_);_(@_)">
                  <c:v>3532.5</c:v>
                </c:pt>
                <c:pt idx="539" formatCode="_(* #,##0.00_);_(* \(#,##0.00\);_(* &quot;-&quot;??_);_(@_)">
                  <c:v>3532.5</c:v>
                </c:pt>
                <c:pt idx="540" formatCode="_(* #,##0.00_);_(* \(#,##0.00\);_(* &quot;-&quot;??_);_(@_)">
                  <c:v>3532.5</c:v>
                </c:pt>
                <c:pt idx="541" formatCode="_(* #,##0.00_);_(* \(#,##0.00\);_(* &quot;-&quot;??_);_(@_)">
                  <c:v>3530</c:v>
                </c:pt>
                <c:pt idx="542" formatCode="_(* #,##0.00_);_(* \(#,##0.00\);_(* &quot;-&quot;??_);_(@_)">
                  <c:v>3530</c:v>
                </c:pt>
                <c:pt idx="543" formatCode="_(* #,##0.00_);_(* \(#,##0.00\);_(* &quot;-&quot;??_);_(@_)">
                  <c:v>3531.5</c:v>
                </c:pt>
                <c:pt idx="544" formatCode="_(* #,##0.00_);_(* \(#,##0.00\);_(* &quot;-&quot;??_);_(@_)">
                  <c:v>3532.5</c:v>
                </c:pt>
                <c:pt idx="545" formatCode="_(* #,##0.00_);_(* \(#,##0.00\);_(* &quot;-&quot;??_);_(@_)">
                  <c:v>3532.5</c:v>
                </c:pt>
                <c:pt idx="546" formatCode="_(* #,##0.00_);_(* \(#,##0.00\);_(* &quot;-&quot;??_);_(@_)">
                  <c:v>3529.5</c:v>
                </c:pt>
                <c:pt idx="547" formatCode="_(* #,##0.00_);_(* \(#,##0.00\);_(* &quot;-&quot;??_);_(@_)">
                  <c:v>3529</c:v>
                </c:pt>
                <c:pt idx="548" formatCode="_(* #,##0.00_);_(* \(#,##0.00\);_(* &quot;-&quot;??_);_(@_)">
                  <c:v>3528</c:v>
                </c:pt>
                <c:pt idx="549" formatCode="_(* #,##0.00_);_(* \(#,##0.00\);_(* &quot;-&quot;??_);_(@_)">
                  <c:v>3528.5</c:v>
                </c:pt>
                <c:pt idx="550" formatCode="_(* #,##0.00_);_(* \(#,##0.00\);_(* &quot;-&quot;??_);_(@_)">
                  <c:v>3529.5</c:v>
                </c:pt>
                <c:pt idx="551" formatCode="_(* #,##0.00_);_(* \(#,##0.00\);_(* &quot;-&quot;??_);_(@_)">
                  <c:v>3529.5</c:v>
                </c:pt>
                <c:pt idx="552" formatCode="_(* #,##0.00_);_(* \(#,##0.00\);_(* &quot;-&quot;??_);_(@_)">
                  <c:v>3525.5</c:v>
                </c:pt>
                <c:pt idx="553" formatCode="_(* #,##0.00_);_(* \(#,##0.00\);_(* &quot;-&quot;??_);_(@_)">
                  <c:v>3523.5</c:v>
                </c:pt>
                <c:pt idx="554" formatCode="_(* #,##0.00_);_(* \(#,##0.00\);_(* &quot;-&quot;??_);_(@_)">
                  <c:v>3522.5</c:v>
                </c:pt>
                <c:pt idx="555" formatCode="_(* #,##0.00_);_(* \(#,##0.00\);_(* &quot;-&quot;??_);_(@_)">
                  <c:v>3518.5</c:v>
                </c:pt>
                <c:pt idx="556" formatCode="_(* #,##0.00_);_(* \(#,##0.00\);_(* &quot;-&quot;??_);_(@_)">
                  <c:v>3517.5</c:v>
                </c:pt>
                <c:pt idx="557" formatCode="_(* #,##0.00_);_(* \(#,##0.00\);_(* &quot;-&quot;??_);_(@_)">
                  <c:v>3517.5</c:v>
                </c:pt>
                <c:pt idx="558" formatCode="_(* #,##0.00_);_(* \(#,##0.00\);_(* &quot;-&quot;??_);_(@_)">
                  <c:v>3515.5</c:v>
                </c:pt>
                <c:pt idx="559" formatCode="_(* #,##0.00_);_(* \(#,##0.00\);_(* &quot;-&quot;??_);_(@_)">
                  <c:v>3515</c:v>
                </c:pt>
                <c:pt idx="560" formatCode="_(* #,##0.00_);_(* \(#,##0.00\);_(* &quot;-&quot;??_);_(@_)">
                  <c:v>3510.5</c:v>
                </c:pt>
                <c:pt idx="561" formatCode="_(* #,##0.00_);_(* \(#,##0.00\);_(* &quot;-&quot;??_);_(@_)">
                  <c:v>3505</c:v>
                </c:pt>
                <c:pt idx="562" formatCode="_(* #,##0.00_);_(* \(#,##0.00\);_(* &quot;-&quot;??_);_(@_)">
                  <c:v>3505</c:v>
                </c:pt>
                <c:pt idx="563" formatCode="_(* #,##0.00_);_(* \(#,##0.00\);_(* &quot;-&quot;??_);_(@_)">
                  <c:v>3500</c:v>
                </c:pt>
                <c:pt idx="564" formatCode="_(* #,##0.00_);_(* \(#,##0.00\);_(* &quot;-&quot;??_);_(@_)">
                  <c:v>3500</c:v>
                </c:pt>
                <c:pt idx="565" formatCode="_(* #,##0.00_);_(* \(#,##0.00\);_(* &quot;-&quot;??_);_(@_)">
                  <c:v>3500</c:v>
                </c:pt>
                <c:pt idx="566" formatCode="_(* #,##0.00_);_(* \(#,##0.00\);_(* &quot;-&quot;??_);_(@_)">
                  <c:v>3497.5</c:v>
                </c:pt>
                <c:pt idx="567" formatCode="_(* #,##0.00_);_(* \(#,##0.00\);_(* &quot;-&quot;??_);_(@_)">
                  <c:v>3489</c:v>
                </c:pt>
                <c:pt idx="568" formatCode="_(* #,##0.00_);_(* \(#,##0.00\);_(* &quot;-&quot;??_);_(@_)">
                  <c:v>3490</c:v>
                </c:pt>
                <c:pt idx="569" formatCode="_(* #,##0.00_);_(* \(#,##0.00\);_(* &quot;-&quot;??_);_(@_)">
                  <c:v>3487.5</c:v>
                </c:pt>
                <c:pt idx="570" formatCode="_(* #,##0.00_);_(* \(#,##0.00\);_(* &quot;-&quot;??_);_(@_)">
                  <c:v>3488.5</c:v>
                </c:pt>
                <c:pt idx="571" formatCode="_(* #,##0.00_);_(* \(#,##0.00\);_(* &quot;-&quot;??_);_(@_)">
                  <c:v>3488.5</c:v>
                </c:pt>
                <c:pt idx="572" formatCode="_(* #,##0.00_);_(* \(#,##0.00\);_(* &quot;-&quot;??_);_(@_)">
                  <c:v>3485</c:v>
                </c:pt>
                <c:pt idx="573" formatCode="_(* #,##0.00_);_(* \(#,##0.00\);_(* &quot;-&quot;??_);_(@_)">
                  <c:v>3482.5</c:v>
                </c:pt>
                <c:pt idx="574" formatCode="_(* #,##0.00_);_(* \(#,##0.00\);_(* &quot;-&quot;??_);_(@_)">
                  <c:v>3483.5</c:v>
                </c:pt>
                <c:pt idx="575" formatCode="_(* #,##0.00_);_(* \(#,##0.00\);_(* &quot;-&quot;??_);_(@_)">
                  <c:v>3478.5</c:v>
                </c:pt>
                <c:pt idx="576" formatCode="_(* #,##0.00_);_(* \(#,##0.00\);_(* &quot;-&quot;??_);_(@_)">
                  <c:v>3475</c:v>
                </c:pt>
                <c:pt idx="577" formatCode="_(* #,##0.00_);_(* \(#,##0.00\);_(* &quot;-&quot;??_);_(@_)">
                  <c:v>3475</c:v>
                </c:pt>
                <c:pt idx="578" formatCode="_(* #,##0.00_);_(* \(#,##0.00\);_(* &quot;-&quot;??_);_(@_)">
                  <c:v>3469</c:v>
                </c:pt>
                <c:pt idx="579" formatCode="_(* #,##0.00_);_(* \(#,##0.00\);_(* &quot;-&quot;??_);_(@_)">
                  <c:v>3467.5</c:v>
                </c:pt>
                <c:pt idx="580" formatCode="_(* #,##0.00_);_(* \(#,##0.00\);_(* &quot;-&quot;??_);_(@_)">
                  <c:v>3470</c:v>
                </c:pt>
                <c:pt idx="581" formatCode="_(* #,##0.00_);_(* \(#,##0.00\);_(* &quot;-&quot;??_);_(@_)">
                  <c:v>3473.5</c:v>
                </c:pt>
                <c:pt idx="582" formatCode="_(* #,##0.00_);_(* \(#,##0.00\);_(* &quot;-&quot;??_);_(@_)">
                  <c:v>3471</c:v>
                </c:pt>
                <c:pt idx="583" formatCode="_(* #,##0.00_);_(* \(#,##0.00\);_(* &quot;-&quot;??_);_(@_)">
                  <c:v>3463.5</c:v>
                </c:pt>
                <c:pt idx="584" formatCode="_(* #,##0.00_);_(* \(#,##0.00\);_(* &quot;-&quot;??_);_(@_)">
                  <c:v>3467.5</c:v>
                </c:pt>
                <c:pt idx="585" formatCode="_(* #,##0.00_);_(* \(#,##0.00\);_(* &quot;-&quot;??_);_(@_)">
                  <c:v>3465</c:v>
                </c:pt>
                <c:pt idx="586" formatCode="_(* #,##0.00_);_(* \(#,##0.00\);_(* &quot;-&quot;??_);_(@_)">
                  <c:v>3462.5</c:v>
                </c:pt>
                <c:pt idx="587" formatCode="_(* #,##0.00_);_(* \(#,##0.00\);_(* &quot;-&quot;??_);_(@_)">
                  <c:v>3461</c:v>
                </c:pt>
                <c:pt idx="588" formatCode="_(* #,##0.00_);_(* \(#,##0.00\);_(* &quot;-&quot;??_);_(@_)">
                  <c:v>3459</c:v>
                </c:pt>
                <c:pt idx="589" formatCode="_(* #,##0.00_);_(* \(#,##0.00\);_(* &quot;-&quot;??_);_(@_)">
                  <c:v>3459</c:v>
                </c:pt>
                <c:pt idx="590" formatCode="_(* #,##0.00_);_(* \(#,##0.00\);_(* &quot;-&quot;??_);_(@_)">
                  <c:v>3459.5</c:v>
                </c:pt>
                <c:pt idx="591" formatCode="_(* #,##0.00_);_(* \(#,##0.00\);_(* &quot;-&quot;??_);_(@_)">
                  <c:v>3459</c:v>
                </c:pt>
                <c:pt idx="592" formatCode="_(* #,##0.00_);_(* \(#,##0.00\);_(* &quot;-&quot;??_);_(@_)">
                  <c:v>3459</c:v>
                </c:pt>
                <c:pt idx="593" formatCode="_(* #,##0.00_);_(* \(#,##0.00\);_(* &quot;-&quot;??_);_(@_)">
                  <c:v>3455</c:v>
                </c:pt>
                <c:pt idx="594" formatCode="_(* #,##0.00_);_(* \(#,##0.00\);_(* &quot;-&quot;??_);_(@_)">
                  <c:v>3450</c:v>
                </c:pt>
                <c:pt idx="595" formatCode="_(* #,##0.00_);_(* \(#,##0.00\);_(* &quot;-&quot;??_);_(@_)">
                  <c:v>3451</c:v>
                </c:pt>
                <c:pt idx="596" formatCode="_(* #,##0.00_);_(* \(#,##0.00\);_(* &quot;-&quot;??_);_(@_)">
                  <c:v>3450</c:v>
                </c:pt>
                <c:pt idx="597" formatCode="_(* #,##0.00_);_(* \(#,##0.00\);_(* &quot;-&quot;??_);_(@_)">
                  <c:v>3450</c:v>
                </c:pt>
                <c:pt idx="598" formatCode="_(* #,##0.00_);_(* \(#,##0.00\);_(* &quot;-&quot;??_);_(@_)">
                  <c:v>3444</c:v>
                </c:pt>
                <c:pt idx="599" formatCode="_(* #,##0.00_);_(* \(#,##0.00\);_(* &quot;-&quot;??_);_(@_)">
                  <c:v>3444</c:v>
                </c:pt>
                <c:pt idx="600" formatCode="_(* #,##0.00_);_(* \(#,##0.00\);_(* &quot;-&quot;??_);_(@_)">
                  <c:v>3444</c:v>
                </c:pt>
                <c:pt idx="601" formatCode="_(* #,##0.00_);_(* \(#,##0.00\);_(* &quot;-&quot;??_);_(@_)">
                  <c:v>3444</c:v>
                </c:pt>
                <c:pt idx="602" formatCode="_(* #,##0.00_);_(* \(#,##0.00\);_(* &quot;-&quot;??_);_(@_)">
                  <c:v>3445</c:v>
                </c:pt>
                <c:pt idx="603" formatCode="_(* #,##0.00_);_(* \(#,##0.00\);_(* &quot;-&quot;??_);_(@_)">
                  <c:v>3443.5</c:v>
                </c:pt>
                <c:pt idx="604" formatCode="_(* #,##0.00_);_(* \(#,##0.00\);_(* &quot;-&quot;??_);_(@_)">
                  <c:v>3444</c:v>
                </c:pt>
                <c:pt idx="605" formatCode="_(* #,##0.00_);_(* \(#,##0.00\);_(* &quot;-&quot;??_);_(@_)">
                  <c:v>3444</c:v>
                </c:pt>
                <c:pt idx="606" formatCode="_(* #,##0.00_);_(* \(#,##0.00\);_(* &quot;-&quot;??_);_(@_)">
                  <c:v>3444</c:v>
                </c:pt>
                <c:pt idx="607" formatCode="_(* #,##0.00_);_(* \(#,##0.00\);_(* &quot;-&quot;??_);_(@_)">
                  <c:v>3438.5</c:v>
                </c:pt>
                <c:pt idx="608" formatCode="_(* #,##0.00_);_(* \(#,##0.00\);_(* &quot;-&quot;??_);_(@_)">
                  <c:v>3438.5</c:v>
                </c:pt>
                <c:pt idx="609" formatCode="_(* #,##0.00_);_(* \(#,##0.00\);_(* &quot;-&quot;??_);_(@_)">
                  <c:v>3438.5</c:v>
                </c:pt>
                <c:pt idx="610" formatCode="_(* #,##0.00_);_(* \(#,##0.00\);_(* &quot;-&quot;??_);_(@_)">
                  <c:v>3440</c:v>
                </c:pt>
                <c:pt idx="611" formatCode="_(* #,##0.00_);_(* \(#,##0.00\);_(* &quot;-&quot;??_);_(@_)">
                  <c:v>3438.5</c:v>
                </c:pt>
                <c:pt idx="612" formatCode="_(* #,##0.00_);_(* \(#,##0.00\);_(* &quot;-&quot;??_);_(@_)">
                  <c:v>3435</c:v>
                </c:pt>
                <c:pt idx="613" formatCode="_(* #,##0.00_);_(* \(#,##0.00\);_(* &quot;-&quot;??_);_(@_)">
                  <c:v>3435</c:v>
                </c:pt>
                <c:pt idx="614" formatCode="_(* #,##0.00_);_(* \(#,##0.00\);_(* &quot;-&quot;??_);_(@_)">
                  <c:v>3433.5</c:v>
                </c:pt>
                <c:pt idx="615" formatCode="_(* #,##0.00_);_(* \(#,##0.00\);_(* &quot;-&quot;??_);_(@_)">
                  <c:v>3435.5</c:v>
                </c:pt>
                <c:pt idx="616" formatCode="_(* #,##0.00_);_(* \(#,##0.00\);_(* &quot;-&quot;??_);_(@_)">
                  <c:v>3435.5</c:v>
                </c:pt>
                <c:pt idx="617" formatCode="_(* #,##0.00_);_(* \(#,##0.00\);_(* &quot;-&quot;??_);_(@_)">
                  <c:v>3430</c:v>
                </c:pt>
                <c:pt idx="618" formatCode="_(* #,##0.00_);_(* \(#,##0.00\);_(* &quot;-&quot;??_);_(@_)">
                  <c:v>3430</c:v>
                </c:pt>
                <c:pt idx="619" formatCode="_(* #,##0.00_);_(* \(#,##0.00\);_(* &quot;-&quot;??_);_(@_)">
                  <c:v>3434</c:v>
                </c:pt>
                <c:pt idx="620" formatCode="_(* #,##0.00_);_(* \(#,##0.00\);_(* &quot;-&quot;??_);_(@_)">
                  <c:v>3433.5</c:v>
                </c:pt>
                <c:pt idx="621" formatCode="_(* #,##0.00_);_(* \(#,##0.00\);_(* &quot;-&quot;??_);_(@_)">
                  <c:v>3432.5</c:v>
                </c:pt>
                <c:pt idx="622" formatCode="_(* #,##0.00_);_(* \(#,##0.00\);_(* &quot;-&quot;??_);_(@_)">
                  <c:v>3433.5</c:v>
                </c:pt>
                <c:pt idx="623" formatCode="_(* #,##0.00_);_(* \(#,##0.00\);_(* &quot;-&quot;??_);_(@_)">
                  <c:v>3433</c:v>
                </c:pt>
                <c:pt idx="624" formatCode="_(* #,##0.00_);_(* \(#,##0.00\);_(* &quot;-&quot;??_);_(@_)">
                  <c:v>3437</c:v>
                </c:pt>
                <c:pt idx="625" formatCode="_(* #,##0.00_);_(* \(#,##0.00\);_(* &quot;-&quot;??_);_(@_)">
                  <c:v>3440.5</c:v>
                </c:pt>
                <c:pt idx="626" formatCode="_(* #,##0.00_);_(* \(#,##0.00\);_(* &quot;-&quot;??_);_(@_)">
                  <c:v>3445</c:v>
                </c:pt>
                <c:pt idx="627" formatCode="_(* #,##0.00_);_(* \(#,##0.00\);_(* &quot;-&quot;??_);_(@_)">
                  <c:v>3440</c:v>
                </c:pt>
                <c:pt idx="628" formatCode="_(* #,##0.00_);_(* \(#,##0.00\);_(* &quot;-&quot;??_);_(@_)">
                  <c:v>3442</c:v>
                </c:pt>
                <c:pt idx="629" formatCode="_(* #,##0.00_);_(* \(#,##0.00\);_(* &quot;-&quot;??_);_(@_)">
                  <c:v>3445.5</c:v>
                </c:pt>
                <c:pt idx="630" formatCode="_(* #,##0.00_);_(* \(#,##0.00\);_(* &quot;-&quot;??_);_(@_)">
                  <c:v>3451.5</c:v>
                </c:pt>
                <c:pt idx="631" formatCode="_(* #,##0.00_);_(* \(#,##0.00\);_(* &quot;-&quot;??_);_(@_)">
                  <c:v>3454.5</c:v>
                </c:pt>
                <c:pt idx="632" formatCode="_(* #,##0.00_);_(* \(#,##0.00\);_(* &quot;-&quot;??_);_(@_)">
                  <c:v>3455.5</c:v>
                </c:pt>
                <c:pt idx="633" formatCode="_(* #,##0.00_);_(* \(#,##0.00\);_(* &quot;-&quot;??_);_(@_)">
                  <c:v>3453.5</c:v>
                </c:pt>
                <c:pt idx="634" formatCode="_(* #,##0.00_);_(* \(#,##0.00\);_(* &quot;-&quot;??_);_(@_)">
                  <c:v>3453</c:v>
                </c:pt>
                <c:pt idx="635" formatCode="_(* #,##0.00_);_(* \(#,##0.00\);_(* &quot;-&quot;??_);_(@_)">
                  <c:v>3452.5</c:v>
                </c:pt>
                <c:pt idx="636" formatCode="_(* #,##0.00_);_(* \(#,##0.00\);_(* &quot;-&quot;??_);_(@_)">
                  <c:v>3453</c:v>
                </c:pt>
                <c:pt idx="637" formatCode="_(* #,##0.00_);_(* \(#,##0.00\);_(* &quot;-&quot;??_);_(@_)">
                  <c:v>3458.5</c:v>
                </c:pt>
                <c:pt idx="638" formatCode="_(* #,##0.00_);_(* \(#,##0.00\);_(* &quot;-&quot;??_);_(@_)">
                  <c:v>3458.5</c:v>
                </c:pt>
                <c:pt idx="639" formatCode="_(* #,##0.00_);_(* \(#,##0.00\);_(* &quot;-&quot;??_);_(@_)">
                  <c:v>3470</c:v>
                </c:pt>
                <c:pt idx="640" formatCode="_(* #,##0.00_);_(* \(#,##0.00\);_(* &quot;-&quot;??_);_(@_)">
                  <c:v>3470</c:v>
                </c:pt>
                <c:pt idx="641" formatCode="_(* #,##0.00_);_(* \(#,##0.00\);_(* &quot;-&quot;??_);_(@_)">
                  <c:v>3470</c:v>
                </c:pt>
                <c:pt idx="642" formatCode="_(* #,##0.00_);_(* \(#,##0.00\);_(* &quot;-&quot;??_);_(@_)">
                  <c:v>3470.5</c:v>
                </c:pt>
                <c:pt idx="643" formatCode="_(* #,##0.00_);_(* \(#,##0.00\);_(* &quot;-&quot;??_);_(@_)">
                  <c:v>3471</c:v>
                </c:pt>
                <c:pt idx="644" formatCode="_(* #,##0.00_);_(* \(#,##0.00\);_(* &quot;-&quot;??_);_(@_)">
                  <c:v>3472.5</c:v>
                </c:pt>
                <c:pt idx="645" formatCode="_(* #,##0.00_);_(* \(#,##0.00\);_(* &quot;-&quot;??_);_(@_)">
                  <c:v>3473</c:v>
                </c:pt>
                <c:pt idx="646" formatCode="_(* #,##0.00_);_(* \(#,##0.00\);_(* &quot;-&quot;??_);_(@_)">
                  <c:v>3474.5</c:v>
                </c:pt>
                <c:pt idx="647" formatCode="_(* #,##0.00_);_(* \(#,##0.00\);_(* &quot;-&quot;??_);_(@_)">
                  <c:v>3476.5</c:v>
                </c:pt>
                <c:pt idx="648" formatCode="_(* #,##0.00_);_(* \(#,##0.00\);_(* &quot;-&quot;??_);_(@_)">
                  <c:v>3474</c:v>
                </c:pt>
                <c:pt idx="649" formatCode="_(* #,##0.00_);_(* \(#,##0.00\);_(* &quot;-&quot;??_);_(@_)">
                  <c:v>3473</c:v>
                </c:pt>
                <c:pt idx="650" formatCode="_(* #,##0.00_);_(* \(#,##0.00\);_(* &quot;-&quot;??_);_(@_)">
                  <c:v>3477</c:v>
                </c:pt>
                <c:pt idx="651" formatCode="_(* #,##0.00_);_(* \(#,##0.00\);_(* &quot;-&quot;??_);_(@_)">
                  <c:v>3477.5</c:v>
                </c:pt>
                <c:pt idx="652" formatCode="_(* #,##0.00_);_(* \(#,##0.00\);_(* &quot;-&quot;??_);_(@_)">
                  <c:v>3474</c:v>
                </c:pt>
                <c:pt idx="653" formatCode="_(* #,##0.00_);_(* \(#,##0.00\);_(* &quot;-&quot;??_);_(@_)">
                  <c:v>3475</c:v>
                </c:pt>
                <c:pt idx="654" formatCode="_(* #,##0.00_);_(* \(#,##0.00\);_(* &quot;-&quot;??_);_(@_)">
                  <c:v>3475.5</c:v>
                </c:pt>
                <c:pt idx="655" formatCode="_(* #,##0.00_);_(* \(#,##0.00\);_(* &quot;-&quot;??_);_(@_)">
                  <c:v>3475.5</c:v>
                </c:pt>
                <c:pt idx="656" formatCode="_(* #,##0.00_);_(* \(#,##0.00\);_(* &quot;-&quot;??_);_(@_)">
                  <c:v>3476</c:v>
                </c:pt>
                <c:pt idx="657" formatCode="_(* #,##0.00_);_(* \(#,##0.00\);_(* &quot;-&quot;??_);_(@_)">
                  <c:v>3473</c:v>
                </c:pt>
                <c:pt idx="658" formatCode="_(* #,##0.00_);_(* \(#,##0.00\);_(* &quot;-&quot;??_);_(@_)">
                  <c:v>3475</c:v>
                </c:pt>
                <c:pt idx="659" formatCode="_(* #,##0.00_);_(* \(#,##0.00\);_(* &quot;-&quot;??_);_(@_)">
                  <c:v>3475</c:v>
                </c:pt>
                <c:pt idx="660" formatCode="_(* #,##0.00_);_(* \(#,##0.00\);_(* &quot;-&quot;??_);_(@_)">
                  <c:v>3473.5</c:v>
                </c:pt>
                <c:pt idx="661" formatCode="_(* #,##0.00_);_(* \(#,##0.00\);_(* &quot;-&quot;??_);_(@_)">
                  <c:v>3473</c:v>
                </c:pt>
                <c:pt idx="662" formatCode="_(* #,##0.00_);_(* \(#,##0.00\);_(* &quot;-&quot;??_);_(@_)">
                  <c:v>3472.5</c:v>
                </c:pt>
                <c:pt idx="663" formatCode="_(* #,##0.00_);_(* \(#,##0.00\);_(* &quot;-&quot;??_);_(@_)">
                  <c:v>3472.5</c:v>
                </c:pt>
                <c:pt idx="664" formatCode="_(* #,##0.00_);_(* \(#,##0.00\);_(* &quot;-&quot;??_);_(@_)">
                  <c:v>3472.5</c:v>
                </c:pt>
                <c:pt idx="665" formatCode="_(* #,##0.00_);_(* \(#,##0.00\);_(* &quot;-&quot;??_);_(@_)">
                  <c:v>3472</c:v>
                </c:pt>
                <c:pt idx="666" formatCode="_(* #,##0.00_);_(* \(#,##0.00\);_(* &quot;-&quot;??_);_(@_)">
                  <c:v>3467.5</c:v>
                </c:pt>
                <c:pt idx="667" formatCode="_(* #,##0.00_);_(* \(#,##0.00\);_(* &quot;-&quot;??_);_(@_)">
                  <c:v>3467.5</c:v>
                </c:pt>
                <c:pt idx="668" formatCode="_(* #,##0.00_);_(* \(#,##0.00\);_(* &quot;-&quot;??_);_(@_)">
                  <c:v>3472.5</c:v>
                </c:pt>
                <c:pt idx="669" formatCode="_(* #,##0.00_);_(* \(#,##0.00\);_(* &quot;-&quot;??_);_(@_)">
                  <c:v>3467.5</c:v>
                </c:pt>
                <c:pt idx="670" formatCode="_(* #,##0.00_);_(* \(#,##0.00\);_(* &quot;-&quot;??_);_(@_)">
                  <c:v>3466</c:v>
                </c:pt>
                <c:pt idx="671" formatCode="_(* #,##0.00_);_(* \(#,##0.00\);_(* &quot;-&quot;??_);_(@_)">
                  <c:v>3468.5</c:v>
                </c:pt>
                <c:pt idx="672" formatCode="_(* #,##0.00_);_(* \(#,##0.00\);_(* &quot;-&quot;??_);_(@_)">
                  <c:v>3465.5</c:v>
                </c:pt>
                <c:pt idx="673" formatCode="_(* #,##0.00_);_(* \(#,##0.00\);_(* &quot;-&quot;??_);_(@_)">
                  <c:v>3465</c:v>
                </c:pt>
                <c:pt idx="674" formatCode="_(* #,##0.00_);_(* \(#,##0.00\);_(* &quot;-&quot;??_);_(@_)">
                  <c:v>3464.5</c:v>
                </c:pt>
                <c:pt idx="675" formatCode="_(* #,##0.00_);_(* \(#,##0.00\);_(* &quot;-&quot;??_);_(@_)">
                  <c:v>3464.5</c:v>
                </c:pt>
                <c:pt idx="676" formatCode="_(* #,##0.00_);_(* \(#,##0.00\);_(* &quot;-&quot;??_);_(@_)">
                  <c:v>3464.5</c:v>
                </c:pt>
                <c:pt idx="677" formatCode="_(* #,##0.00_);_(* \(#,##0.00\);_(* &quot;-&quot;??_);_(@_)">
                  <c:v>3463.5</c:v>
                </c:pt>
                <c:pt idx="678" formatCode="_(* #,##0.00_);_(* \(#,##0.00\);_(* &quot;-&quot;??_);_(@_)">
                  <c:v>3462.5</c:v>
                </c:pt>
                <c:pt idx="679" formatCode="_(* #,##0.00_);_(* \(#,##0.00\);_(* &quot;-&quot;??_);_(@_)">
                  <c:v>3458.5</c:v>
                </c:pt>
                <c:pt idx="680" formatCode="_(* #,##0.00_);_(* \(#,##0.00\);_(* &quot;-&quot;??_);_(@_)">
                  <c:v>3458.5</c:v>
                </c:pt>
                <c:pt idx="681" formatCode="_(* #,##0.00_);_(* \(#,##0.00\);_(* &quot;-&quot;??_);_(@_)">
                  <c:v>3457.5</c:v>
                </c:pt>
                <c:pt idx="682" formatCode="_(* #,##0.00_);_(* \(#,##0.00\);_(* &quot;-&quot;??_);_(@_)">
                  <c:v>3453.5</c:v>
                </c:pt>
                <c:pt idx="683" formatCode="_(* #,##0.00_);_(* \(#,##0.00\);_(* &quot;-&quot;??_);_(@_)">
                  <c:v>3453.5</c:v>
                </c:pt>
                <c:pt idx="684" formatCode="_(* #,##0.00_);_(* \(#,##0.00\);_(* &quot;-&quot;??_);_(@_)">
                  <c:v>3455</c:v>
                </c:pt>
                <c:pt idx="685" formatCode="_(* #,##0.00_);_(* \(#,##0.00\);_(* &quot;-&quot;??_);_(@_)">
                  <c:v>3456</c:v>
                </c:pt>
                <c:pt idx="686" formatCode="_(* #,##0.00_);_(* \(#,##0.00\);_(* &quot;-&quot;??_);_(@_)">
                  <c:v>3456.5</c:v>
                </c:pt>
                <c:pt idx="687" formatCode="_(* #,##0.00_);_(* \(#,##0.00\);_(* &quot;-&quot;??_);_(@_)">
                  <c:v>3456</c:v>
                </c:pt>
                <c:pt idx="688" formatCode="_(* #,##0.00_);_(* \(#,##0.00\);_(* &quot;-&quot;??_);_(@_)">
                  <c:v>3456</c:v>
                </c:pt>
                <c:pt idx="689" formatCode="_(* #,##0.00_);_(* \(#,##0.00\);_(* &quot;-&quot;??_);_(@_)">
                  <c:v>3456</c:v>
                </c:pt>
                <c:pt idx="690" formatCode="_(* #,##0.00_);_(* \(#,##0.00\);_(* &quot;-&quot;??_);_(@_)">
                  <c:v>3457.5</c:v>
                </c:pt>
                <c:pt idx="691" formatCode="_(* #,##0.00_);_(* \(#,##0.00\);_(* &quot;-&quot;??_);_(@_)">
                  <c:v>3456.5</c:v>
                </c:pt>
                <c:pt idx="692" formatCode="_(* #,##0.00_);_(* \(#,##0.00\);_(* &quot;-&quot;??_);_(@_)">
                  <c:v>3453.5</c:v>
                </c:pt>
                <c:pt idx="693" formatCode="_(* #,##0.00_);_(* \(#,##0.00\);_(* &quot;-&quot;??_);_(@_)">
                  <c:v>3455</c:v>
                </c:pt>
                <c:pt idx="694" formatCode="_(* #,##0.00_);_(* \(#,##0.00\);_(* &quot;-&quot;??_);_(@_)">
                  <c:v>3455.5</c:v>
                </c:pt>
                <c:pt idx="695" formatCode="_(* #,##0.00_);_(* \(#,##0.00\);_(* &quot;-&quot;??_);_(@_)">
                  <c:v>3455</c:v>
                </c:pt>
                <c:pt idx="696" formatCode="_(* #,##0.00_);_(* \(#,##0.00\);_(* &quot;-&quot;??_);_(@_)">
                  <c:v>3454.5</c:v>
                </c:pt>
                <c:pt idx="697" formatCode="_(* #,##0.00_);_(* \(#,##0.00\);_(* &quot;-&quot;??_);_(@_)">
                  <c:v>3455.5</c:v>
                </c:pt>
                <c:pt idx="698" formatCode="_(* #,##0.00_);_(* \(#,##0.00\);_(* &quot;-&quot;??_);_(@_)">
                  <c:v>3457.5</c:v>
                </c:pt>
                <c:pt idx="699" formatCode="_(* #,##0.00_);_(* \(#,##0.00\);_(* &quot;-&quot;??_);_(@_)">
                  <c:v>3455</c:v>
                </c:pt>
                <c:pt idx="700" formatCode="_(* #,##0.00_);_(* \(#,##0.00\);_(* &quot;-&quot;??_);_(@_)">
                  <c:v>3455</c:v>
                </c:pt>
                <c:pt idx="701" formatCode="_(* #,##0.00_);_(* \(#,##0.00\);_(* &quot;-&quot;??_);_(@_)">
                  <c:v>3453</c:v>
                </c:pt>
                <c:pt idx="702" formatCode="_(* #,##0.00_);_(* \(#,##0.00\);_(* &quot;-&quot;??_);_(@_)">
                  <c:v>3448.5</c:v>
                </c:pt>
                <c:pt idx="703" formatCode="_(* #,##0.00_);_(* \(#,##0.00\);_(* &quot;-&quot;??_);_(@_)">
                  <c:v>3449</c:v>
                </c:pt>
                <c:pt idx="704" formatCode="_(* #,##0.00_);_(* \(#,##0.00\);_(* &quot;-&quot;??_);_(@_)">
                  <c:v>3452.5</c:v>
                </c:pt>
                <c:pt idx="705" formatCode="_(* #,##0.00_);_(* \(#,##0.00\);_(* &quot;-&quot;??_);_(@_)">
                  <c:v>3450</c:v>
                </c:pt>
                <c:pt idx="706" formatCode="_(* #,##0.00_);_(* \(#,##0.00\);_(* &quot;-&quot;??_);_(@_)">
                  <c:v>3450</c:v>
                </c:pt>
                <c:pt idx="707" formatCode="_(* #,##0.00_);_(* \(#,##0.00\);_(* &quot;-&quot;??_);_(@_)">
                  <c:v>3450</c:v>
                </c:pt>
                <c:pt idx="708" formatCode="_(* #,##0.00_);_(* \(#,##0.00\);_(* &quot;-&quot;??_);_(@_)">
                  <c:v>3448.5</c:v>
                </c:pt>
                <c:pt idx="709" formatCode="_(* #,##0.00_);_(* \(#,##0.00\);_(* &quot;-&quot;??_);_(@_)">
                  <c:v>3447.5</c:v>
                </c:pt>
                <c:pt idx="710" formatCode="_(* #,##0.00_);_(* \(#,##0.00\);_(* &quot;-&quot;??_);_(@_)">
                  <c:v>3448.5</c:v>
                </c:pt>
                <c:pt idx="711" formatCode="_(* #,##0.00_);_(* \(#,##0.00\);_(* &quot;-&quot;??_);_(@_)">
                  <c:v>3447.5</c:v>
                </c:pt>
                <c:pt idx="712" formatCode="_(* #,##0.00_);_(* \(#,##0.00\);_(* &quot;-&quot;??_);_(@_)">
                  <c:v>3445.5</c:v>
                </c:pt>
                <c:pt idx="713" formatCode="_(* #,##0.00_);_(* \(#,##0.00\);_(* &quot;-&quot;??_);_(@_)">
                  <c:v>3445.5</c:v>
                </c:pt>
                <c:pt idx="714" formatCode="_(* #,##0.00_);_(* \(#,##0.00\);_(* &quot;-&quot;??_);_(@_)">
                  <c:v>3445.5</c:v>
                </c:pt>
                <c:pt idx="715" formatCode="_(* #,##0.00_);_(* \(#,##0.00\);_(* &quot;-&quot;??_);_(@_)">
                  <c:v>3442.5</c:v>
                </c:pt>
                <c:pt idx="716" formatCode="_(* #,##0.00_);_(* \(#,##0.00\);_(* &quot;-&quot;??_);_(@_)">
                  <c:v>3442.5</c:v>
                </c:pt>
                <c:pt idx="717" formatCode="_(* #,##0.00_);_(* \(#,##0.00\);_(* &quot;-&quot;??_);_(@_)">
                  <c:v>3445.5</c:v>
                </c:pt>
                <c:pt idx="718" formatCode="_(* #,##0.00_);_(* \(#,##0.00\);_(* &quot;-&quot;??_);_(@_)">
                  <c:v>3445</c:v>
                </c:pt>
                <c:pt idx="719" formatCode="_(* #,##0.00_);_(* \(#,##0.00\);_(* &quot;-&quot;??_);_(@_)">
                  <c:v>3445</c:v>
                </c:pt>
                <c:pt idx="720" formatCode="_(* #,##0.00_);_(* \(#,##0.00\);_(* &quot;-&quot;??_);_(@_)">
                  <c:v>3442.5</c:v>
                </c:pt>
                <c:pt idx="721" formatCode="_(* #,##0.00_);_(* \(#,##0.00\);_(* &quot;-&quot;??_);_(@_)">
                  <c:v>3442.5</c:v>
                </c:pt>
                <c:pt idx="722" formatCode="_(* #,##0.00_);_(* \(#,##0.00\);_(* &quot;-&quot;??_);_(@_)">
                  <c:v>3440.5</c:v>
                </c:pt>
                <c:pt idx="723" formatCode="_(* #,##0.00_);_(* \(#,##0.00\);_(* &quot;-&quot;??_);_(@_)">
                  <c:v>3434</c:v>
                </c:pt>
                <c:pt idx="724" formatCode="_(* #,##0.00_);_(* \(#,##0.00\);_(* &quot;-&quot;??_);_(@_)">
                  <c:v>3433</c:v>
                </c:pt>
                <c:pt idx="725" formatCode="_(* #,##0.00_);_(* \(#,##0.00\);_(* &quot;-&quot;??_);_(@_)">
                  <c:v>3434.5</c:v>
                </c:pt>
                <c:pt idx="726" formatCode="_(* #,##0.00_);_(* \(#,##0.00\);_(* &quot;-&quot;??_);_(@_)">
                  <c:v>3437.5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C2-42FF-BC05-21F63D9B0485}"/>
            </c:ext>
          </c:extLst>
        </c:ser>
        <c:ser>
          <c:idx val="0"/>
          <c:order val="2"/>
          <c:tx>
            <c:strRef>
              <c:f>'3.2.3 Ханш'!$A$5</c:f>
              <c:strCache>
                <c:ptCount val="1"/>
                <c:pt idx="0">
                  <c:v>Төгрөгийн ам.доллартай харьцах албан ханш /баруун/</c:v>
                </c:pt>
              </c:strCache>
            </c:strRef>
          </c:tx>
          <c:spPr>
            <a:ln w="22225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f>'3.2.3 Ханш'!$AVH$3:$BXD$4</c:f>
              <c:multiLvlStrCache>
                <c:ptCount val="663"/>
                <c:lvl>
                  <c:pt idx="39">
                    <c:v>3</c:v>
                  </c:pt>
                  <c:pt idx="104">
                    <c:v>6</c:v>
                  </c:pt>
                  <c:pt idx="164">
                    <c:v>9</c:v>
                  </c:pt>
                  <c:pt idx="227">
                    <c:v>12</c:v>
                  </c:pt>
                  <c:pt idx="288">
                    <c:v>3</c:v>
                  </c:pt>
                  <c:pt idx="353">
                    <c:v>6</c:v>
                  </c:pt>
                  <c:pt idx="413">
                    <c:v>9</c:v>
                  </c:pt>
                  <c:pt idx="476">
                    <c:v>12</c:v>
                  </c:pt>
                  <c:pt idx="536">
                    <c:v>3</c:v>
                  </c:pt>
                  <c:pt idx="600">
                    <c:v>6</c:v>
                  </c:pt>
                  <c:pt idx="662">
                    <c:v>9</c:v>
                  </c:pt>
                </c:lvl>
                <c:lvl>
                  <c:pt idx="0">
                    <c:v>2020</c:v>
                  </c:pt>
                  <c:pt idx="104">
                    <c:v>2020</c:v>
                  </c:pt>
                  <c:pt idx="249">
                    <c:v>2021</c:v>
                  </c:pt>
                  <c:pt idx="497">
                    <c:v>2022</c:v>
                  </c:pt>
                </c:lvl>
              </c:multiLvlStrCache>
            </c:multiLvlStrRef>
          </c:cat>
          <c:val>
            <c:numRef>
              <c:f>'3.2.3 Ханш'!$BEW$5:$CGU$5</c:f>
              <c:numCache>
                <c:formatCode>0.0</c:formatCode>
                <c:ptCount val="727"/>
                <c:pt idx="0">
                  <c:v>2850.03</c:v>
                </c:pt>
                <c:pt idx="1">
                  <c:v>2849.82</c:v>
                </c:pt>
                <c:pt idx="2">
                  <c:v>2850.03</c:v>
                </c:pt>
                <c:pt idx="3">
                  <c:v>2849.84</c:v>
                </c:pt>
                <c:pt idx="4">
                  <c:v>2849.9</c:v>
                </c:pt>
                <c:pt idx="5">
                  <c:v>2849.71</c:v>
                </c:pt>
                <c:pt idx="6">
                  <c:v>2849.79</c:v>
                </c:pt>
                <c:pt idx="7">
                  <c:v>2849.81</c:v>
                </c:pt>
                <c:pt idx="8">
                  <c:v>2849.81</c:v>
                </c:pt>
                <c:pt idx="9">
                  <c:v>2849.92</c:v>
                </c:pt>
                <c:pt idx="10">
                  <c:v>2849.85</c:v>
                </c:pt>
                <c:pt idx="11">
                  <c:v>2849.98</c:v>
                </c:pt>
                <c:pt idx="12">
                  <c:v>2849.9</c:v>
                </c:pt>
                <c:pt idx="13">
                  <c:v>2849.57</c:v>
                </c:pt>
                <c:pt idx="14">
                  <c:v>2849.47</c:v>
                </c:pt>
                <c:pt idx="15">
                  <c:v>2849.51</c:v>
                </c:pt>
                <c:pt idx="16">
                  <c:v>2849.55</c:v>
                </c:pt>
                <c:pt idx="17">
                  <c:v>2849.83</c:v>
                </c:pt>
                <c:pt idx="18">
                  <c:v>2849.86</c:v>
                </c:pt>
                <c:pt idx="19">
                  <c:v>2850.12</c:v>
                </c:pt>
                <c:pt idx="20">
                  <c:v>2850.19</c:v>
                </c:pt>
                <c:pt idx="21">
                  <c:v>2850.08</c:v>
                </c:pt>
                <c:pt idx="22">
                  <c:v>2850.02</c:v>
                </c:pt>
                <c:pt idx="23">
                  <c:v>2849.66</c:v>
                </c:pt>
                <c:pt idx="24">
                  <c:v>2849.72</c:v>
                </c:pt>
                <c:pt idx="25">
                  <c:v>2849.6</c:v>
                </c:pt>
                <c:pt idx="26">
                  <c:v>2849.34</c:v>
                </c:pt>
                <c:pt idx="27">
                  <c:v>2849.76</c:v>
                </c:pt>
                <c:pt idx="28">
                  <c:v>2849.4</c:v>
                </c:pt>
                <c:pt idx="29">
                  <c:v>2849.81</c:v>
                </c:pt>
                <c:pt idx="30">
                  <c:v>2849.65</c:v>
                </c:pt>
                <c:pt idx="31">
                  <c:v>2849.99</c:v>
                </c:pt>
                <c:pt idx="32">
                  <c:v>2850.01</c:v>
                </c:pt>
                <c:pt idx="33">
                  <c:v>2849.99</c:v>
                </c:pt>
                <c:pt idx="34">
                  <c:v>2849.69</c:v>
                </c:pt>
                <c:pt idx="35">
                  <c:v>2849.6</c:v>
                </c:pt>
                <c:pt idx="36">
                  <c:v>2849.32</c:v>
                </c:pt>
                <c:pt idx="37">
                  <c:v>2849.49</c:v>
                </c:pt>
                <c:pt idx="38">
                  <c:v>2849.27</c:v>
                </c:pt>
                <c:pt idx="39">
                  <c:v>2849.71</c:v>
                </c:pt>
                <c:pt idx="40">
                  <c:v>2849.87</c:v>
                </c:pt>
                <c:pt idx="41">
                  <c:v>2849.25</c:v>
                </c:pt>
                <c:pt idx="42">
                  <c:v>2849.45</c:v>
                </c:pt>
                <c:pt idx="43">
                  <c:v>2849.34</c:v>
                </c:pt>
                <c:pt idx="44">
                  <c:v>2849.55</c:v>
                </c:pt>
                <c:pt idx="45">
                  <c:v>2849.48</c:v>
                </c:pt>
                <c:pt idx="46">
                  <c:v>2849.47</c:v>
                </c:pt>
                <c:pt idx="47">
                  <c:v>2849.79</c:v>
                </c:pt>
                <c:pt idx="48">
                  <c:v>2849.43</c:v>
                </c:pt>
                <c:pt idx="49">
                  <c:v>2849.96</c:v>
                </c:pt>
                <c:pt idx="50">
                  <c:v>2849.9</c:v>
                </c:pt>
                <c:pt idx="51">
                  <c:v>2849.8</c:v>
                </c:pt>
                <c:pt idx="52">
                  <c:v>2849.52</c:v>
                </c:pt>
                <c:pt idx="53">
                  <c:v>2849.73</c:v>
                </c:pt>
                <c:pt idx="54">
                  <c:v>2849.56</c:v>
                </c:pt>
                <c:pt idx="55">
                  <c:v>2849.86</c:v>
                </c:pt>
                <c:pt idx="56">
                  <c:v>2849.33</c:v>
                </c:pt>
                <c:pt idx="57">
                  <c:v>2849.81</c:v>
                </c:pt>
                <c:pt idx="58">
                  <c:v>2849.79</c:v>
                </c:pt>
                <c:pt idx="59">
                  <c:v>2849.63</c:v>
                </c:pt>
                <c:pt idx="60">
                  <c:v>2849.81</c:v>
                </c:pt>
                <c:pt idx="61">
                  <c:v>2849.67</c:v>
                </c:pt>
                <c:pt idx="62">
                  <c:v>2849.87</c:v>
                </c:pt>
                <c:pt idx="63">
                  <c:v>2849.76</c:v>
                </c:pt>
                <c:pt idx="64">
                  <c:v>2849.49</c:v>
                </c:pt>
                <c:pt idx="65">
                  <c:v>2849.96</c:v>
                </c:pt>
                <c:pt idx="66">
                  <c:v>2849.68</c:v>
                </c:pt>
                <c:pt idx="67">
                  <c:v>2849.84</c:v>
                </c:pt>
                <c:pt idx="68">
                  <c:v>2849.83</c:v>
                </c:pt>
                <c:pt idx="69">
                  <c:v>2849.99</c:v>
                </c:pt>
                <c:pt idx="70">
                  <c:v>2849.9</c:v>
                </c:pt>
                <c:pt idx="71">
                  <c:v>2850.06</c:v>
                </c:pt>
                <c:pt idx="72">
                  <c:v>2850.02</c:v>
                </c:pt>
                <c:pt idx="73">
                  <c:v>2850.32</c:v>
                </c:pt>
                <c:pt idx="74">
                  <c:v>2850.01</c:v>
                </c:pt>
                <c:pt idx="75">
                  <c:v>2849.97</c:v>
                </c:pt>
                <c:pt idx="76">
                  <c:v>2850.28</c:v>
                </c:pt>
                <c:pt idx="77">
                  <c:v>2850</c:v>
                </c:pt>
                <c:pt idx="78">
                  <c:v>2849.63</c:v>
                </c:pt>
                <c:pt idx="79">
                  <c:v>2849.69</c:v>
                </c:pt>
                <c:pt idx="80">
                  <c:v>2849.8</c:v>
                </c:pt>
                <c:pt idx="81">
                  <c:v>2849.77</c:v>
                </c:pt>
                <c:pt idx="82">
                  <c:v>2850.01</c:v>
                </c:pt>
                <c:pt idx="83">
                  <c:v>2849.97</c:v>
                </c:pt>
                <c:pt idx="84">
                  <c:v>2849.78</c:v>
                </c:pt>
                <c:pt idx="85">
                  <c:v>2849.74</c:v>
                </c:pt>
                <c:pt idx="86">
                  <c:v>2849.98</c:v>
                </c:pt>
                <c:pt idx="87">
                  <c:v>2850.06</c:v>
                </c:pt>
                <c:pt idx="88">
                  <c:v>2849.51</c:v>
                </c:pt>
                <c:pt idx="89">
                  <c:v>2849.69</c:v>
                </c:pt>
                <c:pt idx="90">
                  <c:v>2849.81</c:v>
                </c:pt>
                <c:pt idx="91">
                  <c:v>2850.26</c:v>
                </c:pt>
                <c:pt idx="92">
                  <c:v>2849.77</c:v>
                </c:pt>
                <c:pt idx="93">
                  <c:v>2849.74</c:v>
                </c:pt>
                <c:pt idx="94">
                  <c:v>2849.8</c:v>
                </c:pt>
                <c:pt idx="95">
                  <c:v>2849.61</c:v>
                </c:pt>
                <c:pt idx="96">
                  <c:v>2849.45</c:v>
                </c:pt>
                <c:pt idx="97">
                  <c:v>2848.93</c:v>
                </c:pt>
                <c:pt idx="98">
                  <c:v>2849.41</c:v>
                </c:pt>
                <c:pt idx="99">
                  <c:v>2849.24</c:v>
                </c:pt>
                <c:pt idx="100">
                  <c:v>2848.68</c:v>
                </c:pt>
                <c:pt idx="101">
                  <c:v>2848.75</c:v>
                </c:pt>
                <c:pt idx="102">
                  <c:v>2849.25</c:v>
                </c:pt>
                <c:pt idx="103">
                  <c:v>2849.04</c:v>
                </c:pt>
                <c:pt idx="104">
                  <c:v>2848.95</c:v>
                </c:pt>
                <c:pt idx="105">
                  <c:v>2848.67</c:v>
                </c:pt>
                <c:pt idx="106">
                  <c:v>2848.9</c:v>
                </c:pt>
                <c:pt idx="107">
                  <c:v>2849.57</c:v>
                </c:pt>
                <c:pt idx="108">
                  <c:v>2848.8</c:v>
                </c:pt>
                <c:pt idx="109">
                  <c:v>2848.79</c:v>
                </c:pt>
                <c:pt idx="110">
                  <c:v>2849.03</c:v>
                </c:pt>
                <c:pt idx="111">
                  <c:v>2848.96</c:v>
                </c:pt>
                <c:pt idx="112">
                  <c:v>2849.1</c:v>
                </c:pt>
                <c:pt idx="113">
                  <c:v>2849.41</c:v>
                </c:pt>
                <c:pt idx="114">
                  <c:v>2849.18</c:v>
                </c:pt>
                <c:pt idx="115">
                  <c:v>2849.15</c:v>
                </c:pt>
                <c:pt idx="116">
                  <c:v>2849.65</c:v>
                </c:pt>
                <c:pt idx="117">
                  <c:v>2848.84</c:v>
                </c:pt>
                <c:pt idx="118">
                  <c:v>2849.36</c:v>
                </c:pt>
                <c:pt idx="119">
                  <c:v>2849.06</c:v>
                </c:pt>
                <c:pt idx="120">
                  <c:v>2849.26</c:v>
                </c:pt>
                <c:pt idx="121">
                  <c:v>2849.48</c:v>
                </c:pt>
                <c:pt idx="122">
                  <c:v>2848.87</c:v>
                </c:pt>
                <c:pt idx="123">
                  <c:v>2849.82</c:v>
                </c:pt>
                <c:pt idx="124">
                  <c:v>2848.9</c:v>
                </c:pt>
                <c:pt idx="125">
                  <c:v>2849.16</c:v>
                </c:pt>
                <c:pt idx="126">
                  <c:v>2849.22</c:v>
                </c:pt>
                <c:pt idx="127">
                  <c:v>2848.77</c:v>
                </c:pt>
                <c:pt idx="128">
                  <c:v>2848.94</c:v>
                </c:pt>
                <c:pt idx="129">
                  <c:v>2848.85</c:v>
                </c:pt>
                <c:pt idx="130">
                  <c:v>2849.1</c:v>
                </c:pt>
                <c:pt idx="131">
                  <c:v>2849.19</c:v>
                </c:pt>
                <c:pt idx="132">
                  <c:v>2848.96</c:v>
                </c:pt>
                <c:pt idx="133">
                  <c:v>2849.1</c:v>
                </c:pt>
                <c:pt idx="134">
                  <c:v>2848.63</c:v>
                </c:pt>
                <c:pt idx="135">
                  <c:v>2849.14</c:v>
                </c:pt>
                <c:pt idx="136">
                  <c:v>2848.77</c:v>
                </c:pt>
                <c:pt idx="137">
                  <c:v>2848.34</c:v>
                </c:pt>
                <c:pt idx="138">
                  <c:v>2848.7</c:v>
                </c:pt>
                <c:pt idx="139">
                  <c:v>2848.83</c:v>
                </c:pt>
                <c:pt idx="140">
                  <c:v>2849.12</c:v>
                </c:pt>
                <c:pt idx="141">
                  <c:v>2849.08</c:v>
                </c:pt>
                <c:pt idx="142">
                  <c:v>2849.16</c:v>
                </c:pt>
                <c:pt idx="143">
                  <c:v>2848.57</c:v>
                </c:pt>
                <c:pt idx="144">
                  <c:v>2848.77</c:v>
                </c:pt>
                <c:pt idx="145">
                  <c:v>2848.68</c:v>
                </c:pt>
                <c:pt idx="146">
                  <c:v>2849.08</c:v>
                </c:pt>
                <c:pt idx="147">
                  <c:v>2849.18</c:v>
                </c:pt>
                <c:pt idx="148">
                  <c:v>2848.61</c:v>
                </c:pt>
                <c:pt idx="149">
                  <c:v>2849.26</c:v>
                </c:pt>
                <c:pt idx="150">
                  <c:v>2848.73</c:v>
                </c:pt>
                <c:pt idx="151">
                  <c:v>2849.18</c:v>
                </c:pt>
                <c:pt idx="152">
                  <c:v>2849.26</c:v>
                </c:pt>
                <c:pt idx="153">
                  <c:v>2848.55</c:v>
                </c:pt>
                <c:pt idx="154">
                  <c:v>2849.04</c:v>
                </c:pt>
                <c:pt idx="155">
                  <c:v>2848.5</c:v>
                </c:pt>
                <c:pt idx="156">
                  <c:v>2849</c:v>
                </c:pt>
                <c:pt idx="157">
                  <c:v>2848.99</c:v>
                </c:pt>
                <c:pt idx="158">
                  <c:v>2848.57</c:v>
                </c:pt>
                <c:pt idx="159">
                  <c:v>2848.76</c:v>
                </c:pt>
                <c:pt idx="160">
                  <c:v>2848.46</c:v>
                </c:pt>
                <c:pt idx="161">
                  <c:v>2849.06</c:v>
                </c:pt>
                <c:pt idx="162">
                  <c:v>2849.48</c:v>
                </c:pt>
                <c:pt idx="163">
                  <c:v>2848.6</c:v>
                </c:pt>
                <c:pt idx="164">
                  <c:v>2849.23</c:v>
                </c:pt>
                <c:pt idx="165">
                  <c:v>2848.71</c:v>
                </c:pt>
                <c:pt idx="166">
                  <c:v>2849.04</c:v>
                </c:pt>
                <c:pt idx="167">
                  <c:v>2849.27</c:v>
                </c:pt>
                <c:pt idx="168">
                  <c:v>2848.53</c:v>
                </c:pt>
                <c:pt idx="169">
                  <c:v>2848.72</c:v>
                </c:pt>
                <c:pt idx="170">
                  <c:v>2848.58</c:v>
                </c:pt>
                <c:pt idx="171">
                  <c:v>2849.12</c:v>
                </c:pt>
                <c:pt idx="172">
                  <c:v>2849.22</c:v>
                </c:pt>
                <c:pt idx="173">
                  <c:v>2849.17</c:v>
                </c:pt>
                <c:pt idx="174">
                  <c:v>2849.25</c:v>
                </c:pt>
                <c:pt idx="175">
                  <c:v>2848.62</c:v>
                </c:pt>
                <c:pt idx="176">
                  <c:v>2849.2</c:v>
                </c:pt>
                <c:pt idx="177">
                  <c:v>2849.22</c:v>
                </c:pt>
                <c:pt idx="178">
                  <c:v>2848.51</c:v>
                </c:pt>
                <c:pt idx="179">
                  <c:v>2849.18</c:v>
                </c:pt>
                <c:pt idx="180">
                  <c:v>2848.64</c:v>
                </c:pt>
                <c:pt idx="181">
                  <c:v>2849.17</c:v>
                </c:pt>
                <c:pt idx="182">
                  <c:v>2849.09</c:v>
                </c:pt>
                <c:pt idx="183">
                  <c:v>2848.46</c:v>
                </c:pt>
                <c:pt idx="184">
                  <c:v>2849.2</c:v>
                </c:pt>
                <c:pt idx="185">
                  <c:v>2848.72</c:v>
                </c:pt>
                <c:pt idx="186">
                  <c:v>2848.91</c:v>
                </c:pt>
                <c:pt idx="187">
                  <c:v>2849.1</c:v>
                </c:pt>
                <c:pt idx="188">
                  <c:v>2848.48</c:v>
                </c:pt>
                <c:pt idx="189">
                  <c:v>2849.38</c:v>
                </c:pt>
                <c:pt idx="190">
                  <c:v>2848.89</c:v>
                </c:pt>
                <c:pt idx="191">
                  <c:v>2849.23</c:v>
                </c:pt>
                <c:pt idx="192">
                  <c:v>2849.39</c:v>
                </c:pt>
                <c:pt idx="193">
                  <c:v>2848.45</c:v>
                </c:pt>
                <c:pt idx="194">
                  <c:v>2849.28</c:v>
                </c:pt>
                <c:pt idx="195">
                  <c:v>2848.81</c:v>
                </c:pt>
                <c:pt idx="196">
                  <c:v>2849.73</c:v>
                </c:pt>
                <c:pt idx="197">
                  <c:v>2849.48</c:v>
                </c:pt>
                <c:pt idx="198">
                  <c:v>2848.49</c:v>
                </c:pt>
                <c:pt idx="199">
                  <c:v>2848.97</c:v>
                </c:pt>
                <c:pt idx="200">
                  <c:v>2848.58</c:v>
                </c:pt>
                <c:pt idx="201">
                  <c:v>2848.93</c:v>
                </c:pt>
                <c:pt idx="202">
                  <c:v>2849.11</c:v>
                </c:pt>
                <c:pt idx="203">
                  <c:v>2848.5</c:v>
                </c:pt>
                <c:pt idx="204">
                  <c:v>2849.04</c:v>
                </c:pt>
                <c:pt idx="205">
                  <c:v>2848.85</c:v>
                </c:pt>
                <c:pt idx="206">
                  <c:v>2849.08</c:v>
                </c:pt>
                <c:pt idx="207">
                  <c:v>2849.15</c:v>
                </c:pt>
                <c:pt idx="208">
                  <c:v>2848.46</c:v>
                </c:pt>
                <c:pt idx="209">
                  <c:v>2849.12</c:v>
                </c:pt>
                <c:pt idx="210">
                  <c:v>2848.56</c:v>
                </c:pt>
                <c:pt idx="211">
                  <c:v>2849.28</c:v>
                </c:pt>
                <c:pt idx="212">
                  <c:v>2848.91</c:v>
                </c:pt>
                <c:pt idx="213">
                  <c:v>2849.25</c:v>
                </c:pt>
                <c:pt idx="214">
                  <c:v>2848.65</c:v>
                </c:pt>
                <c:pt idx="215">
                  <c:v>2848.91</c:v>
                </c:pt>
                <c:pt idx="216">
                  <c:v>2849.32</c:v>
                </c:pt>
                <c:pt idx="217">
                  <c:v>2848.98</c:v>
                </c:pt>
                <c:pt idx="218">
                  <c:v>2849.48</c:v>
                </c:pt>
                <c:pt idx="219">
                  <c:v>2848.72</c:v>
                </c:pt>
                <c:pt idx="220">
                  <c:v>2849.04</c:v>
                </c:pt>
                <c:pt idx="221">
                  <c:v>2849.2</c:v>
                </c:pt>
                <c:pt idx="222">
                  <c:v>2848.44</c:v>
                </c:pt>
                <c:pt idx="223">
                  <c:v>2849.3</c:v>
                </c:pt>
                <c:pt idx="224">
                  <c:v>2848.74</c:v>
                </c:pt>
                <c:pt idx="225">
                  <c:v>2849.21</c:v>
                </c:pt>
                <c:pt idx="226">
                  <c:v>2848.49</c:v>
                </c:pt>
                <c:pt idx="227">
                  <c:v>2849.32</c:v>
                </c:pt>
                <c:pt idx="228">
                  <c:v>2848.55</c:v>
                </c:pt>
                <c:pt idx="229">
                  <c:v>2849.12</c:v>
                </c:pt>
                <c:pt idx="230">
                  <c:v>2849.3</c:v>
                </c:pt>
                <c:pt idx="231">
                  <c:v>2848.65</c:v>
                </c:pt>
                <c:pt idx="232">
                  <c:v>2849.09</c:v>
                </c:pt>
                <c:pt idx="233">
                  <c:v>2848.81</c:v>
                </c:pt>
                <c:pt idx="234">
                  <c:v>2849.36</c:v>
                </c:pt>
                <c:pt idx="235">
                  <c:v>2848.93</c:v>
                </c:pt>
                <c:pt idx="236">
                  <c:v>2848.56</c:v>
                </c:pt>
                <c:pt idx="237">
                  <c:v>2849.24</c:v>
                </c:pt>
                <c:pt idx="238">
                  <c:v>2848.7</c:v>
                </c:pt>
                <c:pt idx="239">
                  <c:v>2849.29</c:v>
                </c:pt>
                <c:pt idx="240">
                  <c:v>2849.19</c:v>
                </c:pt>
                <c:pt idx="241">
                  <c:v>2849.23</c:v>
                </c:pt>
                <c:pt idx="242">
                  <c:v>2848.55</c:v>
                </c:pt>
                <c:pt idx="243">
                  <c:v>2848.96</c:v>
                </c:pt>
                <c:pt idx="244">
                  <c:v>2849.11</c:v>
                </c:pt>
                <c:pt idx="245">
                  <c:v>2848.63</c:v>
                </c:pt>
                <c:pt idx="246">
                  <c:v>2848.8</c:v>
                </c:pt>
                <c:pt idx="247">
                  <c:v>2849.34</c:v>
                </c:pt>
                <c:pt idx="248">
                  <c:v>2849.48</c:v>
                </c:pt>
                <c:pt idx="249">
                  <c:v>2848.69</c:v>
                </c:pt>
                <c:pt idx="250">
                  <c:v>2849.27</c:v>
                </c:pt>
                <c:pt idx="251">
                  <c:v>2848.75</c:v>
                </c:pt>
                <c:pt idx="252">
                  <c:v>2849.55</c:v>
                </c:pt>
                <c:pt idx="253">
                  <c:v>2849.4</c:v>
                </c:pt>
                <c:pt idx="254">
                  <c:v>2848.63</c:v>
                </c:pt>
                <c:pt idx="255">
                  <c:v>2849.42</c:v>
                </c:pt>
                <c:pt idx="256">
                  <c:v>2849</c:v>
                </c:pt>
                <c:pt idx="257">
                  <c:v>2849.87</c:v>
                </c:pt>
                <c:pt idx="258">
                  <c:v>2849.48</c:v>
                </c:pt>
                <c:pt idx="259">
                  <c:v>2849.24</c:v>
                </c:pt>
                <c:pt idx="260">
                  <c:v>2849.69</c:v>
                </c:pt>
                <c:pt idx="261">
                  <c:v>2849.08</c:v>
                </c:pt>
                <c:pt idx="262">
                  <c:v>2849.53</c:v>
                </c:pt>
                <c:pt idx="263">
                  <c:v>2849.55</c:v>
                </c:pt>
                <c:pt idx="264">
                  <c:v>2849.23</c:v>
                </c:pt>
                <c:pt idx="265">
                  <c:v>2849.65</c:v>
                </c:pt>
                <c:pt idx="266">
                  <c:v>2849.22</c:v>
                </c:pt>
                <c:pt idx="267">
                  <c:v>2849.5</c:v>
                </c:pt>
                <c:pt idx="268">
                  <c:v>2850.26</c:v>
                </c:pt>
                <c:pt idx="269">
                  <c:v>2850.8</c:v>
                </c:pt>
                <c:pt idx="270">
                  <c:v>2851.65</c:v>
                </c:pt>
                <c:pt idx="271">
                  <c:v>2851.34</c:v>
                </c:pt>
                <c:pt idx="272">
                  <c:v>2852.77</c:v>
                </c:pt>
                <c:pt idx="273">
                  <c:v>2853.36</c:v>
                </c:pt>
                <c:pt idx="274">
                  <c:v>2853.89</c:v>
                </c:pt>
                <c:pt idx="275">
                  <c:v>2854.53</c:v>
                </c:pt>
                <c:pt idx="276">
                  <c:v>2855.07</c:v>
                </c:pt>
                <c:pt idx="277">
                  <c:v>2857.5</c:v>
                </c:pt>
                <c:pt idx="278">
                  <c:v>2858.39</c:v>
                </c:pt>
                <c:pt idx="279">
                  <c:v>2860.95</c:v>
                </c:pt>
                <c:pt idx="280">
                  <c:v>2858.16</c:v>
                </c:pt>
                <c:pt idx="281">
                  <c:v>2859.2</c:v>
                </c:pt>
                <c:pt idx="282">
                  <c:v>2861.67</c:v>
                </c:pt>
                <c:pt idx="283">
                  <c:v>2862.4</c:v>
                </c:pt>
                <c:pt idx="284">
                  <c:v>2864.45</c:v>
                </c:pt>
                <c:pt idx="285">
                  <c:v>2865.73</c:v>
                </c:pt>
                <c:pt idx="286">
                  <c:v>2867.69</c:v>
                </c:pt>
                <c:pt idx="287">
                  <c:v>2869.97</c:v>
                </c:pt>
                <c:pt idx="288">
                  <c:v>2871.15</c:v>
                </c:pt>
                <c:pt idx="289">
                  <c:v>2873.32</c:v>
                </c:pt>
                <c:pt idx="290">
                  <c:v>2874.58</c:v>
                </c:pt>
                <c:pt idx="291">
                  <c:v>2876.32</c:v>
                </c:pt>
                <c:pt idx="292">
                  <c:v>2877.78</c:v>
                </c:pt>
                <c:pt idx="293">
                  <c:v>2883.17</c:v>
                </c:pt>
                <c:pt idx="294">
                  <c:v>2892.7</c:v>
                </c:pt>
                <c:pt idx="295">
                  <c:v>2893.86</c:v>
                </c:pt>
                <c:pt idx="296">
                  <c:v>2904.55</c:v>
                </c:pt>
                <c:pt idx="297">
                  <c:v>2900.59</c:v>
                </c:pt>
                <c:pt idx="298">
                  <c:v>2912.87</c:v>
                </c:pt>
                <c:pt idx="299">
                  <c:v>2910.84</c:v>
                </c:pt>
                <c:pt idx="300">
                  <c:v>2914.45</c:v>
                </c:pt>
                <c:pt idx="301">
                  <c:v>2916.91</c:v>
                </c:pt>
                <c:pt idx="302">
                  <c:v>2918.64</c:v>
                </c:pt>
                <c:pt idx="303">
                  <c:v>2923.72</c:v>
                </c:pt>
                <c:pt idx="304">
                  <c:v>2927.22</c:v>
                </c:pt>
                <c:pt idx="305">
                  <c:v>2936.87</c:v>
                </c:pt>
                <c:pt idx="306">
                  <c:v>2944.6</c:v>
                </c:pt>
                <c:pt idx="307">
                  <c:v>2948.46</c:v>
                </c:pt>
                <c:pt idx="308">
                  <c:v>2970.93</c:v>
                </c:pt>
                <c:pt idx="309">
                  <c:v>2981.91</c:v>
                </c:pt>
                <c:pt idx="310">
                  <c:v>3006.31</c:v>
                </c:pt>
                <c:pt idx="311">
                  <c:v>3021.6</c:v>
                </c:pt>
                <c:pt idx="312">
                  <c:v>3014.72</c:v>
                </c:pt>
                <c:pt idx="313">
                  <c:v>3021</c:v>
                </c:pt>
                <c:pt idx="314">
                  <c:v>3023.98</c:v>
                </c:pt>
                <c:pt idx="315">
                  <c:v>3034.25</c:v>
                </c:pt>
                <c:pt idx="316">
                  <c:v>3040.87</c:v>
                </c:pt>
                <c:pt idx="317">
                  <c:v>3040.68</c:v>
                </c:pt>
                <c:pt idx="318">
                  <c:v>3047.2</c:v>
                </c:pt>
                <c:pt idx="319">
                  <c:v>3050.59</c:v>
                </c:pt>
                <c:pt idx="320">
                  <c:v>3056.14</c:v>
                </c:pt>
                <c:pt idx="321">
                  <c:v>3061.22</c:v>
                </c:pt>
                <c:pt idx="322">
                  <c:v>3063.5</c:v>
                </c:pt>
                <c:pt idx="323">
                  <c:v>3065.97</c:v>
                </c:pt>
                <c:pt idx="324">
                  <c:v>3071.75</c:v>
                </c:pt>
                <c:pt idx="325">
                  <c:v>3075.42</c:v>
                </c:pt>
                <c:pt idx="326">
                  <c:v>3072.89</c:v>
                </c:pt>
                <c:pt idx="327">
                  <c:v>3080.88</c:v>
                </c:pt>
                <c:pt idx="328">
                  <c:v>3083.88</c:v>
                </c:pt>
                <c:pt idx="329">
                  <c:v>3085.65</c:v>
                </c:pt>
                <c:pt idx="330">
                  <c:v>3090.47</c:v>
                </c:pt>
                <c:pt idx="331">
                  <c:v>3093.49</c:v>
                </c:pt>
                <c:pt idx="332">
                  <c:v>3096.72</c:v>
                </c:pt>
                <c:pt idx="333">
                  <c:v>3099.9</c:v>
                </c:pt>
                <c:pt idx="334">
                  <c:v>3099.41</c:v>
                </c:pt>
                <c:pt idx="335">
                  <c:v>3105.37</c:v>
                </c:pt>
                <c:pt idx="336">
                  <c:v>3105.89</c:v>
                </c:pt>
                <c:pt idx="337">
                  <c:v>3108.88</c:v>
                </c:pt>
                <c:pt idx="338">
                  <c:v>3111.84</c:v>
                </c:pt>
                <c:pt idx="339">
                  <c:v>3111.93</c:v>
                </c:pt>
                <c:pt idx="340">
                  <c:v>3115.34</c:v>
                </c:pt>
                <c:pt idx="341">
                  <c:v>3116.8</c:v>
                </c:pt>
                <c:pt idx="342">
                  <c:v>3118.41</c:v>
                </c:pt>
                <c:pt idx="343">
                  <c:v>3119.92</c:v>
                </c:pt>
                <c:pt idx="344">
                  <c:v>3120.5</c:v>
                </c:pt>
                <c:pt idx="345">
                  <c:v>3120.56</c:v>
                </c:pt>
                <c:pt idx="346">
                  <c:v>3120.63</c:v>
                </c:pt>
                <c:pt idx="347">
                  <c:v>3120.71</c:v>
                </c:pt>
                <c:pt idx="348">
                  <c:v>3121.05</c:v>
                </c:pt>
                <c:pt idx="349">
                  <c:v>3120.5</c:v>
                </c:pt>
                <c:pt idx="350">
                  <c:v>3120.84</c:v>
                </c:pt>
                <c:pt idx="351">
                  <c:v>3120.78</c:v>
                </c:pt>
                <c:pt idx="352">
                  <c:v>3120.53</c:v>
                </c:pt>
                <c:pt idx="353">
                  <c:v>3120.52</c:v>
                </c:pt>
                <c:pt idx="354">
                  <c:v>3120.56</c:v>
                </c:pt>
                <c:pt idx="355">
                  <c:v>3120.64</c:v>
                </c:pt>
                <c:pt idx="356">
                  <c:v>3120.68</c:v>
                </c:pt>
                <c:pt idx="357">
                  <c:v>3121.03</c:v>
                </c:pt>
                <c:pt idx="358">
                  <c:v>3120.57</c:v>
                </c:pt>
                <c:pt idx="359">
                  <c:v>3120.67</c:v>
                </c:pt>
                <c:pt idx="360">
                  <c:v>3120.75</c:v>
                </c:pt>
                <c:pt idx="361">
                  <c:v>3121.04</c:v>
                </c:pt>
                <c:pt idx="362">
                  <c:v>3120.99</c:v>
                </c:pt>
                <c:pt idx="363">
                  <c:v>3122.4</c:v>
                </c:pt>
                <c:pt idx="364">
                  <c:v>3124.95</c:v>
                </c:pt>
                <c:pt idx="365">
                  <c:v>3126.94</c:v>
                </c:pt>
                <c:pt idx="366">
                  <c:v>3129.56</c:v>
                </c:pt>
                <c:pt idx="367">
                  <c:v>3131.78</c:v>
                </c:pt>
                <c:pt idx="368">
                  <c:v>3132.31</c:v>
                </c:pt>
                <c:pt idx="369">
                  <c:v>3134.28</c:v>
                </c:pt>
                <c:pt idx="370">
                  <c:v>3134.1</c:v>
                </c:pt>
                <c:pt idx="371">
                  <c:v>3137.87</c:v>
                </c:pt>
                <c:pt idx="372">
                  <c:v>3140.08</c:v>
                </c:pt>
                <c:pt idx="373">
                  <c:v>3142.3</c:v>
                </c:pt>
                <c:pt idx="374">
                  <c:v>3144.66</c:v>
                </c:pt>
                <c:pt idx="375">
                  <c:v>3145.21</c:v>
                </c:pt>
                <c:pt idx="376">
                  <c:v>3147.52</c:v>
                </c:pt>
                <c:pt idx="377">
                  <c:v>3150.14</c:v>
                </c:pt>
                <c:pt idx="378">
                  <c:v>3153.7</c:v>
                </c:pt>
                <c:pt idx="379">
                  <c:v>3154.83</c:v>
                </c:pt>
                <c:pt idx="380">
                  <c:v>3156.56</c:v>
                </c:pt>
                <c:pt idx="381">
                  <c:v>3157.63</c:v>
                </c:pt>
                <c:pt idx="382">
                  <c:v>3159.63</c:v>
                </c:pt>
                <c:pt idx="383">
                  <c:v>3160.83</c:v>
                </c:pt>
                <c:pt idx="384">
                  <c:v>3163.68</c:v>
                </c:pt>
                <c:pt idx="385">
                  <c:v>3165.73</c:v>
                </c:pt>
                <c:pt idx="386">
                  <c:v>3168.09</c:v>
                </c:pt>
                <c:pt idx="387">
                  <c:v>3168.75</c:v>
                </c:pt>
                <c:pt idx="388">
                  <c:v>3169.82</c:v>
                </c:pt>
                <c:pt idx="389">
                  <c:v>3174.37</c:v>
                </c:pt>
                <c:pt idx="390">
                  <c:v>3175.7</c:v>
                </c:pt>
                <c:pt idx="391">
                  <c:v>3177.32</c:v>
                </c:pt>
                <c:pt idx="392">
                  <c:v>3178.33</c:v>
                </c:pt>
                <c:pt idx="393">
                  <c:v>3179.36</c:v>
                </c:pt>
                <c:pt idx="394">
                  <c:v>3180.13</c:v>
                </c:pt>
                <c:pt idx="395">
                  <c:v>3181.44</c:v>
                </c:pt>
                <c:pt idx="396">
                  <c:v>3183.53</c:v>
                </c:pt>
                <c:pt idx="397">
                  <c:v>3184.2</c:v>
                </c:pt>
                <c:pt idx="398">
                  <c:v>3186.21</c:v>
                </c:pt>
                <c:pt idx="399">
                  <c:v>3187.47</c:v>
                </c:pt>
                <c:pt idx="400">
                  <c:v>3188.4</c:v>
                </c:pt>
                <c:pt idx="401">
                  <c:v>3191.22</c:v>
                </c:pt>
                <c:pt idx="402">
                  <c:v>3191.36</c:v>
                </c:pt>
                <c:pt idx="403">
                  <c:v>3192.74</c:v>
                </c:pt>
                <c:pt idx="404" formatCode="General">
                  <c:v>3193.69</c:v>
                </c:pt>
                <c:pt idx="405" formatCode="General">
                  <c:v>3194.07</c:v>
                </c:pt>
                <c:pt idx="406" formatCode="General">
                  <c:v>3196.55</c:v>
                </c:pt>
                <c:pt idx="407" formatCode="General">
                  <c:v>3196.55</c:v>
                </c:pt>
                <c:pt idx="408" formatCode="General">
                  <c:v>3196.55</c:v>
                </c:pt>
                <c:pt idx="409" formatCode="General">
                  <c:v>3197.42</c:v>
                </c:pt>
                <c:pt idx="410" formatCode="General">
                  <c:v>3199.28</c:v>
                </c:pt>
                <c:pt idx="411" formatCode="General">
                  <c:v>3200.22</c:v>
                </c:pt>
                <c:pt idx="412" formatCode="General">
                  <c:v>3202.01</c:v>
                </c:pt>
                <c:pt idx="413" formatCode="General">
                  <c:v>3207.16</c:v>
                </c:pt>
                <c:pt idx="414" formatCode="General">
                  <c:v>3209.67</c:v>
                </c:pt>
                <c:pt idx="415" formatCode="General">
                  <c:v>3213.93</c:v>
                </c:pt>
                <c:pt idx="416" formatCode="General">
                  <c:v>3215.91</c:v>
                </c:pt>
                <c:pt idx="417" formatCode="General">
                  <c:v>3219.98</c:v>
                </c:pt>
                <c:pt idx="418" formatCode="General">
                  <c:v>3220.86</c:v>
                </c:pt>
                <c:pt idx="419" formatCode="General">
                  <c:v>3228.2</c:v>
                </c:pt>
                <c:pt idx="420" formatCode="General">
                  <c:v>3234.74</c:v>
                </c:pt>
                <c:pt idx="421" formatCode="General">
                  <c:v>3236.29</c:v>
                </c:pt>
                <c:pt idx="422" formatCode="General">
                  <c:v>3245.13</c:v>
                </c:pt>
                <c:pt idx="423" formatCode="General">
                  <c:v>3248.97</c:v>
                </c:pt>
                <c:pt idx="424" formatCode="General">
                  <c:v>3263.91</c:v>
                </c:pt>
                <c:pt idx="425" formatCode="General">
                  <c:v>3265.77</c:v>
                </c:pt>
                <c:pt idx="426" formatCode="General">
                  <c:v>3268.24</c:v>
                </c:pt>
                <c:pt idx="427" formatCode="General">
                  <c:v>3278.69</c:v>
                </c:pt>
                <c:pt idx="428" formatCode="General">
                  <c:v>3285.81</c:v>
                </c:pt>
                <c:pt idx="429" formatCode="General">
                  <c:v>3301.24</c:v>
                </c:pt>
                <c:pt idx="430" formatCode="General">
                  <c:v>3310.41</c:v>
                </c:pt>
                <c:pt idx="431" formatCode="General">
                  <c:v>3322.25</c:v>
                </c:pt>
                <c:pt idx="432" formatCode="General">
                  <c:v>3333.02</c:v>
                </c:pt>
                <c:pt idx="433" formatCode="General">
                  <c:v>3344.09</c:v>
                </c:pt>
                <c:pt idx="434" formatCode="General">
                  <c:v>3335.92</c:v>
                </c:pt>
                <c:pt idx="435" formatCode="General">
                  <c:v>3352.42</c:v>
                </c:pt>
                <c:pt idx="436" formatCode="General">
                  <c:v>3352.18</c:v>
                </c:pt>
                <c:pt idx="437" formatCode="General">
                  <c:v>3354.69</c:v>
                </c:pt>
                <c:pt idx="438" formatCode="General">
                  <c:v>3359.83</c:v>
                </c:pt>
                <c:pt idx="439" formatCode="General">
                  <c:v>3362.23</c:v>
                </c:pt>
                <c:pt idx="440" formatCode="General">
                  <c:v>3365.4</c:v>
                </c:pt>
                <c:pt idx="441" formatCode="General">
                  <c:v>3366.97</c:v>
                </c:pt>
                <c:pt idx="442" formatCode="General">
                  <c:v>3370.21</c:v>
                </c:pt>
                <c:pt idx="443" formatCode="General">
                  <c:v>3370.14</c:v>
                </c:pt>
                <c:pt idx="444" formatCode="General">
                  <c:v>3370.61</c:v>
                </c:pt>
                <c:pt idx="445" formatCode="General">
                  <c:v>3371.66</c:v>
                </c:pt>
                <c:pt idx="446" formatCode="General">
                  <c:v>3373.65</c:v>
                </c:pt>
                <c:pt idx="447" formatCode="General">
                  <c:v>3374.53</c:v>
                </c:pt>
                <c:pt idx="448" formatCode="General">
                  <c:v>3376.51</c:v>
                </c:pt>
                <c:pt idx="449" formatCode="General">
                  <c:v>3378.1</c:v>
                </c:pt>
                <c:pt idx="450" formatCode="General">
                  <c:v>3382.39</c:v>
                </c:pt>
                <c:pt idx="451" formatCode="General">
                  <c:v>3384.06</c:v>
                </c:pt>
                <c:pt idx="452" formatCode="General">
                  <c:v>3386.2</c:v>
                </c:pt>
                <c:pt idx="453" formatCode="General">
                  <c:v>3389.12</c:v>
                </c:pt>
                <c:pt idx="454" formatCode="General">
                  <c:v>3390.99</c:v>
                </c:pt>
                <c:pt idx="455" formatCode="General">
                  <c:v>3391.07</c:v>
                </c:pt>
                <c:pt idx="456" formatCode="General">
                  <c:v>3390.18</c:v>
                </c:pt>
                <c:pt idx="457" formatCode="General">
                  <c:v>3392.51</c:v>
                </c:pt>
                <c:pt idx="458" formatCode="General">
                  <c:v>3397.08</c:v>
                </c:pt>
                <c:pt idx="459" formatCode="General">
                  <c:v>3397.42</c:v>
                </c:pt>
                <c:pt idx="460" formatCode="General">
                  <c:v>3399.98</c:v>
                </c:pt>
                <c:pt idx="461" formatCode="General">
                  <c:v>3399.57</c:v>
                </c:pt>
                <c:pt idx="462" formatCode="General">
                  <c:v>3401.86</c:v>
                </c:pt>
                <c:pt idx="463" formatCode="General">
                  <c:v>3404.09</c:v>
                </c:pt>
                <c:pt idx="464" formatCode="General">
                  <c:v>3407.09</c:v>
                </c:pt>
                <c:pt idx="465" formatCode="General">
                  <c:v>3408.21</c:v>
                </c:pt>
                <c:pt idx="466" formatCode="General">
                  <c:v>3408.47</c:v>
                </c:pt>
                <c:pt idx="467" formatCode="General">
                  <c:v>3409.19</c:v>
                </c:pt>
                <c:pt idx="468" formatCode="General">
                  <c:v>3411.26</c:v>
                </c:pt>
                <c:pt idx="469" formatCode="General">
                  <c:v>3412.98</c:v>
                </c:pt>
                <c:pt idx="470" formatCode="General">
                  <c:v>3413.11</c:v>
                </c:pt>
                <c:pt idx="471" formatCode="General">
                  <c:v>3416.14</c:v>
                </c:pt>
                <c:pt idx="472" formatCode="General">
                  <c:v>3416.6</c:v>
                </c:pt>
                <c:pt idx="473" formatCode="General">
                  <c:v>3418.56</c:v>
                </c:pt>
                <c:pt idx="474" formatCode="General">
                  <c:v>3419.67</c:v>
                </c:pt>
                <c:pt idx="475" formatCode="General">
                  <c:v>3420.06</c:v>
                </c:pt>
                <c:pt idx="476" formatCode="General">
                  <c:v>3420.57</c:v>
                </c:pt>
                <c:pt idx="477" formatCode="General">
                  <c:v>3422.41</c:v>
                </c:pt>
                <c:pt idx="478" formatCode="General">
                  <c:v>3422.09</c:v>
                </c:pt>
                <c:pt idx="479" formatCode="General">
                  <c:v>3423.26</c:v>
                </c:pt>
                <c:pt idx="480" formatCode="General">
                  <c:v>3424.04</c:v>
                </c:pt>
                <c:pt idx="481" formatCode="General">
                  <c:v>3425.32</c:v>
                </c:pt>
                <c:pt idx="482" formatCode="General">
                  <c:v>3426.52</c:v>
                </c:pt>
                <c:pt idx="483" formatCode="General">
                  <c:v>3426.67</c:v>
                </c:pt>
                <c:pt idx="484" formatCode="General">
                  <c:v>3428.66</c:v>
                </c:pt>
                <c:pt idx="485" formatCode="General">
                  <c:v>3428.87</c:v>
                </c:pt>
                <c:pt idx="486" formatCode="General">
                  <c:v>3429.33</c:v>
                </c:pt>
                <c:pt idx="487" formatCode="General">
                  <c:v>3432.07</c:v>
                </c:pt>
                <c:pt idx="488" formatCode="General">
                  <c:v>3432.88</c:v>
                </c:pt>
                <c:pt idx="489" formatCode="General">
                  <c:v>3433.19</c:v>
                </c:pt>
                <c:pt idx="490" formatCode="General">
                  <c:v>3435.52</c:v>
                </c:pt>
                <c:pt idx="491" formatCode="General">
                  <c:v>3436.7</c:v>
                </c:pt>
                <c:pt idx="492" formatCode="General">
                  <c:v>3439.44</c:v>
                </c:pt>
                <c:pt idx="493" formatCode="General">
                  <c:v>3439.74</c:v>
                </c:pt>
                <c:pt idx="494" formatCode="General">
                  <c:v>3441.78</c:v>
                </c:pt>
                <c:pt idx="495" formatCode="General">
                  <c:v>3443.37</c:v>
                </c:pt>
                <c:pt idx="496" formatCode="General">
                  <c:v>3444.6</c:v>
                </c:pt>
                <c:pt idx="497" formatCode="General">
                  <c:v>3447.27</c:v>
                </c:pt>
                <c:pt idx="498" formatCode="General">
                  <c:v>3448.54</c:v>
                </c:pt>
                <c:pt idx="499" formatCode="General">
                  <c:v>3450.52</c:v>
                </c:pt>
                <c:pt idx="500" formatCode="General">
                  <c:v>3451.09</c:v>
                </c:pt>
                <c:pt idx="501" formatCode="General">
                  <c:v>3453.84</c:v>
                </c:pt>
                <c:pt idx="502" formatCode="General">
                  <c:v>3453.99</c:v>
                </c:pt>
                <c:pt idx="503" formatCode="General">
                  <c:v>3455.72</c:v>
                </c:pt>
                <c:pt idx="504" formatCode="General">
                  <c:v>3457.7</c:v>
                </c:pt>
                <c:pt idx="505" formatCode="General">
                  <c:v>3459.76</c:v>
                </c:pt>
                <c:pt idx="506" formatCode="General">
                  <c:v>3462.41</c:v>
                </c:pt>
                <c:pt idx="507" formatCode="General">
                  <c:v>3464.41</c:v>
                </c:pt>
                <c:pt idx="508" formatCode="General">
                  <c:v>3466.53</c:v>
                </c:pt>
                <c:pt idx="509" formatCode="General">
                  <c:v>3470.42</c:v>
                </c:pt>
                <c:pt idx="510" formatCode="General">
                  <c:v>3471.16</c:v>
                </c:pt>
                <c:pt idx="511" formatCode="General">
                  <c:v>3475.56</c:v>
                </c:pt>
                <c:pt idx="512" formatCode="General">
                  <c:v>3477.88</c:v>
                </c:pt>
                <c:pt idx="513" formatCode="General">
                  <c:v>3478.97</c:v>
                </c:pt>
                <c:pt idx="514" formatCode="General">
                  <c:v>3482.95</c:v>
                </c:pt>
                <c:pt idx="515" formatCode="General">
                  <c:v>3483.5</c:v>
                </c:pt>
                <c:pt idx="516" formatCode="General">
                  <c:v>3486.32</c:v>
                </c:pt>
                <c:pt idx="517" formatCode="General">
                  <c:v>3488.69</c:v>
                </c:pt>
                <c:pt idx="518" formatCode="General">
                  <c:v>3491.46</c:v>
                </c:pt>
                <c:pt idx="519" formatCode="General">
                  <c:v>3493.65</c:v>
                </c:pt>
                <c:pt idx="520" formatCode="General">
                  <c:v>3494.19</c:v>
                </c:pt>
                <c:pt idx="521" formatCode="General">
                  <c:v>3496.9</c:v>
                </c:pt>
                <c:pt idx="522" formatCode="General">
                  <c:v>3498.37</c:v>
                </c:pt>
                <c:pt idx="523" formatCode="General">
                  <c:v>3499.61</c:v>
                </c:pt>
                <c:pt idx="524" formatCode="General">
                  <c:v>3503.05</c:v>
                </c:pt>
                <c:pt idx="525" formatCode="General">
                  <c:v>3504</c:v>
                </c:pt>
                <c:pt idx="526" formatCode="General">
                  <c:v>3506.89</c:v>
                </c:pt>
                <c:pt idx="527" formatCode="General">
                  <c:v>3509.2</c:v>
                </c:pt>
                <c:pt idx="528" formatCode="General">
                  <c:v>3509.7</c:v>
                </c:pt>
                <c:pt idx="529" formatCode="General">
                  <c:v>3514.02</c:v>
                </c:pt>
                <c:pt idx="530" formatCode="General">
                  <c:v>3514.27</c:v>
                </c:pt>
                <c:pt idx="531" formatCode="General">
                  <c:v>3515.06</c:v>
                </c:pt>
                <c:pt idx="532" formatCode="General">
                  <c:v>3516.97</c:v>
                </c:pt>
                <c:pt idx="533" formatCode="General">
                  <c:v>3517.74</c:v>
                </c:pt>
                <c:pt idx="534" formatCode="General">
                  <c:v>3521.54</c:v>
                </c:pt>
                <c:pt idx="535" formatCode="General">
                  <c:v>3521.87</c:v>
                </c:pt>
                <c:pt idx="536" formatCode="_(* #,##0.00_);_(* \(#,##0.00\);_(* &quot;-&quot;??_);_(@_)">
                  <c:v>3520.9</c:v>
                </c:pt>
                <c:pt idx="537" formatCode="_(* #,##0.00_);_(* \(#,##0.00\);_(* &quot;-&quot;??_);_(@_)">
                  <c:v>3521.7</c:v>
                </c:pt>
                <c:pt idx="538" formatCode="_(* #,##0.00_);_(* \(#,##0.00\);_(* &quot;-&quot;??_);_(@_)">
                  <c:v>3523.73</c:v>
                </c:pt>
                <c:pt idx="539" formatCode="_(* #,##0.00_);_(* \(#,##0.00\);_(* &quot;-&quot;??_);_(@_)">
                  <c:v>3524.75</c:v>
                </c:pt>
                <c:pt idx="540" formatCode="_(* #,##0.00_);_(* \(#,##0.00\);_(* &quot;-&quot;??_);_(@_)">
                  <c:v>3525.24</c:v>
                </c:pt>
                <c:pt idx="541" formatCode="_(* #,##0.00_);_(* \(#,##0.00\);_(* &quot;-&quot;??_);_(@_)">
                  <c:v>3526.08</c:v>
                </c:pt>
                <c:pt idx="542" formatCode="_(* #,##0.00_);_(* \(#,##0.00\);_(* &quot;-&quot;??_);_(@_)">
                  <c:v>3527.07</c:v>
                </c:pt>
                <c:pt idx="543" formatCode="_(* #,##0.00_);_(* \(#,##0.00\);_(* &quot;-&quot;??_);_(@_)">
                  <c:v>3526.42</c:v>
                </c:pt>
                <c:pt idx="544" formatCode="_(* #,##0.00_);_(* \(#,##0.00\);_(* &quot;-&quot;??_);_(@_)">
                  <c:v>3526.98</c:v>
                </c:pt>
                <c:pt idx="545" formatCode="_(* #,##0.00_);_(* \(#,##0.00\);_(* &quot;-&quot;??_);_(@_)">
                  <c:v>3527.38</c:v>
                </c:pt>
                <c:pt idx="546" formatCode="_(* #,##0.00_);_(* \(#,##0.00\);_(* &quot;-&quot;??_);_(@_)">
                  <c:v>3527.57</c:v>
                </c:pt>
                <c:pt idx="547" formatCode="_(* #,##0.00_);_(* \(#,##0.00\);_(* &quot;-&quot;??_);_(@_)">
                  <c:v>3528.05</c:v>
                </c:pt>
                <c:pt idx="548" formatCode="_(* #,##0.00_);_(* \(#,##0.00\);_(* &quot;-&quot;??_);_(@_)">
                  <c:v>3527.53</c:v>
                </c:pt>
                <c:pt idx="549" formatCode="_(* #,##0.00_);_(* \(#,##0.00\);_(* &quot;-&quot;??_);_(@_)">
                  <c:v>3527.49</c:v>
                </c:pt>
                <c:pt idx="550" formatCode="_(* #,##0.00_);_(* \(#,##0.00\);_(* &quot;-&quot;??_);_(@_)">
                  <c:v>3527.38</c:v>
                </c:pt>
                <c:pt idx="551" formatCode="_(* #,##0.00_);_(* \(#,##0.00\);_(* &quot;-&quot;??_);_(@_)">
                  <c:v>3526.34</c:v>
                </c:pt>
                <c:pt idx="552" formatCode="_(* #,##0.00_);_(* \(#,##0.00\);_(* &quot;-&quot;??_);_(@_)">
                  <c:v>3525.51</c:v>
                </c:pt>
                <c:pt idx="553" formatCode="_(* #,##0.00_);_(* \(#,##0.00\);_(* &quot;-&quot;??_);_(@_)">
                  <c:v>3524.63</c:v>
                </c:pt>
                <c:pt idx="554" formatCode="_(* #,##0.00_);_(* \(#,##0.00\);_(* &quot;-&quot;??_);_(@_)">
                  <c:v>3523.93</c:v>
                </c:pt>
                <c:pt idx="555" formatCode="_(* #,##0.00_);_(* \(#,##0.00\);_(* &quot;-&quot;??_);_(@_)">
                  <c:v>3521.99</c:v>
                </c:pt>
                <c:pt idx="556" formatCode="_(* #,##0.00_);_(* \(#,##0.00\);_(* &quot;-&quot;??_);_(@_)">
                  <c:v>3520.67</c:v>
                </c:pt>
                <c:pt idx="557" formatCode="_(* #,##0.00_);_(* \(#,##0.00\);_(* &quot;-&quot;??_);_(@_)">
                  <c:v>3518.14</c:v>
                </c:pt>
                <c:pt idx="558" formatCode="_(* #,##0.00_);_(* \(#,##0.00\);_(* &quot;-&quot;??_);_(@_)">
                  <c:v>3517.05</c:v>
                </c:pt>
                <c:pt idx="559" formatCode="_(* #,##0.00_);_(* \(#,##0.00\);_(* &quot;-&quot;??_);_(@_)">
                  <c:v>3515.02</c:v>
                </c:pt>
                <c:pt idx="560" formatCode="_(* #,##0.00_);_(* \(#,##0.00\);_(* &quot;-&quot;??_);_(@_)">
                  <c:v>3513.73</c:v>
                </c:pt>
                <c:pt idx="561" formatCode="_(* #,##0.00_);_(* \(#,##0.00\);_(* &quot;-&quot;??_);_(@_)">
                  <c:v>3511.1</c:v>
                </c:pt>
                <c:pt idx="562" formatCode="_(* #,##0.00_);_(* \(#,##0.00\);_(* &quot;-&quot;??_);_(@_)">
                  <c:v>3510.03</c:v>
                </c:pt>
                <c:pt idx="563" formatCode="_(* #,##0.00_);_(* \(#,##0.00\);_(* &quot;-&quot;??_);_(@_)">
                  <c:v>3507.04</c:v>
                </c:pt>
                <c:pt idx="564" formatCode="_(* #,##0.00_);_(* \(#,##0.00\);_(* &quot;-&quot;??_);_(@_)">
                  <c:v>3505.13</c:v>
                </c:pt>
                <c:pt idx="565" formatCode="_(* #,##0.00_);_(* \(#,##0.00\);_(* &quot;-&quot;??_);_(@_)">
                  <c:v>3501.68</c:v>
                </c:pt>
                <c:pt idx="566" formatCode="_(* #,##0.00_);_(* \(#,##0.00\);_(* &quot;-&quot;??_);_(@_)">
                  <c:v>3498.69</c:v>
                </c:pt>
                <c:pt idx="567" formatCode="_(* #,##0.00_);_(* \(#,##0.00\);_(* &quot;-&quot;??_);_(@_)">
                  <c:v>3496.04</c:v>
                </c:pt>
                <c:pt idx="568" formatCode="_(* #,##0.00_);_(* \(#,##0.00\);_(* &quot;-&quot;??_);_(@_)">
                  <c:v>3495.07</c:v>
                </c:pt>
                <c:pt idx="569" formatCode="_(* #,##0.00_);_(* \(#,##0.00\);_(* &quot;-&quot;??_);_(@_)">
                  <c:v>3493.45</c:v>
                </c:pt>
                <c:pt idx="570" formatCode="_(* #,##0.00_);_(* \(#,##0.00\);_(* &quot;-&quot;??_);_(@_)">
                  <c:v>3491.45</c:v>
                </c:pt>
                <c:pt idx="571" formatCode="_(* #,##0.00_);_(* \(#,##0.00\);_(* &quot;-&quot;??_);_(@_)">
                  <c:v>3489.61</c:v>
                </c:pt>
                <c:pt idx="572" formatCode="_(* #,##0.00_);_(* \(#,##0.00\);_(* &quot;-&quot;??_);_(@_)">
                  <c:v>3486.63</c:v>
                </c:pt>
                <c:pt idx="573" formatCode="_(* #,##0.00_);_(* \(#,##0.00\);_(* &quot;-&quot;??_);_(@_)">
                  <c:v>3483.83</c:v>
                </c:pt>
                <c:pt idx="574" formatCode="_(* #,##0.00_);_(* \(#,##0.00\);_(* &quot;-&quot;??_);_(@_)">
                  <c:v>3482.9</c:v>
                </c:pt>
                <c:pt idx="575" formatCode="_(* #,##0.00_);_(* \(#,##0.00\);_(* &quot;-&quot;??_);_(@_)">
                  <c:v>3480.2</c:v>
                </c:pt>
                <c:pt idx="576" formatCode="_(* #,##0.00_);_(* \(#,##0.00\);_(* &quot;-&quot;??_);_(@_)">
                  <c:v>3476.89</c:v>
                </c:pt>
                <c:pt idx="577" formatCode="_(* #,##0.00_);_(* \(#,##0.00\);_(* &quot;-&quot;??_);_(@_)">
                  <c:v>3475.7</c:v>
                </c:pt>
                <c:pt idx="578" formatCode="_(* #,##0.00_);_(* \(#,##0.00\);_(* &quot;-&quot;??_);_(@_)">
                  <c:v>3473.83</c:v>
                </c:pt>
                <c:pt idx="579" formatCode="_(* #,##0.00_);_(* \(#,##0.00\);_(* &quot;-&quot;??_);_(@_)">
                  <c:v>3472.91</c:v>
                </c:pt>
                <c:pt idx="580" formatCode="_(* #,##0.00_);_(* \(#,##0.00\);_(* &quot;-&quot;??_);_(@_)">
                  <c:v>3471.53</c:v>
                </c:pt>
                <c:pt idx="581" formatCode="_(* #,##0.00_);_(* \(#,##0.00\);_(* &quot;-&quot;??_);_(@_)">
                  <c:v>3471.46</c:v>
                </c:pt>
                <c:pt idx="582" formatCode="_(* #,##0.00_);_(* \(#,##0.00\);_(* &quot;-&quot;??_);_(@_)">
                  <c:v>3470.29</c:v>
                </c:pt>
                <c:pt idx="583" formatCode="_(* #,##0.00_);_(* \(#,##0.00\);_(* &quot;-&quot;??_);_(@_)">
                  <c:v>3469.64</c:v>
                </c:pt>
                <c:pt idx="584" formatCode="_(* #,##0.00_);_(* \(#,##0.00\);_(* &quot;-&quot;??_);_(@_)">
                  <c:v>3468.03</c:v>
                </c:pt>
                <c:pt idx="585" formatCode="_(* #,##0.00_);_(* \(#,##0.00\);_(* &quot;-&quot;??_);_(@_)">
                  <c:v>3465.44</c:v>
                </c:pt>
                <c:pt idx="586" formatCode="_(* #,##0.00_);_(* \(#,##0.00\);_(* &quot;-&quot;??_);_(@_)">
                  <c:v>3464.85</c:v>
                </c:pt>
                <c:pt idx="587" formatCode="_(* #,##0.00_);_(* \(#,##0.00\);_(* &quot;-&quot;??_);_(@_)">
                  <c:v>3463.85</c:v>
                </c:pt>
                <c:pt idx="588" formatCode="_(* #,##0.00_);_(* \(#,##0.00\);_(* &quot;-&quot;??_);_(@_)">
                  <c:v>3462.17</c:v>
                </c:pt>
                <c:pt idx="589" formatCode="_(* #,##0.00_);_(* \(#,##0.00\);_(* &quot;-&quot;??_);_(@_)">
                  <c:v>3461.5</c:v>
                </c:pt>
                <c:pt idx="590" formatCode="_(* #,##0.00_);_(* \(#,##0.00\);_(* &quot;-&quot;??_);_(@_)">
                  <c:v>3460.03</c:v>
                </c:pt>
                <c:pt idx="591" formatCode="_(* #,##0.00_);_(* \(#,##0.00\);_(* &quot;-&quot;??_);_(@_)">
                  <c:v>3459.33</c:v>
                </c:pt>
                <c:pt idx="592" formatCode="_(* #,##0.00_);_(* \(#,##0.00\);_(* &quot;-&quot;??_);_(@_)">
                  <c:v>3458.02</c:v>
                </c:pt>
                <c:pt idx="593" formatCode="_(* #,##0.00_);_(* \(#,##0.00\);_(* &quot;-&quot;??_);_(@_)">
                  <c:v>3456.77</c:v>
                </c:pt>
                <c:pt idx="594" formatCode="_(* #,##0.00_);_(* \(#,##0.00\);_(* &quot;-&quot;??_);_(@_)">
                  <c:v>3455.85</c:v>
                </c:pt>
                <c:pt idx="595" formatCode="_(* #,##0.00_);_(* \(#,##0.00\);_(* &quot;-&quot;??_);_(@_)">
                  <c:v>3454.09</c:v>
                </c:pt>
                <c:pt idx="596" formatCode="_(* #,##0.00_);_(* \(#,##0.00\);_(* &quot;-&quot;??_);_(@_)">
                  <c:v>3452.7</c:v>
                </c:pt>
                <c:pt idx="597" formatCode="_(* #,##0.00_);_(* \(#,##0.00\);_(* &quot;-&quot;??_);_(@_)">
                  <c:v>3450.91</c:v>
                </c:pt>
                <c:pt idx="598" formatCode="_(* #,##0.00_);_(* \(#,##0.00\);_(* &quot;-&quot;??_);_(@_)">
                  <c:v>3448.53</c:v>
                </c:pt>
                <c:pt idx="599" formatCode="_(* #,##0.00_);_(* \(#,##0.00\);_(* &quot;-&quot;??_);_(@_)">
                  <c:v>3447.92</c:v>
                </c:pt>
                <c:pt idx="600" formatCode="_(* #,##0.00_);_(* \(#,##0.00\);_(* &quot;-&quot;??_);_(@_)">
                  <c:v>3447.5</c:v>
                </c:pt>
                <c:pt idx="601" formatCode="_(* #,##0.00_);_(* \(#,##0.00\);_(* &quot;-&quot;??_);_(@_)">
                  <c:v>3447.13</c:v>
                </c:pt>
                <c:pt idx="602" formatCode="_(* #,##0.00_);_(* \(#,##0.00\);_(* &quot;-&quot;??_);_(@_)">
                  <c:v>3446.96</c:v>
                </c:pt>
                <c:pt idx="603" formatCode="_(* #,##0.00_);_(* \(#,##0.00\);_(* &quot;-&quot;??_);_(@_)">
                  <c:v>3446.53</c:v>
                </c:pt>
                <c:pt idx="604" formatCode="_(* #,##0.00_);_(* \(#,##0.00\);_(* &quot;-&quot;??_);_(@_)">
                  <c:v>3444.89</c:v>
                </c:pt>
                <c:pt idx="605" formatCode="_(* #,##0.00_);_(* \(#,##0.00\);_(* &quot;-&quot;??_);_(@_)">
                  <c:v>3443.42</c:v>
                </c:pt>
                <c:pt idx="606" formatCode="_(* #,##0.00_);_(* \(#,##0.00\);_(* &quot;-&quot;??_);_(@_)">
                  <c:v>3441.98</c:v>
                </c:pt>
                <c:pt idx="607" formatCode="_(* #,##0.00_);_(* \(#,##0.00\);_(* &quot;-&quot;??_);_(@_)">
                  <c:v>3441.33</c:v>
                </c:pt>
                <c:pt idx="608" formatCode="_(* #,##0.00_);_(* \(#,##0.00\);_(* &quot;-&quot;??_);_(@_)">
                  <c:v>3440.35</c:v>
                </c:pt>
                <c:pt idx="609" formatCode="_(* #,##0.00_);_(* \(#,##0.00\);_(* &quot;-&quot;??_);_(@_)">
                  <c:v>3439.93</c:v>
                </c:pt>
                <c:pt idx="610" formatCode="_(* #,##0.00_);_(* \(#,##0.00\);_(* &quot;-&quot;??_);_(@_)">
                  <c:v>3438.18</c:v>
                </c:pt>
                <c:pt idx="611" formatCode="_(* #,##0.00_);_(* \(#,##0.00\);_(* &quot;-&quot;??_);_(@_)">
                  <c:v>3437.39</c:v>
                </c:pt>
                <c:pt idx="612" formatCode="_(* #,##0.00_);_(* \(#,##0.00\);_(* &quot;-&quot;??_);_(@_)">
                  <c:v>3436.15</c:v>
                </c:pt>
                <c:pt idx="613" formatCode="_(* #,##0.00_);_(* \(#,##0.00\);_(* &quot;-&quot;??_);_(@_)">
                  <c:v>3435.31</c:v>
                </c:pt>
                <c:pt idx="614" formatCode="_(* #,##0.00_);_(* \(#,##0.00\);_(* &quot;-&quot;??_);_(@_)">
                  <c:v>3434.95</c:v>
                </c:pt>
                <c:pt idx="615" formatCode="_(* #,##0.00_);_(* \(#,##0.00\);_(* &quot;-&quot;??_);_(@_)">
                  <c:v>3433.81</c:v>
                </c:pt>
                <c:pt idx="616" formatCode="_(* #,##0.00_);_(* \(#,##0.00\);_(* &quot;-&quot;??_);_(@_)">
                  <c:v>3432.99</c:v>
                </c:pt>
                <c:pt idx="617" formatCode="_(* #,##0.00_);_(* \(#,##0.00\);_(* &quot;-&quot;??_);_(@_)">
                  <c:v>3432.53</c:v>
                </c:pt>
                <c:pt idx="618" formatCode="_(* #,##0.00_);_(* \(#,##0.00\);_(* &quot;-&quot;??_);_(@_)">
                  <c:v>3432.14</c:v>
                </c:pt>
                <c:pt idx="619" formatCode="_(* #,##0.00_);_(* \(#,##0.00\);_(* &quot;-&quot;??_);_(@_)">
                  <c:v>3432.39</c:v>
                </c:pt>
                <c:pt idx="620" formatCode="_(* #,##0.00_);_(* \(#,##0.00\);_(* &quot;-&quot;??_);_(@_)">
                  <c:v>3432.51</c:v>
                </c:pt>
                <c:pt idx="621" formatCode="_(* #,##0.00_);_(* \(#,##0.00\);_(* &quot;-&quot;??_);_(@_)">
                  <c:v>3432.66</c:v>
                </c:pt>
                <c:pt idx="622" formatCode="_(* #,##0.00_);_(* \(#,##0.00\);_(* &quot;-&quot;??_);_(@_)">
                  <c:v>3432.52</c:v>
                </c:pt>
                <c:pt idx="623" formatCode="_(* #,##0.00_);_(* \(#,##0.00\);_(* &quot;-&quot;??_);_(@_)">
                  <c:v>3433.63</c:v>
                </c:pt>
                <c:pt idx="624" formatCode="_(* #,##0.00_);_(* \(#,##0.00\);_(* &quot;-&quot;??_);_(@_)">
                  <c:v>3434.38</c:v>
                </c:pt>
                <c:pt idx="625" formatCode="_(* #,##0.00_);_(* \(#,##0.00\);_(* &quot;-&quot;??_);_(@_)">
                  <c:v>3435.66</c:v>
                </c:pt>
                <c:pt idx="626" formatCode="_(* #,##0.00_);_(* \(#,##0.00\);_(* &quot;-&quot;??_);_(@_)">
                  <c:v>3437.35</c:v>
                </c:pt>
                <c:pt idx="627" formatCode="_(* #,##0.00_);_(* \(#,##0.00\);_(* &quot;-&quot;??_);_(@_)">
                  <c:v>3437.48</c:v>
                </c:pt>
                <c:pt idx="628" formatCode="_(* #,##0.00_);_(* \(#,##0.00\);_(* &quot;-&quot;??_);_(@_)">
                  <c:v>3439.06</c:v>
                </c:pt>
                <c:pt idx="629" formatCode="_(* #,##0.00_);_(* \(#,##0.00\);_(* &quot;-&quot;??_);_(@_)">
                  <c:v>3440.25</c:v>
                </c:pt>
                <c:pt idx="630" formatCode="_(* #,##0.00_);_(* \(#,##0.00\);_(* &quot;-&quot;??_);_(@_)">
                  <c:v>3443.15</c:v>
                </c:pt>
                <c:pt idx="631" formatCode="_(* #,##0.00_);_(* \(#,##0.00\);_(* &quot;-&quot;??_);_(@_)">
                  <c:v>3444.29</c:v>
                </c:pt>
                <c:pt idx="632" formatCode="_(* #,##0.00_);_(* \(#,##0.00\);_(* &quot;-&quot;??_);_(@_)">
                  <c:v>3445.98</c:v>
                </c:pt>
                <c:pt idx="633" formatCode="_(* #,##0.00_);_(* \(#,##0.00\);_(* &quot;-&quot;??_);_(@_)">
                  <c:v>3446.28</c:v>
                </c:pt>
                <c:pt idx="634" formatCode="_(* #,##0.00_);_(* \(#,##0.00\);_(* &quot;-&quot;??_);_(@_)">
                  <c:v>3448.37</c:v>
                </c:pt>
                <c:pt idx="635" formatCode="_(* #,##0.00_);_(* \(#,##0.00\);_(* &quot;-&quot;??_);_(@_)">
                  <c:v>3450.99</c:v>
                </c:pt>
                <c:pt idx="636" formatCode="_(* #,##0.00_);_(* \(#,##0.00\);_(* &quot;-&quot;??_);_(@_)">
                  <c:v>3453.71</c:v>
                </c:pt>
                <c:pt idx="637" formatCode="_(* #,##0.00_);_(* \(#,##0.00\);_(* &quot;-&quot;??_);_(@_)">
                  <c:v>3454.55</c:v>
                </c:pt>
                <c:pt idx="638" formatCode="_(* #,##0.00_);_(* \(#,##0.00\);_(* &quot;-&quot;??_);_(@_)">
                  <c:v>3458.91</c:v>
                </c:pt>
                <c:pt idx="639" formatCode="_(* #,##0.00_);_(* \(#,##0.00\);_(* &quot;-&quot;??_);_(@_)">
                  <c:v>3460.84</c:v>
                </c:pt>
                <c:pt idx="640" formatCode="_(* #,##0.00_);_(* \(#,##0.00\);_(* &quot;-&quot;??_);_(@_)">
                  <c:v>3463.68</c:v>
                </c:pt>
                <c:pt idx="641" formatCode="_(* #,##0.00_);_(* \(#,##0.00\);_(* &quot;-&quot;??_);_(@_)">
                  <c:v>3465.09</c:v>
                </c:pt>
                <c:pt idx="642" formatCode="_(* #,##0.00_);_(* \(#,##0.00\);_(* &quot;-&quot;??_);_(@_)">
                  <c:v>3465.56</c:v>
                </c:pt>
                <c:pt idx="643" formatCode="_(* #,##0.00_);_(* \(#,##0.00\);_(* &quot;-&quot;??_);_(@_)">
                  <c:v>3466.93</c:v>
                </c:pt>
                <c:pt idx="644" formatCode="_(* #,##0.00_);_(* \(#,##0.00\);_(* &quot;-&quot;??_);_(@_)">
                  <c:v>3468.1</c:v>
                </c:pt>
                <c:pt idx="645" formatCode="_(* #,##0.00_);_(* \(#,##0.00\);_(* &quot;-&quot;??_);_(@_)">
                  <c:v>3468.92</c:v>
                </c:pt>
                <c:pt idx="646" formatCode="_(* #,##0.00_);_(* \(#,##0.00\);_(* &quot;-&quot;??_);_(@_)">
                  <c:v>3469.54</c:v>
                </c:pt>
                <c:pt idx="647" formatCode="_(* #,##0.00_);_(* \(#,##0.00\);_(* &quot;-&quot;??_);_(@_)">
                  <c:v>3470.54</c:v>
                </c:pt>
                <c:pt idx="648" formatCode="_(* #,##0.00_);_(* \(#,##0.00\);_(* &quot;-&quot;??_);_(@_)">
                  <c:v>3470.99</c:v>
                </c:pt>
                <c:pt idx="649" formatCode="_(* #,##0.00_);_(* \(#,##0.00\);_(* &quot;-&quot;??_);_(@_)">
                  <c:v>3472.55</c:v>
                </c:pt>
                <c:pt idx="650" formatCode="_(* #,##0.00_);_(* \(#,##0.00\);_(* &quot;-&quot;??_);_(@_)">
                  <c:v>3472.44</c:v>
                </c:pt>
                <c:pt idx="651" formatCode="_(* #,##0.00_);_(* \(#,##0.00\);_(* &quot;-&quot;??_);_(@_)">
                  <c:v>3472.74</c:v>
                </c:pt>
                <c:pt idx="652" formatCode="_(* #,##0.00_);_(* \(#,##0.00\);_(* &quot;-&quot;??_);_(@_)">
                  <c:v>3472.52</c:v>
                </c:pt>
                <c:pt idx="653" formatCode="_(* #,##0.00_);_(* \(#,##0.00\);_(* &quot;-&quot;??_);_(@_)">
                  <c:v>3473.75</c:v>
                </c:pt>
                <c:pt idx="654" formatCode="_(* #,##0.00_);_(* \(#,##0.00\);_(* &quot;-&quot;??_);_(@_)">
                  <c:v>3474.21</c:v>
                </c:pt>
                <c:pt idx="655" formatCode="_(* #,##0.00_);_(* \(#,##0.00\);_(* &quot;-&quot;??_);_(@_)">
                  <c:v>3474.23</c:v>
                </c:pt>
                <c:pt idx="656" formatCode="_(* #,##0.00_);_(* \(#,##0.00\);_(* &quot;-&quot;??_);_(@_)">
                  <c:v>3474.36</c:v>
                </c:pt>
                <c:pt idx="657" formatCode="_(* #,##0.00_);_(* \(#,##0.00\);_(* &quot;-&quot;??_);_(@_)">
                  <c:v>3473.31</c:v>
                </c:pt>
                <c:pt idx="658" formatCode="_(* #,##0.00_);_(* \(#,##0.00\);_(* &quot;-&quot;??_);_(@_)">
                  <c:v>3473.64</c:v>
                </c:pt>
                <c:pt idx="659" formatCode="_(* #,##0.00_);_(* \(#,##0.00\);_(* &quot;-&quot;??_);_(@_)">
                  <c:v>3473.86</c:v>
                </c:pt>
                <c:pt idx="660" formatCode="_(* #,##0.00_);_(* \(#,##0.00\);_(* &quot;-&quot;??_);_(@_)">
                  <c:v>3472.78</c:v>
                </c:pt>
                <c:pt idx="661" formatCode="_(* #,##0.00_);_(* \(#,##0.00\);_(* &quot;-&quot;??_);_(@_)">
                  <c:v>3472.98</c:v>
                </c:pt>
                <c:pt idx="662" formatCode="_(* #,##0.00_);_(* \(#,##0.00\);_(* &quot;-&quot;??_);_(@_)">
                  <c:v>3472.65</c:v>
                </c:pt>
                <c:pt idx="663" formatCode="_(* #,##0.00_);_(* \(#,##0.00\);_(* &quot;-&quot;??_);_(@_)">
                  <c:v>3471.89</c:v>
                </c:pt>
                <c:pt idx="664" formatCode="_(* #,##0.00_);_(* \(#,##0.00\);_(* &quot;-&quot;??_);_(@_)">
                  <c:v>3471.85</c:v>
                </c:pt>
                <c:pt idx="665" formatCode="_(* #,##0.00_);_(* \(#,##0.00\);_(* &quot;-&quot;??_);_(@_)">
                  <c:v>3469.74</c:v>
                </c:pt>
                <c:pt idx="666" formatCode="_(* #,##0.00_);_(* \(#,##0.00\);_(* &quot;-&quot;??_);_(@_)">
                  <c:v>3469.79</c:v>
                </c:pt>
                <c:pt idx="667" formatCode="_(* #,##0.00_);_(* \(#,##0.00\);_(* &quot;-&quot;??_);_(@_)">
                  <c:v>3469.58</c:v>
                </c:pt>
                <c:pt idx="668" formatCode="_(* #,##0.00_);_(* \(#,##0.00\);_(* &quot;-&quot;??_);_(@_)">
                  <c:v>3467.91</c:v>
                </c:pt>
                <c:pt idx="669" formatCode="_(* #,##0.00_);_(* \(#,##0.00\);_(* &quot;-&quot;??_);_(@_)">
                  <c:v>3468.16</c:v>
                </c:pt>
                <c:pt idx="670" formatCode="_(* #,##0.00_);_(* \(#,##0.00\);_(* &quot;-&quot;??_);_(@_)">
                  <c:v>3466.09</c:v>
                </c:pt>
                <c:pt idx="671" formatCode="_(* #,##0.00_);_(* \(#,##0.00\);_(* &quot;-&quot;??_);_(@_)">
                  <c:v>3465.98</c:v>
                </c:pt>
                <c:pt idx="672" formatCode="_(* #,##0.00_);_(* \(#,##0.00\);_(* &quot;-&quot;??_);_(@_)">
                  <c:v>3465.26</c:v>
                </c:pt>
                <c:pt idx="673" formatCode="_(* #,##0.00_);_(* \(#,##0.00\);_(* &quot;-&quot;??_);_(@_)">
                  <c:v>3464.6</c:v>
                </c:pt>
                <c:pt idx="674" formatCode="_(* #,##0.00_);_(* \(#,##0.00\);_(* &quot;-&quot;??_);_(@_)">
                  <c:v>3464.15</c:v>
                </c:pt>
                <c:pt idx="675" formatCode="_(* #,##0.00_);_(* \(#,##0.00\);_(* &quot;-&quot;??_);_(@_)">
                  <c:v>3462.81</c:v>
                </c:pt>
                <c:pt idx="676" formatCode="_(* #,##0.00_);_(* \(#,##0.00\);_(* &quot;-&quot;??_);_(@_)">
                  <c:v>3461.93</c:v>
                </c:pt>
                <c:pt idx="677" formatCode="_(* #,##0.00_);_(* \(#,##0.00\);_(* &quot;-&quot;??_);_(@_)">
                  <c:v>3461.61</c:v>
                </c:pt>
                <c:pt idx="678" formatCode="_(* #,##0.00_);_(* \(#,##0.00\);_(* &quot;-&quot;??_);_(@_)">
                  <c:v>3461.31</c:v>
                </c:pt>
                <c:pt idx="679" formatCode="_(* #,##0.00_);_(* \(#,##0.00\);_(* &quot;-&quot;??_);_(@_)">
                  <c:v>3460.47</c:v>
                </c:pt>
                <c:pt idx="680" formatCode="_(* #,##0.00_);_(* \(#,##0.00\);_(* &quot;-&quot;??_);_(@_)">
                  <c:v>3459.36</c:v>
                </c:pt>
                <c:pt idx="681" formatCode="_(* #,##0.00_);_(* \(#,##0.00\);_(* &quot;-&quot;??_);_(@_)">
                  <c:v>3459.5</c:v>
                </c:pt>
                <c:pt idx="682" formatCode="_(* #,##0.00_);_(* \(#,##0.00\);_(* &quot;-&quot;??_);_(@_)">
                  <c:v>3457.7</c:v>
                </c:pt>
                <c:pt idx="683" formatCode="_(* #,##0.00_);_(* \(#,##0.00\);_(* &quot;-&quot;??_);_(@_)">
                  <c:v>3457.48</c:v>
                </c:pt>
                <c:pt idx="684" formatCode="_(* #,##0.00_);_(* \(#,##0.00\);_(* &quot;-&quot;??_);_(@_)">
                  <c:v>3456.49</c:v>
                </c:pt>
                <c:pt idx="685" formatCode="_(* #,##0.00_);_(* \(#,##0.00\);_(* &quot;-&quot;??_);_(@_)">
                  <c:v>3455.64</c:v>
                </c:pt>
                <c:pt idx="686" formatCode="_(* #,##0.00_);_(* \(#,##0.00\);_(* &quot;-&quot;??_);_(@_)">
                  <c:v>3454.99</c:v>
                </c:pt>
                <c:pt idx="687" formatCode="_(* #,##0.00_);_(* \(#,##0.00\);_(* &quot;-&quot;??_);_(@_)">
                  <c:v>3454.46</c:v>
                </c:pt>
                <c:pt idx="688" formatCode="_(* #,##0.00_);_(* \(#,##0.00\);_(* &quot;-&quot;??_);_(@_)">
                  <c:v>3454.33</c:v>
                </c:pt>
                <c:pt idx="689" formatCode="_(* #,##0.00_);_(* \(#,##0.00\);_(* &quot;-&quot;??_);_(@_)">
                  <c:v>3454.39</c:v>
                </c:pt>
                <c:pt idx="690" formatCode="_(* #,##0.00_);_(* \(#,##0.00\);_(* &quot;-&quot;??_);_(@_)">
                  <c:v>3453.44</c:v>
                </c:pt>
                <c:pt idx="691" formatCode="_(* #,##0.00_);_(* \(#,##0.00\);_(* &quot;-&quot;??_);_(@_)">
                  <c:v>3453.08</c:v>
                </c:pt>
                <c:pt idx="692" formatCode="_(* #,##0.00_);_(* \(#,##0.00\);_(* &quot;-&quot;??_);_(@_)">
                  <c:v>3452.37</c:v>
                </c:pt>
                <c:pt idx="693" formatCode="_(* #,##0.00_);_(* \(#,##0.00\);_(* &quot;-&quot;??_);_(@_)">
                  <c:v>3451.53</c:v>
                </c:pt>
                <c:pt idx="694" formatCode="_(* #,##0.00_);_(* \(#,##0.00\);_(* &quot;-&quot;??_);_(@_)">
                  <c:v>3452.08</c:v>
                </c:pt>
                <c:pt idx="695" formatCode="_(* #,##0.00_);_(* \(#,##0.00\);_(* &quot;-&quot;??_);_(@_)">
                  <c:v>3451.52</c:v>
                </c:pt>
                <c:pt idx="696" formatCode="_(* #,##0.00_);_(* \(#,##0.00\);_(* &quot;-&quot;??_);_(@_)">
                  <c:v>3451.08</c:v>
                </c:pt>
                <c:pt idx="697" formatCode="_(* #,##0.00_);_(* \(#,##0.00\);_(* &quot;-&quot;??_);_(@_)">
                  <c:v>3450.39</c:v>
                </c:pt>
                <c:pt idx="698" formatCode="_(* #,##0.00_);_(* \(#,##0.00\);_(* &quot;-&quot;??_);_(@_)">
                  <c:v>3449.79</c:v>
                </c:pt>
                <c:pt idx="699" formatCode="_(* #,##0.00_);_(* \(#,##0.00\);_(* &quot;-&quot;??_);_(@_)">
                  <c:v>3449.96</c:v>
                </c:pt>
                <c:pt idx="700" formatCode="_(* #,##0.00_);_(* \(#,##0.00\);_(* &quot;-&quot;??_);_(@_)">
                  <c:v>3448.51</c:v>
                </c:pt>
                <c:pt idx="701" formatCode="_(* #,##0.00_);_(* \(#,##0.00\);_(* &quot;-&quot;??_);_(@_)">
                  <c:v>3448.76</c:v>
                </c:pt>
                <c:pt idx="702" formatCode="_(* #,##0.00_);_(* \(#,##0.00\);_(* &quot;-&quot;??_);_(@_)">
                  <c:v>3448.45</c:v>
                </c:pt>
                <c:pt idx="703" formatCode="_(* #,##0.00_);_(* \(#,##0.00\);_(* &quot;-&quot;??_);_(@_)">
                  <c:v>3447.95</c:v>
                </c:pt>
                <c:pt idx="704" formatCode="_(* #,##0.00_);_(* \(#,##0.00\);_(* &quot;-&quot;??_);_(@_)">
                  <c:v>3447.61</c:v>
                </c:pt>
                <c:pt idx="705" formatCode="_(* #,##0.00_);_(* \(#,##0.00\);_(* &quot;-&quot;??_);_(@_)">
                  <c:v>3446.45</c:v>
                </c:pt>
                <c:pt idx="706" formatCode="_(* #,##0.00_);_(* \(#,##0.00\);_(* &quot;-&quot;??_);_(@_)">
                  <c:v>3445.77</c:v>
                </c:pt>
                <c:pt idx="707" formatCode="_(* #,##0.00_);_(* \(#,##0.00\);_(* &quot;-&quot;??_);_(@_)">
                  <c:v>3445.8</c:v>
                </c:pt>
                <c:pt idx="708" formatCode="_(* #,##0.00_);_(* \(#,##0.00\);_(* &quot;-&quot;??_);_(@_)">
                  <c:v>3445.08</c:v>
                </c:pt>
                <c:pt idx="709" formatCode="_(* #,##0.00_);_(* \(#,##0.00\);_(* &quot;-&quot;??_);_(@_)">
                  <c:v>3445.12</c:v>
                </c:pt>
                <c:pt idx="710" formatCode="_(* #,##0.00_);_(* \(#,##0.00\);_(* &quot;-&quot;??_);_(@_)">
                  <c:v>3443.29</c:v>
                </c:pt>
                <c:pt idx="711" formatCode="_(* #,##0.00_);_(* \(#,##0.00\);_(* &quot;-&quot;??_);_(@_)">
                  <c:v>3442.95</c:v>
                </c:pt>
                <c:pt idx="712" formatCode="_(* #,##0.00_);_(* \(#,##0.00\);_(* &quot;-&quot;??_);_(@_)">
                  <c:v>3442.05</c:v>
                </c:pt>
                <c:pt idx="713" formatCode="_(* #,##0.00_);_(* \(#,##0.00\);_(* &quot;-&quot;??_);_(@_)">
                  <c:v>3441.52</c:v>
                </c:pt>
                <c:pt idx="714" formatCode="_(* #,##0.00_);_(* \(#,##0.00\);_(* &quot;-&quot;??_);_(@_)">
                  <c:v>3440.49</c:v>
                </c:pt>
                <c:pt idx="715" formatCode="_(* #,##0.00_);_(* \(#,##0.00\);_(* &quot;-&quot;??_);_(@_)">
                  <c:v>3439.99</c:v>
                </c:pt>
                <c:pt idx="716" formatCode="_(* #,##0.00_);_(* \(#,##0.00\);_(* &quot;-&quot;??_);_(@_)">
                  <c:v>3439.3</c:v>
                </c:pt>
                <c:pt idx="717" formatCode="_(* #,##0.00_);_(* \(#,##0.00\);_(* &quot;-&quot;??_);_(@_)">
                  <c:v>3438.68</c:v>
                </c:pt>
                <c:pt idx="718" formatCode="_(* #,##0.00_);_(* \(#,##0.00\);_(* &quot;-&quot;??_);_(@_)">
                  <c:v>3437.62</c:v>
                </c:pt>
                <c:pt idx="719" formatCode="_(* #,##0.00_);_(* \(#,##0.00\);_(* &quot;-&quot;??_);_(@_)">
                  <c:v>3436.74</c:v>
                </c:pt>
                <c:pt idx="720" formatCode="_(* #,##0.00_);_(* \(#,##0.00\);_(* &quot;-&quot;??_);_(@_)">
                  <c:v>3436.84</c:v>
                </c:pt>
                <c:pt idx="721" formatCode="_(* #,##0.00_);_(* \(#,##0.00\);_(* &quot;-&quot;??_);_(@_)">
                  <c:v>3436.19</c:v>
                </c:pt>
                <c:pt idx="722" formatCode="_(* #,##0.00_);_(* \(#,##0.00\);_(* &quot;-&quot;??_);_(@_)">
                  <c:v>3435.15</c:v>
                </c:pt>
                <c:pt idx="723" formatCode="_(* #,##0.00_);_(* \(#,##0.00\);_(* &quot;-&quot;??_);_(@_)">
                  <c:v>3434.08</c:v>
                </c:pt>
                <c:pt idx="724" formatCode="_(* #,##0.00_);_(* \(#,##0.00\);_(* &quot;-&quot;??_);_(@_)">
                  <c:v>3432.78</c:v>
                </c:pt>
                <c:pt idx="725" formatCode="_(* #,##0.00_);_(* \(#,##0.00\);_(* &quot;-&quot;??_);_(@_)">
                  <c:v>3432.12</c:v>
                </c:pt>
                <c:pt idx="726" formatCode="_(* #,##0.00_);_(* \(#,##0.00\);_(* &quot;-&quot;??_);_(@_)">
                  <c:v>3431.58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2-42FF-BC05-21F63D9B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916544"/>
        <c:axId val="515910656"/>
      </c:lineChart>
      <c:catAx>
        <c:axId val="51590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</c:spPr>
        <c:txPr>
          <a:bodyPr rot="60000" vert="horz"/>
          <a:lstStyle/>
          <a:p>
            <a:pPr>
              <a:defRPr b="0"/>
            </a:pPr>
            <a:endParaRPr lang="en-US"/>
          </a:p>
        </c:txPr>
        <c:crossAx val="515909120"/>
        <c:crosses val="autoZero"/>
        <c:auto val="0"/>
        <c:lblAlgn val="ctr"/>
        <c:lblOffset val="100"/>
        <c:tickMarkSkip val="1"/>
        <c:noMultiLvlLbl val="0"/>
      </c:catAx>
      <c:valAx>
        <c:axId val="515909120"/>
        <c:scaling>
          <c:orientation val="minMax"/>
          <c:max val="1.0000000000000002E-2"/>
          <c:min val="-1.0000000000000002E-2"/>
        </c:scaling>
        <c:delete val="0"/>
        <c:axPos val="l"/>
        <c:numFmt formatCode="0.0%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5907584"/>
        <c:crosses val="autoZero"/>
        <c:crossBetween val="between"/>
      </c:valAx>
      <c:valAx>
        <c:axId val="515910656"/>
        <c:scaling>
          <c:orientation val="minMax"/>
          <c:min val="220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5916544"/>
        <c:crosses val="max"/>
        <c:crossBetween val="between"/>
      </c:valAx>
      <c:catAx>
        <c:axId val="51591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5910656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3071527011017174"/>
          <c:y val="0.64746032137832299"/>
          <c:w val="0.47586445012521755"/>
          <c:h val="0.18936006707868833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529479445610177E-2"/>
          <c:y val="2.5121349627214965E-2"/>
          <c:w val="0.8442443877699779"/>
          <c:h val="0.91528609772652902"/>
        </c:manualLayout>
      </c:layout>
      <c:lineChart>
        <c:grouping val="standard"/>
        <c:varyColors val="0"/>
        <c:ser>
          <c:idx val="0"/>
          <c:order val="0"/>
          <c:tx>
            <c:strRef>
              <c:f>[123]Sheet2!$K$3</c:f>
              <c:strCache>
                <c:ptCount val="1"/>
                <c:pt idx="0">
                  <c:v>АНУ-ын доллар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[123]Sheet2!$I$130:$J$158</c:f>
              <c:multiLvlStrCache>
                <c:ptCount val="29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</c:lvl>
                <c:lvl>
                  <c:pt idx="7">
                    <c:v>2022</c:v>
                  </c:pt>
                  <c:pt idx="19">
                    <c:v>2023</c:v>
                  </c:pt>
                </c:lvl>
              </c:multiLvlStrCache>
            </c:multiLvlStrRef>
          </c:cat>
          <c:val>
            <c:numRef>
              <c:f>[123]Sheet2!$K$130:$K$158</c:f>
              <c:numCache>
                <c:formatCode>General</c:formatCode>
                <c:ptCount val="29"/>
                <c:pt idx="0">
                  <c:v>8.8459536313383325E-3</c:v>
                </c:pt>
                <c:pt idx="1">
                  <c:v>1.5537666537772665E-3</c:v>
                </c:pt>
                <c:pt idx="2">
                  <c:v>-1.2127840052718053E-3</c:v>
                </c:pt>
                <c:pt idx="3">
                  <c:v>-1.9336397264880789E-3</c:v>
                </c:pt>
                <c:pt idx="4">
                  <c:v>-1.1009856275793206E-3</c:v>
                </c:pt>
                <c:pt idx="5">
                  <c:v>-1.5791357565453357E-4</c:v>
                </c:pt>
                <c:pt idx="6">
                  <c:v>-1.929899048733752E-4</c:v>
                </c:pt>
                <c:pt idx="7">
                  <c:v>4.912073877605394E-5</c:v>
                </c:pt>
                <c:pt idx="8">
                  <c:v>5.7769182983711254E-3</c:v>
                </c:pt>
                <c:pt idx="9">
                  <c:v>3.461634284390902E-2</c:v>
                </c:pt>
                <c:pt idx="10">
                  <c:v>8.2059361195223834E-2</c:v>
                </c:pt>
                <c:pt idx="11">
                  <c:v>9.5319821005527716E-2</c:v>
                </c:pt>
                <c:pt idx="12">
                  <c:v>0.10012039861418742</c:v>
                </c:pt>
                <c:pt idx="13">
                  <c:v>0.11195386645701144</c:v>
                </c:pt>
                <c:pt idx="14">
                  <c:v>0.12275924028243757</c:v>
                </c:pt>
                <c:pt idx="15">
                  <c:v>0.16980906921241057</c:v>
                </c:pt>
                <c:pt idx="16">
                  <c:v>0.18964494445126978</c:v>
                </c:pt>
                <c:pt idx="17">
                  <c:v>0.20021690222903898</c:v>
                </c:pt>
                <c:pt idx="18">
                  <c:v>0.20891153740866297</c:v>
                </c:pt>
                <c:pt idx="19">
                  <c:v>0.22496193329731318</c:v>
                </c:pt>
                <c:pt idx="20">
                  <c:v>0.22896085814085754</c:v>
                </c:pt>
                <c:pt idx="21">
                  <c:v>0.1932127280003797</c:v>
                </c:pt>
                <c:pt idx="22">
                  <c:v>0.12705423038509922</c:v>
                </c:pt>
                <c:pt idx="23">
                  <c:v>0.10467053741941257</c:v>
                </c:pt>
                <c:pt idx="24">
                  <c:v>9.5261797645256996E-2</c:v>
                </c:pt>
                <c:pt idx="25">
                  <c:v>9.0420411036302717E-2</c:v>
                </c:pt>
                <c:pt idx="26">
                  <c:v>8.5487984796579264E-2</c:v>
                </c:pt>
                <c:pt idx="27">
                  <c:v>3.7947567071304755E-2</c:v>
                </c:pt>
                <c:pt idx="28">
                  <c:v>1.7358488339155764E-2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455-4789-AFF8-20F6D05467FE}"/>
            </c:ext>
          </c:extLst>
        </c:ser>
        <c:ser>
          <c:idx val="1"/>
          <c:order val="1"/>
          <c:tx>
            <c:strRef>
              <c:f>[123]Sheet2!$L$3</c:f>
              <c:strCache>
                <c:ptCount val="1"/>
                <c:pt idx="0">
                  <c:v>Евро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[123]Sheet2!$I$130:$J$158</c:f>
              <c:multiLvlStrCache>
                <c:ptCount val="29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</c:lvl>
                <c:lvl>
                  <c:pt idx="7">
                    <c:v>2022</c:v>
                  </c:pt>
                  <c:pt idx="19">
                    <c:v>2023</c:v>
                  </c:pt>
                </c:lvl>
              </c:multiLvlStrCache>
            </c:multiLvlStrRef>
          </c:cat>
          <c:val>
            <c:numRef>
              <c:f>[123]Sheet2!$L$130:$L$158</c:f>
              <c:numCache>
                <c:formatCode>General</c:formatCode>
                <c:ptCount val="29"/>
                <c:pt idx="0">
                  <c:v>6.974528221518983E-2</c:v>
                </c:pt>
                <c:pt idx="1">
                  <c:v>5.017213311627744E-3</c:v>
                </c:pt>
                <c:pt idx="2">
                  <c:v>-6.6315733628855567E-3</c:v>
                </c:pt>
                <c:pt idx="3">
                  <c:v>-1.278230959404747E-2</c:v>
                </c:pt>
                <c:pt idx="4">
                  <c:v>-1.4865579126925876E-3</c:v>
                </c:pt>
                <c:pt idx="5">
                  <c:v>-5.343211671131054E-2</c:v>
                </c:pt>
                <c:pt idx="6">
                  <c:v>-8.0847251113565166E-2</c:v>
                </c:pt>
                <c:pt idx="7">
                  <c:v>-7.6996440208253469E-2</c:v>
                </c:pt>
                <c:pt idx="8">
                  <c:v>-7.2662968982249998E-2</c:v>
                </c:pt>
                <c:pt idx="9">
                  <c:v>-1.732745083376952E-2</c:v>
                </c:pt>
                <c:pt idx="10">
                  <c:v>-5.559679205784962E-2</c:v>
                </c:pt>
                <c:pt idx="11">
                  <c:v>-3.4839292963902424E-2</c:v>
                </c:pt>
                <c:pt idx="12">
                  <c:v>-3.4470452212692071E-2</c:v>
                </c:pt>
                <c:pt idx="13">
                  <c:v>-4.3209384801036199E-2</c:v>
                </c:pt>
                <c:pt idx="14">
                  <c:v>-4.8006741119643093E-2</c:v>
                </c:pt>
                <c:pt idx="15">
                  <c:v>-2.6612427601433564E-2</c:v>
                </c:pt>
                <c:pt idx="16">
                  <c:v>1.3813990838794865E-2</c:v>
                </c:pt>
                <c:pt idx="17">
                  <c:v>9.9159096679112935E-2</c:v>
                </c:pt>
                <c:pt idx="18">
                  <c:v>0.13902979653418934</c:v>
                </c:pt>
                <c:pt idx="19">
                  <c:v>0.18910311774700594</c:v>
                </c:pt>
                <c:pt idx="20">
                  <c:v>0.16350510641615346</c:v>
                </c:pt>
                <c:pt idx="21">
                  <c:v>0.16563987678521408</c:v>
                </c:pt>
                <c:pt idx="22">
                  <c:v>0.1747549267927262</c:v>
                </c:pt>
                <c:pt idx="23">
                  <c:v>9.7780787508688682E-2</c:v>
                </c:pt>
                <c:pt idx="24">
                  <c:v>0.13846351231224618</c:v>
                </c:pt>
                <c:pt idx="25">
                  <c:v>0.17388354723916533</c:v>
                </c:pt>
                <c:pt idx="26">
                  <c:v>0.17894943526067775</c:v>
                </c:pt>
                <c:pt idx="27">
                  <c:v>0.13958351458506812</c:v>
                </c:pt>
                <c:pt idx="28">
                  <c:v>8.6403308393803391E-2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455-4789-AFF8-20F6D05467FE}"/>
            </c:ext>
          </c:extLst>
        </c:ser>
        <c:ser>
          <c:idx val="2"/>
          <c:order val="2"/>
          <c:tx>
            <c:strRef>
              <c:f>[123]Sheet2!$M$3</c:f>
              <c:strCache>
                <c:ptCount val="1"/>
                <c:pt idx="0">
                  <c:v>ОХУ-ын рубль</c:v>
                </c:pt>
              </c:strCache>
            </c:strRef>
          </c:tx>
          <c:spPr>
            <a:ln w="19050" cap="rnd">
              <a:solidFill>
                <a:srgbClr val="B2B2B2"/>
              </a:solidFill>
              <a:round/>
            </a:ln>
            <a:effectLst/>
          </c:spPr>
          <c:marker>
            <c:symbol val="none"/>
          </c:marker>
          <c:cat>
            <c:multiLvlStrRef>
              <c:f>[123]Sheet2!$I$130:$J$158</c:f>
              <c:multiLvlStrCache>
                <c:ptCount val="29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</c:lvl>
                <c:lvl>
                  <c:pt idx="7">
                    <c:v>2022</c:v>
                  </c:pt>
                  <c:pt idx="19">
                    <c:v>2023</c:v>
                  </c:pt>
                </c:lvl>
              </c:multiLvlStrCache>
            </c:multiLvlStrRef>
          </c:cat>
          <c:val>
            <c:numRef>
              <c:f>[123]Sheet2!$M$130:$M$158</c:f>
              <c:numCache>
                <c:formatCode>General</c:formatCode>
                <c:ptCount val="29"/>
                <c:pt idx="0">
                  <c:v>-2.1712003993012208E-2</c:v>
                </c:pt>
                <c:pt idx="1">
                  <c:v>1.0106245141228154E-2</c:v>
                </c:pt>
                <c:pt idx="2">
                  <c:v>5.4291623578077708E-3</c:v>
                </c:pt>
                <c:pt idx="3">
                  <c:v>8.2229580573951244E-2</c:v>
                </c:pt>
                <c:pt idx="4">
                  <c:v>0.1237830319888733</c:v>
                </c:pt>
                <c:pt idx="5">
                  <c:v>1.7379679144384985E-2</c:v>
                </c:pt>
                <c:pt idx="6">
                  <c:v>-1.3119916032536816E-3</c:v>
                </c:pt>
                <c:pt idx="7">
                  <c:v>-1.471375066880698E-2</c:v>
                </c:pt>
                <c:pt idx="8">
                  <c:v>-0.27500652911987455</c:v>
                </c:pt>
                <c:pt idx="9">
                  <c:v>-3.7715803452855301E-2</c:v>
                </c:pt>
                <c:pt idx="10">
                  <c:v>0.12871027055424222</c:v>
                </c:pt>
                <c:pt idx="11">
                  <c:v>0.27744921573669323</c:v>
                </c:pt>
                <c:pt idx="12">
                  <c:v>0.51352040816326516</c:v>
                </c:pt>
                <c:pt idx="13">
                  <c:v>0.32863006670087236</c:v>
                </c:pt>
                <c:pt idx="14">
                  <c:v>0.34044741578812032</c:v>
                </c:pt>
                <c:pt idx="15">
                  <c:v>0.46200917899031113</c:v>
                </c:pt>
                <c:pt idx="16">
                  <c:v>0.36361386138613883</c:v>
                </c:pt>
                <c:pt idx="17">
                  <c:v>0.46780551905387657</c:v>
                </c:pt>
                <c:pt idx="18">
                  <c:v>0.28349973725696276</c:v>
                </c:pt>
                <c:pt idx="19">
                  <c:v>0.34808579961987518</c:v>
                </c:pt>
                <c:pt idx="20">
                  <c:v>0.69128242074927959</c:v>
                </c:pt>
                <c:pt idx="21">
                  <c:v>0.25862544852332325</c:v>
                </c:pt>
                <c:pt idx="22">
                  <c:v>-5.1198510588782442E-3</c:v>
                </c:pt>
                <c:pt idx="23">
                  <c:v>-0.14190821256038644</c:v>
                </c:pt>
                <c:pt idx="24">
                  <c:v>-0.34451373672678243</c:v>
                </c:pt>
                <c:pt idx="25">
                  <c:v>-0.27302568063332688</c:v>
                </c:pt>
                <c:pt idx="26">
                  <c:v>-0.30845962018031847</c:v>
                </c:pt>
                <c:pt idx="27">
                  <c:v>-0.37914196023718172</c:v>
                </c:pt>
                <c:pt idx="28">
                  <c:v>-0.32020330368487926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E455-4789-AFF8-20F6D05467FE}"/>
            </c:ext>
          </c:extLst>
        </c:ser>
        <c:ser>
          <c:idx val="3"/>
          <c:order val="3"/>
          <c:tx>
            <c:strRef>
              <c:f>[123]Sheet2!$N$3</c:f>
              <c:strCache>
                <c:ptCount val="1"/>
                <c:pt idx="0">
                  <c:v>БНХАУ-ын юань</c:v>
                </c:pt>
              </c:strCache>
            </c:strRef>
          </c:tx>
          <c:spPr>
            <a:ln w="19050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cat>
            <c:multiLvlStrRef>
              <c:f>[123]Sheet2!$I$130:$J$158</c:f>
              <c:multiLvlStrCache>
                <c:ptCount val="29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</c:lvl>
                <c:lvl>
                  <c:pt idx="7">
                    <c:v>2022</c:v>
                  </c:pt>
                  <c:pt idx="19">
                    <c:v>2023</c:v>
                  </c:pt>
                </c:lvl>
              </c:multiLvlStrCache>
            </c:multiLvlStrRef>
          </c:cat>
          <c:val>
            <c:numRef>
              <c:f>[123]Sheet2!$N$130:$N$158</c:f>
              <c:numCache>
                <c:formatCode>General</c:formatCode>
                <c:ptCount val="29"/>
                <c:pt idx="0">
                  <c:v>0.10404985983179804</c:v>
                </c:pt>
                <c:pt idx="1">
                  <c:v>8.2286863533797661E-2</c:v>
                </c:pt>
                <c:pt idx="2">
                  <c:v>6.0135557371532977E-2</c:v>
                </c:pt>
                <c:pt idx="3">
                  <c:v>5.1326082808624385E-2</c:v>
                </c:pt>
                <c:pt idx="4">
                  <c:v>4.6726777496008287E-2</c:v>
                </c:pt>
                <c:pt idx="5">
                  <c:v>3.3391875028885742E-2</c:v>
                </c:pt>
                <c:pt idx="6">
                  <c:v>2.4597116200169467E-2</c:v>
                </c:pt>
                <c:pt idx="7">
                  <c:v>1.5847106032782499E-2</c:v>
                </c:pt>
                <c:pt idx="8">
                  <c:v>3.0569865873862456E-2</c:v>
                </c:pt>
                <c:pt idx="9">
                  <c:v>6.9837031580885611E-2</c:v>
                </c:pt>
                <c:pt idx="10">
                  <c:v>6.3844773135210087E-2</c:v>
                </c:pt>
                <c:pt idx="11">
                  <c:v>4.6679918701002743E-2</c:v>
                </c:pt>
                <c:pt idx="12">
                  <c:v>6.1211997551520181E-2</c:v>
                </c:pt>
                <c:pt idx="13">
                  <c:v>6.6920479525007348E-2</c:v>
                </c:pt>
                <c:pt idx="14">
                  <c:v>4.9197424503491405E-2</c:v>
                </c:pt>
                <c:pt idx="15">
                  <c:v>4.9342105263157965E-2</c:v>
                </c:pt>
                <c:pt idx="16">
                  <c:v>4.9217102606667007E-2</c:v>
                </c:pt>
                <c:pt idx="17">
                  <c:v>6.7353921152083052E-2</c:v>
                </c:pt>
                <c:pt idx="18">
                  <c:v>0.10837658850903886</c:v>
                </c:pt>
                <c:pt idx="19">
                  <c:v>0.15394572397786099</c:v>
                </c:pt>
                <c:pt idx="20">
                  <c:v>0.11695661748513531</c:v>
                </c:pt>
                <c:pt idx="21">
                  <c:v>0.10217737424157658</c:v>
                </c:pt>
                <c:pt idx="22">
                  <c:v>7.2122674753860139E-2</c:v>
                </c:pt>
                <c:pt idx="23">
                  <c:v>3.4931609158611376E-2</c:v>
                </c:pt>
                <c:pt idx="24">
                  <c:v>1.0062167531885047E-2</c:v>
                </c:pt>
                <c:pt idx="25">
                  <c:v>2.6593033135089206E-2</c:v>
                </c:pt>
                <c:pt idx="26">
                  <c:v>2.9430831064436669E-2</c:v>
                </c:pt>
                <c:pt idx="27">
                  <c:v>2.4343314236298763E-2</c:v>
                </c:pt>
                <c:pt idx="28">
                  <c:v>7.3120670486614969E-3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E455-4789-AFF8-20F6D05467FE}"/>
            </c:ext>
          </c:extLst>
        </c:ser>
        <c:ser>
          <c:idx val="4"/>
          <c:order val="4"/>
          <c:tx>
            <c:strRef>
              <c:f>[123]Sheet2!$O$3</c:f>
              <c:strCache>
                <c:ptCount val="1"/>
                <c:pt idx="0">
                  <c:v>NEER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ysClr val="window" lastClr="FFFFFF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[123]Sheet2!$I$130:$J$158</c:f>
              <c:multiLvlStrCache>
                <c:ptCount val="29"/>
                <c:lvl>
                  <c:pt idx="0">
                    <c:v>6</c:v>
                  </c:pt>
                  <c:pt idx="1">
                    <c:v>7</c:v>
                  </c:pt>
                  <c:pt idx="2">
                    <c:v>8</c:v>
                  </c:pt>
                  <c:pt idx="3">
                    <c:v>9</c:v>
                  </c:pt>
                  <c:pt idx="4">
                    <c:v>10</c:v>
                  </c:pt>
                  <c:pt idx="5">
                    <c:v>11</c:v>
                  </c:pt>
                  <c:pt idx="6">
                    <c:v>12</c:v>
                  </c:pt>
                  <c:pt idx="7">
                    <c:v>1</c:v>
                  </c:pt>
                  <c:pt idx="8">
                    <c:v>2</c:v>
                  </c:pt>
                  <c:pt idx="9">
                    <c:v>3</c:v>
                  </c:pt>
                  <c:pt idx="10">
                    <c:v>4</c:v>
                  </c:pt>
                  <c:pt idx="11">
                    <c:v>5</c:v>
                  </c:pt>
                  <c:pt idx="12">
                    <c:v>6</c:v>
                  </c:pt>
                  <c:pt idx="13">
                    <c:v>7</c:v>
                  </c:pt>
                  <c:pt idx="14">
                    <c:v>8</c:v>
                  </c:pt>
                  <c:pt idx="15">
                    <c:v>9</c:v>
                  </c:pt>
                  <c:pt idx="16">
                    <c:v>10</c:v>
                  </c:pt>
                  <c:pt idx="17">
                    <c:v>11</c:v>
                  </c:pt>
                  <c:pt idx="18">
                    <c:v>12</c:v>
                  </c:pt>
                  <c:pt idx="19">
                    <c:v>1</c:v>
                  </c:pt>
                  <c:pt idx="20">
                    <c:v>2</c:v>
                  </c:pt>
                  <c:pt idx="21">
                    <c:v>3</c:v>
                  </c:pt>
                  <c:pt idx="22">
                    <c:v>4</c:v>
                  </c:pt>
                  <c:pt idx="23">
                    <c:v>5</c:v>
                  </c:pt>
                  <c:pt idx="24">
                    <c:v>6</c:v>
                  </c:pt>
                  <c:pt idx="25">
                    <c:v>7</c:v>
                  </c:pt>
                  <c:pt idx="26">
                    <c:v>8</c:v>
                  </c:pt>
                  <c:pt idx="27">
                    <c:v>9</c:v>
                  </c:pt>
                  <c:pt idx="28">
                    <c:v>10</c:v>
                  </c:pt>
                </c:lvl>
                <c:lvl>
                  <c:pt idx="7">
                    <c:v>2022</c:v>
                  </c:pt>
                  <c:pt idx="19">
                    <c:v>2023</c:v>
                  </c:pt>
                </c:lvl>
              </c:multiLvlStrCache>
            </c:multiLvlStrRef>
          </c:cat>
          <c:val>
            <c:numRef>
              <c:f>[123]Sheet2!$O$130:$O$158</c:f>
              <c:numCache>
                <c:formatCode>General</c:formatCode>
                <c:ptCount val="29"/>
                <c:pt idx="0">
                  <c:v>-3.4917843767335643E-2</c:v>
                </c:pt>
                <c:pt idx="1">
                  <c:v>-5.0173410404624308E-2</c:v>
                </c:pt>
                <c:pt idx="2">
                  <c:v>-3.851891676049235E-2</c:v>
                </c:pt>
                <c:pt idx="3">
                  <c:v>-3.6119553488786371E-2</c:v>
                </c:pt>
                <c:pt idx="4">
                  <c:v>-2.5460032023836288E-2</c:v>
                </c:pt>
                <c:pt idx="5">
                  <c:v>-1.1163110310038582E-2</c:v>
                </c:pt>
                <c:pt idx="6">
                  <c:v>5.1915858891737887E-3</c:v>
                </c:pt>
                <c:pt idx="7">
                  <c:v>-2.0950296847397021E-2</c:v>
                </c:pt>
                <c:pt idx="8">
                  <c:v>-3.047795544522014E-2</c:v>
                </c:pt>
                <c:pt idx="9">
                  <c:v>-1.380158379852281E-3</c:v>
                </c:pt>
                <c:pt idx="10">
                  <c:v>-2.9374484986762872E-2</c:v>
                </c:pt>
                <c:pt idx="11">
                  <c:v>-5.091510209568284E-2</c:v>
                </c:pt>
                <c:pt idx="12">
                  <c:v>-7.8002613196327397E-2</c:v>
                </c:pt>
                <c:pt idx="13">
                  <c:v>-7.3028237585199607E-2</c:v>
                </c:pt>
                <c:pt idx="14">
                  <c:v>-7.2706927620633133E-2</c:v>
                </c:pt>
                <c:pt idx="15">
                  <c:v>-6.4999464693599296E-2</c:v>
                </c:pt>
                <c:pt idx="16">
                  <c:v>-7.7171095906712117E-2</c:v>
                </c:pt>
                <c:pt idx="17">
                  <c:v>-0.10148227156675282</c:v>
                </c:pt>
                <c:pt idx="18">
                  <c:v>-0.12140315892135078</c:v>
                </c:pt>
                <c:pt idx="19">
                  <c:v>-0.14134363524807347</c:v>
                </c:pt>
                <c:pt idx="20">
                  <c:v>-0.137847524366775</c:v>
                </c:pt>
                <c:pt idx="21">
                  <c:v>-0.1592086669806877</c:v>
                </c:pt>
                <c:pt idx="22">
                  <c:v>-8.1348200709579377E-2</c:v>
                </c:pt>
                <c:pt idx="23">
                  <c:v>-4.2520093336790299E-2</c:v>
                </c:pt>
                <c:pt idx="24">
                  <c:v>4.2249801954055144E-3</c:v>
                </c:pt>
                <c:pt idx="25">
                  <c:v>9.7163865546219252E-3</c:v>
                </c:pt>
                <c:pt idx="26">
                  <c:v>2.189079495937496E-2</c:v>
                </c:pt>
                <c:pt idx="27">
                  <c:v>2.8841111693759913E-2</c:v>
                </c:pt>
                <c:pt idx="28">
                  <c:v>4.5458572215033133E-2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E455-4789-AFF8-20F6D0546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13088"/>
        <c:axId val="610110792"/>
      </c:lineChart>
      <c:catAx>
        <c:axId val="6101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0110792"/>
        <c:crosses val="autoZero"/>
        <c:auto val="1"/>
        <c:lblAlgn val="ctr"/>
        <c:lblOffset val="100"/>
        <c:noMultiLvlLbl val="0"/>
      </c:catAx>
      <c:valAx>
        <c:axId val="610110792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01130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0429134715816813E-2"/>
          <c:y val="4.0411563799534131E-2"/>
          <c:w val="0.76961026803173038"/>
          <c:h val="0.28487271441211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02555090286294E-2"/>
          <c:y val="1.9677454332258308E-2"/>
          <c:w val="0.90037224416780548"/>
          <c:h val="0.877128343886530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'3.2.3 Ханш'!$A$29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'3.2.3 Ханш'!$CT$22:$EA$23</c15:sqref>
                  </c15:fullRef>
                </c:ext>
              </c:extLst>
              <c:f>'3.2.3 Ханш'!$CT$22:$EA$23</c:f>
              <c:multiLvlStrCache>
                <c:ptCount val="33"/>
                <c:lvl>
                  <c:pt idx="1">
                    <c:v>     </c:v>
                  </c:pt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3">
                    <c:v>     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8">
                    <c:v>6</c:v>
                  </c:pt>
                  <c:pt idx="31">
                    <c:v>9</c:v>
                  </c:pt>
                  <c:pt idx="32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Ханш'!$CT$29:$EA$29</c15:sqref>
                  </c15:fullRef>
                </c:ext>
              </c:extLst>
              <c:f>('3.2.3 Ханш'!$CT$29:$DT$29,'3.2.3 Ханш'!$DV$29:$EA$29)</c:f>
              <c:numCache>
                <c:formatCode>0.0%</c:formatCode>
                <c:ptCount val="33"/>
                <c:pt idx="0">
                  <c:v>-2.7243907536124396E-2</c:v>
                </c:pt>
                <c:pt idx="1">
                  <c:v>-2.9443393014300226E-2</c:v>
                </c:pt>
                <c:pt idx="2">
                  <c:v>-4.7233756136315412E-2</c:v>
                </c:pt>
                <c:pt idx="3">
                  <c:v>-9.1186929757400392E-2</c:v>
                </c:pt>
                <c:pt idx="4">
                  <c:v>-8.469885004587388E-2</c:v>
                </c:pt>
                <c:pt idx="5">
                  <c:v>-3.4917843767335546E-2</c:v>
                </c:pt>
                <c:pt idx="6">
                  <c:v>-5.0173410404625425E-2</c:v>
                </c:pt>
                <c:pt idx="7">
                  <c:v>-3.8518916760492315E-2</c:v>
                </c:pt>
                <c:pt idx="8">
                  <c:v>-3.6119553488786378E-2</c:v>
                </c:pt>
                <c:pt idx="9">
                  <c:v>-2.5460032023836246E-2</c:v>
                </c:pt>
                <c:pt idx="10">
                  <c:v>-1.1163110310038625E-2</c:v>
                </c:pt>
                <c:pt idx="11">
                  <c:v>5.1915858891738876E-3</c:v>
                </c:pt>
                <c:pt idx="12">
                  <c:v>-2.0950296847397003E-2</c:v>
                </c:pt>
                <c:pt idx="13">
                  <c:v>-3.0477955445220088E-2</c:v>
                </c:pt>
                <c:pt idx="14">
                  <c:v>-1.3801583798523065E-3</c:v>
                </c:pt>
                <c:pt idx="15">
                  <c:v>-2.9374484986762862E-2</c:v>
                </c:pt>
                <c:pt idx="16">
                  <c:v>-5.0915102095682806E-2</c:v>
                </c:pt>
                <c:pt idx="17">
                  <c:v>-7.8002613196332574E-2</c:v>
                </c:pt>
                <c:pt idx="18">
                  <c:v>-7.3028237585200301E-2</c:v>
                </c:pt>
                <c:pt idx="19">
                  <c:v>-7.2706927620631079E-2</c:v>
                </c:pt>
                <c:pt idx="20">
                  <c:v>-6.4999464693599074E-2</c:v>
                </c:pt>
                <c:pt idx="21">
                  <c:v>-7.7171095906714213E-2</c:v>
                </c:pt>
                <c:pt idx="22">
                  <c:v>-0.10148227156675275</c:v>
                </c:pt>
                <c:pt idx="23">
                  <c:v>-0.12140315892135074</c:v>
                </c:pt>
                <c:pt idx="24">
                  <c:v>-0.14134363524807353</c:v>
                </c:pt>
                <c:pt idx="25">
                  <c:v>-0.13784752436677511</c:v>
                </c:pt>
                <c:pt idx="26">
                  <c:v>-0.1592086669806877</c:v>
                </c:pt>
                <c:pt idx="27">
                  <c:v>-4.2520093336790306E-2</c:v>
                </c:pt>
                <c:pt idx="28">
                  <c:v>4.224980195405432E-3</c:v>
                </c:pt>
                <c:pt idx="29">
                  <c:v>9.7163865546219755E-3</c:v>
                </c:pt>
                <c:pt idx="30">
                  <c:v>2.1847854698604868E-2</c:v>
                </c:pt>
                <c:pt idx="31">
                  <c:v>2.8841111693759854E-2</c:v>
                </c:pt>
                <c:pt idx="32">
                  <c:v>4.5514686424980098E-2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8-4C28-8994-57FFCF161C0F}"/>
            </c:ext>
          </c:extLst>
        </c:ser>
        <c:ser>
          <c:idx val="1"/>
          <c:order val="1"/>
          <c:tx>
            <c:strRef>
              <c:f>'3.2.3 Ханш'!$A$30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'3.2.3 Ханш'!$CT$22:$EA$23</c15:sqref>
                  </c15:fullRef>
                </c:ext>
              </c:extLst>
              <c:f>'3.2.3 Ханш'!$CT$22:$EA$23</c:f>
              <c:multiLvlStrCache>
                <c:ptCount val="33"/>
                <c:lvl>
                  <c:pt idx="1">
                    <c:v>     </c:v>
                  </c:pt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3">
                    <c:v>     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8">
                    <c:v>6</c:v>
                  </c:pt>
                  <c:pt idx="31">
                    <c:v>9</c:v>
                  </c:pt>
                  <c:pt idx="32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Ханш'!$CT$30:$EA$30</c15:sqref>
                  </c15:fullRef>
                </c:ext>
              </c:extLst>
              <c:f>('3.2.3 Ханш'!$CT$30:$DT$30,'3.2.3 Ханш'!$DV$30:$EA$30)</c:f>
              <c:numCache>
                <c:formatCode>0.0%</c:formatCode>
                <c:ptCount val="33"/>
                <c:pt idx="0">
                  <c:v>7.0689738798528513E-3</c:v>
                </c:pt>
                <c:pt idx="1">
                  <c:v>-4.3282397387821303E-4</c:v>
                </c:pt>
                <c:pt idx="2">
                  <c:v>1.3234257842781424E-2</c:v>
                </c:pt>
                <c:pt idx="3">
                  <c:v>4.6143014875773672E-2</c:v>
                </c:pt>
                <c:pt idx="4">
                  <c:v>5.1888573770007586E-2</c:v>
                </c:pt>
                <c:pt idx="5">
                  <c:v>6.243631906877458E-2</c:v>
                </c:pt>
                <c:pt idx="6">
                  <c:v>5.2167523024509568E-2</c:v>
                </c:pt>
                <c:pt idx="7">
                  <c:v>7.7455928104150112E-2</c:v>
                </c:pt>
                <c:pt idx="8">
                  <c:v>7.6313937601448778E-2</c:v>
                </c:pt>
                <c:pt idx="9">
                  <c:v>7.5033973525625311E-2</c:v>
                </c:pt>
                <c:pt idx="10">
                  <c:v>9.197704457613759E-2</c:v>
                </c:pt>
                <c:pt idx="11">
                  <c:v>0.12963479832001204</c:v>
                </c:pt>
                <c:pt idx="12">
                  <c:v>0.12444206708532443</c:v>
                </c:pt>
                <c:pt idx="13">
                  <c:v>0.12728432122238903</c:v>
                </c:pt>
                <c:pt idx="14">
                  <c:v>9.4609524574976095E-2</c:v>
                </c:pt>
                <c:pt idx="15">
                  <c:v>7.7952027976291832E-2</c:v>
                </c:pt>
                <c:pt idx="16">
                  <c:v>7.9924403069734126E-2</c:v>
                </c:pt>
                <c:pt idx="17">
                  <c:v>7.9516761015013454E-2</c:v>
                </c:pt>
                <c:pt idx="18">
                  <c:v>8.3358032884669725E-2</c:v>
                </c:pt>
                <c:pt idx="19">
                  <c:v>7.3469477370195768E-2</c:v>
                </c:pt>
                <c:pt idx="20">
                  <c:v>7.7926109962596177E-2</c:v>
                </c:pt>
                <c:pt idx="21">
                  <c:v>7.5678313841965425E-2</c:v>
                </c:pt>
                <c:pt idx="22">
                  <c:v>5.7948083819691146E-2</c:v>
                </c:pt>
                <c:pt idx="23">
                  <c:v>5.4826837541906065E-2</c:v>
                </c:pt>
                <c:pt idx="24">
                  <c:v>6.2917208573641192E-2</c:v>
                </c:pt>
                <c:pt idx="25">
                  <c:v>4.7682099898496658E-2</c:v>
                </c:pt>
                <c:pt idx="26">
                  <c:v>8.6447637893957902E-2</c:v>
                </c:pt>
                <c:pt idx="27">
                  <c:v>8.774811402320315E-2</c:v>
                </c:pt>
                <c:pt idx="28">
                  <c:v>8.8187379248986536E-2</c:v>
                </c:pt>
                <c:pt idx="29">
                  <c:v>8.7741638020933918E-2</c:v>
                </c:pt>
                <c:pt idx="30">
                  <c:v>8.2218566661900944E-2</c:v>
                </c:pt>
                <c:pt idx="31">
                  <c:v>8.0897740007946514E-2</c:v>
                </c:pt>
                <c:pt idx="32">
                  <c:v>7.597620887092274E-2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78-4C28-8994-57FFCF161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0889184"/>
        <c:axId val="420885248"/>
      </c:barChart>
      <c:lineChart>
        <c:grouping val="standard"/>
        <c:varyColors val="0"/>
        <c:ser>
          <c:idx val="3"/>
          <c:order val="2"/>
          <c:tx>
            <c:strRef>
              <c:f>'3.2.3 Ханш'!$A$28</c:f>
              <c:strCache>
                <c:ptCount val="1"/>
                <c:pt idx="0">
                  <c:v>Бодит ханшийн жилийн өөрчлөлт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Lit>
              <c:ptCount val="33"/>
              <c:pt idx="0">
                <c:v>2021</c:v>
              </c:pt>
              <c:pt idx="1">
                <c:v>2021      </c:v>
              </c:pt>
              <c:pt idx="2">
                <c:v>2021 3</c:v>
              </c:pt>
              <c:pt idx="5">
                <c:v>2021 6</c:v>
              </c:pt>
              <c:pt idx="8">
                <c:v>2021 9</c:v>
              </c:pt>
              <c:pt idx="11">
                <c:v>2021 12</c:v>
              </c:pt>
              <c:pt idx="12">
                <c:v>2022</c:v>
              </c:pt>
              <c:pt idx="13">
                <c:v>2022      </c:v>
              </c:pt>
              <c:pt idx="14">
                <c:v>2022 3</c:v>
              </c:pt>
              <c:pt idx="17">
                <c:v>2022 6</c:v>
              </c:pt>
              <c:pt idx="20">
                <c:v>2022 9</c:v>
              </c:pt>
              <c:pt idx="23">
                <c:v>2022 12</c:v>
              </c:pt>
              <c:pt idx="24">
                <c:v>2023</c:v>
              </c:pt>
              <c:pt idx="26">
                <c:v>2023 3</c:v>
              </c:pt>
              <c:pt idx="28">
                <c:v>2023 6</c:v>
              </c:pt>
              <c:pt idx="31">
                <c:v>2023 9</c:v>
              </c:pt>
              <c:pt idx="32">
                <c:v>2023 10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'3.2.3 Ханш'!$CT$28:$EA$28</c15:sqref>
                  </c15:fullRef>
                </c:ext>
              </c:extLst>
              <c:f>('3.2.3 Ханш'!$CT$28:$DT$28,'3.2.3 Ханш'!$DV$28:$EA$28)</c:f>
              <c:numCache>
                <c:formatCode>0.0%</c:formatCode>
                <c:ptCount val="33"/>
                <c:pt idx="0">
                  <c:v>-3.4219885841463293E-2</c:v>
                </c:pt>
                <c:pt idx="1">
                  <c:v>-3.8477985145828453E-2</c:v>
                </c:pt>
                <c:pt idx="2">
                  <c:v>-6.3448057125781943E-2</c:v>
                </c:pt>
                <c:pt idx="3">
                  <c:v>-3.5889462080884615E-2</c:v>
                </c:pt>
                <c:pt idx="4">
                  <c:v>-4.0953281980383172E-2</c:v>
                </c:pt>
                <c:pt idx="5">
                  <c:v>4.9770079523823174E-3</c:v>
                </c:pt>
                <c:pt idx="6">
                  <c:v>3.4184787769442337E-3</c:v>
                </c:pt>
                <c:pt idx="7">
                  <c:v>3.5118697272905619E-2</c:v>
                </c:pt>
                <c:pt idx="8">
                  <c:v>5.2043696596528077E-2</c:v>
                </c:pt>
                <c:pt idx="9">
                  <c:v>4.0814716714260291E-2</c:v>
                </c:pt>
                <c:pt idx="10">
                  <c:v>5.1664518021063754E-2</c:v>
                </c:pt>
                <c:pt idx="11">
                  <c:v>0.12262881079610022</c:v>
                </c:pt>
                <c:pt idx="12">
                  <c:v>0.11953940770999094</c:v>
                </c:pt>
                <c:pt idx="13">
                  <c:v>0.10661838664252654</c:v>
                </c:pt>
                <c:pt idx="14">
                  <c:v>0.12760442627853652</c:v>
                </c:pt>
                <c:pt idx="15">
                  <c:v>3.8621056417009969E-2</c:v>
                </c:pt>
                <c:pt idx="16">
                  <c:v>3.7746340004991552E-2</c:v>
                </c:pt>
                <c:pt idx="17">
                  <c:v>2.397794379016327E-2</c:v>
                </c:pt>
                <c:pt idx="18">
                  <c:v>8.8956184347497302E-3</c:v>
                </c:pt>
                <c:pt idx="19">
                  <c:v>4.4541319181197192E-3</c:v>
                </c:pt>
                <c:pt idx="20">
                  <c:v>1.5179135006728739E-3</c:v>
                </c:pt>
                <c:pt idx="21">
                  <c:v>6.9103938640808771E-3</c:v>
                </c:pt>
                <c:pt idx="22">
                  <c:v>-1.7023433026564172E-2</c:v>
                </c:pt>
                <c:pt idx="23">
                  <c:v>-5.6434497353555879E-2</c:v>
                </c:pt>
                <c:pt idx="24">
                  <c:v>-7.8426426674432337E-2</c:v>
                </c:pt>
                <c:pt idx="25">
                  <c:v>-9.0165424468278493E-2</c:v>
                </c:pt>
                <c:pt idx="26">
                  <c:v>-7.2761029086729795E-2</c:v>
                </c:pt>
                <c:pt idx="27">
                  <c:v>4.5228020686412851E-2</c:v>
                </c:pt>
                <c:pt idx="28">
                  <c:v>9.2412359444391967E-2</c:v>
                </c:pt>
                <c:pt idx="29">
                  <c:v>9.7458024575555899E-2</c:v>
                </c:pt>
                <c:pt idx="30">
                  <c:v>0.10406642136050581</c:v>
                </c:pt>
                <c:pt idx="31">
                  <c:v>0.10973885170170639</c:v>
                </c:pt>
                <c:pt idx="32">
                  <c:v>0.12149089529590285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78-4C28-8994-57FFCF161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889184"/>
        <c:axId val="420885248"/>
      </c:lineChart>
      <c:catAx>
        <c:axId val="4208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20885248"/>
        <c:crosses val="autoZero"/>
        <c:auto val="1"/>
        <c:lblAlgn val="ctr"/>
        <c:lblOffset val="100"/>
        <c:noMultiLvlLbl val="0"/>
      </c:catAx>
      <c:valAx>
        <c:axId val="4208852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208891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5.6483000288354457E-2"/>
          <c:y val="0.70056239666764863"/>
          <c:w val="0.47148464134290907"/>
          <c:h val="0.186121663995540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98552053031237E-2"/>
          <c:y val="2.22404384025029E-2"/>
          <c:w val="0.90212339094568172"/>
          <c:h val="0.88521577603289503"/>
        </c:manualLayout>
      </c:layout>
      <c:areaChart>
        <c:grouping val="standard"/>
        <c:varyColors val="0"/>
        <c:ser>
          <c:idx val="0"/>
          <c:order val="0"/>
          <c:tx>
            <c:strRef>
              <c:f>'3.2.3 Ханш'!$A$34</c:f>
              <c:strCache>
                <c:ptCount val="1"/>
                <c:pt idx="0">
                  <c:v>Төгрөгийн харьцангуй өгөөж 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cat>
            <c:multiLvlStrRef>
              <c:f>'3.2.3 Ханш'!$CT$32:$EA$33</c:f>
              <c:multiLvlStrCache>
                <c:ptCount val="34"/>
                <c:lvl>
                  <c:pt idx="0">
                    <c:v>1</c:v>
                  </c:pt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3">
                    <c:v>     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'3.2.3 Ханш'!$CT$34:$EA$34</c:f>
              <c:numCache>
                <c:formatCode>0.0%</c:formatCode>
                <c:ptCount val="34"/>
                <c:pt idx="0">
                  <c:v>5.0719148637505037E-3</c:v>
                </c:pt>
                <c:pt idx="1">
                  <c:v>4.6723848649310902E-3</c:v>
                </c:pt>
                <c:pt idx="2">
                  <c:v>4.2034723921982493E-3</c:v>
                </c:pt>
                <c:pt idx="3">
                  <c:v>4.3727124922731371E-3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4.1112780267010211E-3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4.0802729338247704E-3</c:v>
                </c:pt>
                <c:pt idx="13">
                  <c:v>1.5171960914584718E-3</c:v>
                </c:pt>
                <c:pt idx="14">
                  <c:v>-1.1370770635557741E-2</c:v>
                </c:pt>
                <c:pt idx="15">
                  <c:v>-4.39890809124436E-2</c:v>
                </c:pt>
                <c:pt idx="16">
                  <c:v>-1.8320752978981402E-2</c:v>
                </c:pt>
                <c:pt idx="17">
                  <c:v>-2.0409345870209039E-4</c:v>
                </c:pt>
                <c:pt idx="18">
                  <c:v>-4.7052460293416209E-3</c:v>
                </c:pt>
                <c:pt idx="19">
                  <c:v>-5.7330472993792026E-3</c:v>
                </c:pt>
                <c:pt idx="20">
                  <c:v>-1.7727895864727079E-2</c:v>
                </c:pt>
                <c:pt idx="21">
                  <c:v>-2.9567124210922856E-2</c:v>
                </c:pt>
                <c:pt idx="22">
                  <c:v>-5.5412895390742701E-3</c:v>
                </c:pt>
                <c:pt idx="23">
                  <c:v>-1.8534125377869268E-3</c:v>
                </c:pt>
                <c:pt idx="24">
                  <c:v>-4.1806852175344973E-3</c:v>
                </c:pt>
                <c:pt idx="25">
                  <c:v>-5.410513707354906E-3</c:v>
                </c:pt>
                <c:pt idx="26">
                  <c:v>0.03</c:v>
                </c:pt>
                <c:pt idx="27">
                  <c:v>1.4589774532831867E-2</c:v>
                </c:pt>
                <c:pt idx="28">
                  <c:v>1.66E-2</c:v>
                </c:pt>
                <c:pt idx="29">
                  <c:v>1.3299999999999999E-2</c:v>
                </c:pt>
                <c:pt idx="30">
                  <c:v>5.4999999999999997E-3</c:v>
                </c:pt>
                <c:pt idx="31">
                  <c:v>-1.2991355221487345E-3</c:v>
                </c:pt>
                <c:pt idx="32">
                  <c:v>7.8980365689464132E-3</c:v>
                </c:pt>
                <c:pt idx="33">
                  <c:v>1.072126584531817E-2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7-44D2-8FF9-B424CE7F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3700128"/>
        <c:axId val="783700456"/>
      </c:areaChart>
      <c:lineChart>
        <c:grouping val="standard"/>
        <c:varyColors val="0"/>
        <c:ser>
          <c:idx val="1"/>
          <c:order val="1"/>
          <c:tx>
            <c:strRef>
              <c:f>'3.2.3 Ханш'!$A$35</c:f>
              <c:strCache>
                <c:ptCount val="1"/>
                <c:pt idx="0">
                  <c:v>Төгрөгийн ам.доллартай харьцах ханшийн сарын өөрчлөлт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 Ханш'!$CH$32:$EA$33</c:f>
              <c:multiLvlStrCache>
                <c:ptCount val="46"/>
                <c:lvl>
                  <c:pt idx="1">
                    <c:v>     </c:v>
                  </c:pt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2">
                    <c:v>1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5">
                    <c:v>     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5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'3.2.3 Ханш'!$CT$35:$EA$35</c:f>
              <c:numCache>
                <c:formatCode>0.0%</c:formatCode>
                <c:ptCount val="34"/>
                <c:pt idx="0">
                  <c:v>9.4751802916164248E-5</c:v>
                </c:pt>
                <c:pt idx="1">
                  <c:v>-3.1580941954274522E-5</c:v>
                </c:pt>
                <c:pt idx="2">
                  <c:v>-3.1581939341691624E-5</c:v>
                </c:pt>
                <c:pt idx="3">
                  <c:v>8.72518506325548E-5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1.3763639591331866E-4</c:v>
                </c:pt>
                <c:pt idx="13">
                  <c:v>2.7415201188514971E-3</c:v>
                </c:pt>
                <c:pt idx="14">
                  <c:v>1.5631478802747126E-2</c:v>
                </c:pt>
                <c:pt idx="15">
                  <c:v>4.8248863648111782E-2</c:v>
                </c:pt>
                <c:pt idx="16">
                  <c:v>2.2479366555649135E-2</c:v>
                </c:pt>
                <c:pt idx="17">
                  <c:v>4.5113753330116423E-3</c:v>
                </c:pt>
                <c:pt idx="18">
                  <c:v>9.2118108346004139E-3</c:v>
                </c:pt>
                <c:pt idx="19">
                  <c:v>1.0367804936838355E-2</c:v>
                </c:pt>
                <c:pt idx="20">
                  <c:v>2.2407379293734521E-2</c:v>
                </c:pt>
                <c:pt idx="21">
                  <c:v>3.4629563721222209E-2</c:v>
                </c:pt>
                <c:pt idx="22">
                  <c:v>1.0841369826196257E-2</c:v>
                </c:pt>
                <c:pt idx="23">
                  <c:v>7.2979629700301984E-3</c:v>
                </c:pt>
                <c:pt idx="24">
                  <c:v>1.046836612469363E-2</c:v>
                </c:pt>
                <c:pt idx="25">
                  <c:v>1.1781976931104339E-2</c:v>
                </c:pt>
                <c:pt idx="26">
                  <c:v>4.8219735593504343E-3</c:v>
                </c:pt>
                <c:pt idx="27">
                  <c:v>-8.1029065633477157E-3</c:v>
                </c:pt>
                <c:pt idx="28">
                  <c:v>-1.7700365592580002E-2</c:v>
                </c:pt>
                <c:pt idx="29">
                  <c:v>-6.6211808026456296E-3</c:v>
                </c:pt>
                <c:pt idx="30">
                  <c:v>1.1894934361245601E-3</c:v>
                </c:pt>
                <c:pt idx="31">
                  <c:v>8.0249469138806255E-3</c:v>
                </c:pt>
                <c:pt idx="32">
                  <c:v>-1.1232999985338666E-3</c:v>
                </c:pt>
                <c:pt idx="33">
                  <c:v>-3.9259703390366954E-3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7-44D2-8FF9-B424CE7F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00128"/>
        <c:axId val="783700456"/>
      </c:lineChart>
      <c:catAx>
        <c:axId val="7837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83700456"/>
        <c:crosses val="autoZero"/>
        <c:auto val="1"/>
        <c:lblAlgn val="ctr"/>
        <c:lblOffset val="100"/>
        <c:noMultiLvlLbl val="0"/>
      </c:catAx>
      <c:valAx>
        <c:axId val="783700456"/>
        <c:scaling>
          <c:orientation val="minMax"/>
          <c:max val="5.000000000000001E-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83700128"/>
        <c:crosses val="autoZero"/>
        <c:crossBetween val="between"/>
        <c:majorUnit val="2.0000000000000004E-2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5295203484179864E-2"/>
          <c:y val="2.0675107919202407E-2"/>
          <c:w val="0.49962804649418835"/>
          <c:h val="0.232540547816138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62253756741944E-2"/>
          <c:y val="2.6840124535102712E-2"/>
          <c:w val="0.91922899163179195"/>
          <c:h val="0.73656470622604409"/>
        </c:manualLayout>
      </c:layout>
      <c:lineChart>
        <c:grouping val="standard"/>
        <c:varyColors val="0"/>
        <c:ser>
          <c:idx val="4"/>
          <c:order val="0"/>
          <c:tx>
            <c:strRef>
              <c:f>'3.2.4 Хөрөнгийн зах'!$J$2</c:f>
              <c:strCache>
                <c:ptCount val="1"/>
                <c:pt idx="0">
                  <c:v>Түрээсийн өсөлт, улирлаар (Тэнхлэг зууч)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20F6-4F1B-BF65-B541503CDD8C}"/>
              </c:ext>
            </c:extLst>
          </c:dPt>
          <c:dLbls>
            <c:dLbl>
              <c:idx val="14"/>
              <c:layout>
                <c:manualLayout>
                  <c:x val="-1.3231064038002564E-2"/>
                  <c:y val="7.09197188012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5-49D3-8ABC-C047659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зах'!$A$25:$B$41</c15:sqref>
                  </c15:fullRef>
                </c:ext>
              </c:extLst>
              <c:f>'3.2.4 Хөрөнгийн зах'!$A$27:$B$41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зах'!$J$25:$J$41</c15:sqref>
                  </c15:fullRef>
                </c:ext>
              </c:extLst>
              <c:f>'3.2.4 Хөрөнгийн зах'!$J$27:$J$41</c:f>
              <c:numCache>
                <c:formatCode>0.0%</c:formatCode>
                <c:ptCount val="15"/>
                <c:pt idx="0">
                  <c:v>-7.0559610705596132E-2</c:v>
                </c:pt>
                <c:pt idx="1">
                  <c:v>-9.6858638743455461E-2</c:v>
                </c:pt>
                <c:pt idx="2">
                  <c:v>9.8550724637681109E-2</c:v>
                </c:pt>
                <c:pt idx="3">
                  <c:v>9.7625329815303363E-2</c:v>
                </c:pt>
                <c:pt idx="4">
                  <c:v>-1.9230769230769162E-2</c:v>
                </c:pt>
                <c:pt idx="5">
                  <c:v>3.4313725490196179E-2</c:v>
                </c:pt>
                <c:pt idx="6">
                  <c:v>4.5023696682464198E-2</c:v>
                </c:pt>
                <c:pt idx="7">
                  <c:v>0</c:v>
                </c:pt>
                <c:pt idx="8">
                  <c:v>-1.3151927437641597E-2</c:v>
                </c:pt>
                <c:pt idx="9">
                  <c:v>-1.6544117647058876E-2</c:v>
                </c:pt>
                <c:pt idx="10">
                  <c:v>-7.7102803738318126E-3</c:v>
                </c:pt>
                <c:pt idx="11">
                  <c:v>6.1219684483164727E-3</c:v>
                </c:pt>
                <c:pt idx="12">
                  <c:v>7.9569389187921225E-3</c:v>
                </c:pt>
                <c:pt idx="13">
                  <c:v>-3.2505224053863691E-3</c:v>
                </c:pt>
                <c:pt idx="14">
                  <c:v>8.8516189145071422E-5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0F6-4F1B-BF65-B541503CDD8C}"/>
            </c:ext>
          </c:extLst>
        </c:ser>
        <c:ser>
          <c:idx val="2"/>
          <c:order val="1"/>
          <c:tx>
            <c:strRef>
              <c:f>'3.2.4 Хөрөнгийн зах'!$L$2</c:f>
              <c:strCache>
                <c:ptCount val="1"/>
                <c:pt idx="0">
                  <c:v>Үнийн өсөлт, улирлаар (Тэнхлэг зууч)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20F6-4F1B-BF65-B541503CDD8C}"/>
              </c:ext>
            </c:extLst>
          </c:dPt>
          <c:dLbls>
            <c:dLbl>
              <c:idx val="14"/>
              <c:layout>
                <c:manualLayout>
                  <c:x val="-1.4701182264447414E-2"/>
                  <c:y val="-5.1355658442315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5-49D3-8ABC-C047659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зах'!$A$25:$B$41</c15:sqref>
                  </c15:fullRef>
                </c:ext>
              </c:extLst>
              <c:f>'3.2.4 Хөрөнгийн зах'!$A$27:$B$41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зах'!$L$25:$L$41</c15:sqref>
                  </c15:fullRef>
                </c:ext>
              </c:extLst>
              <c:f>'3.2.4 Хөрөнгийн зах'!$L$27:$L$41</c:f>
              <c:numCache>
                <c:formatCode>0.0%</c:formatCode>
                <c:ptCount val="15"/>
                <c:pt idx="0">
                  <c:v>4.8938195575855881E-2</c:v>
                </c:pt>
                <c:pt idx="1">
                  <c:v>3.7790697674418672E-2</c:v>
                </c:pt>
                <c:pt idx="2">
                  <c:v>-9.2436974789916748E-3</c:v>
                </c:pt>
                <c:pt idx="3">
                  <c:v>-1.2722646310432517E-2</c:v>
                </c:pt>
                <c:pt idx="4">
                  <c:v>1.4032073310423998E-2</c:v>
                </c:pt>
                <c:pt idx="5">
                  <c:v>2.7675797797232393E-2</c:v>
                </c:pt>
                <c:pt idx="6">
                  <c:v>6.6501786205004132E-2</c:v>
                </c:pt>
                <c:pt idx="7">
                  <c:v>3.3238855964957459E-2</c:v>
                </c:pt>
                <c:pt idx="8">
                  <c:v>-4.788029925187276E-2</c:v>
                </c:pt>
                <c:pt idx="9">
                  <c:v>-3.4049240440020556E-3</c:v>
                </c:pt>
                <c:pt idx="10">
                  <c:v>-2.102496714848856E-3</c:v>
                </c:pt>
                <c:pt idx="11">
                  <c:v>-2.3702923360549022E-3</c:v>
                </c:pt>
                <c:pt idx="12">
                  <c:v>4.2687434002111058E-3</c:v>
                </c:pt>
                <c:pt idx="13">
                  <c:v>-3.1728340216128359E-3</c:v>
                </c:pt>
                <c:pt idx="14">
                  <c:v>1.4292872023415892E-3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20F6-4F1B-BF65-B541503C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367592"/>
        <c:axId val="393367984"/>
        <c:extLst/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2B2B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  <c:max val="0.15000000000000002"/>
          <c:min val="-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77286493034524"/>
          <c:y val="0.88434779650553685"/>
          <c:w val="0.63508430676934613"/>
          <c:h val="0.100973451820679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06564568719635E-2"/>
          <c:y val="2.8922268043383301E-2"/>
          <c:w val="0.90503275331528876"/>
          <c:h val="0.8484668458819361"/>
        </c:manualLayout>
      </c:layout>
      <c:lineChart>
        <c:grouping val="standard"/>
        <c:varyColors val="0"/>
        <c:ser>
          <c:idx val="2"/>
          <c:order val="2"/>
          <c:tx>
            <c:strRef>
              <c:f>'3.2.4 Хөрөнгийн зах'!$Q$2</c:f>
              <c:strCache>
                <c:ptCount val="1"/>
                <c:pt idx="0">
                  <c:v>Үнэ (ТЗ)/орлогын харьцаа</c:v>
                </c:pt>
              </c:strCache>
            </c:strRef>
          </c:tx>
          <c:spPr>
            <a:ln w="28575">
              <a:solidFill>
                <a:srgbClr val="286A6C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286A6C"/>
                </a:solidFill>
              </a:ln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зах'!$A$25:$B$41</c15:sqref>
                  </c15:fullRef>
                </c:ext>
              </c:extLst>
              <c:f>'3.2.4 Хөрөнгийн зах'!$A$27:$B$41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зах'!$Q$25:$Q$41</c15:sqref>
                  </c15:fullRef>
                </c:ext>
              </c:extLst>
              <c:f>'3.2.4 Хөрөнгийн зах'!$Q$27:$Q$41</c:f>
              <c:numCache>
                <c:formatCode>0.00</c:formatCode>
                <c:ptCount val="15"/>
                <c:pt idx="0">
                  <c:v>0.84718540123334862</c:v>
                </c:pt>
                <c:pt idx="1">
                  <c:v>0.89333952121579929</c:v>
                </c:pt>
                <c:pt idx="2">
                  <c:v>0.86876434442347517</c:v>
                </c:pt>
                <c:pt idx="3">
                  <c:v>0.91074793463587789</c:v>
                </c:pt>
                <c:pt idx="4">
                  <c:v>0.90730801398527394</c:v>
                </c:pt>
                <c:pt idx="5">
                  <c:v>0.87633439144518877</c:v>
                </c:pt>
                <c:pt idx="6">
                  <c:v>0.88119021512116147</c:v>
                </c:pt>
                <c:pt idx="7">
                  <c:v>0.9068711125980552</c:v>
                </c:pt>
                <c:pt idx="8">
                  <c:v>0.79435970709281456</c:v>
                </c:pt>
                <c:pt idx="9">
                  <c:v>0.79090472855779426</c:v>
                </c:pt>
                <c:pt idx="10">
                  <c:v>0.77742372836068052</c:v>
                </c:pt>
                <c:pt idx="11">
                  <c:v>0.76202132425564451</c:v>
                </c:pt>
                <c:pt idx="12">
                  <c:v>0.74907610087827159</c:v>
                </c:pt>
                <c:pt idx="13">
                  <c:v>0.70131461973919129</c:v>
                </c:pt>
                <c:pt idx="14">
                  <c:v>0.62817591104559134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3F6-461D-AA4A-9E94703644CA}"/>
            </c:ext>
          </c:extLst>
        </c:ser>
        <c:ser>
          <c:idx val="3"/>
          <c:order val="3"/>
          <c:tx>
            <c:strRef>
              <c:f>'3.2.4 Хөрөнгийн зах'!$P$2</c:f>
              <c:strCache>
                <c:ptCount val="1"/>
                <c:pt idx="0">
                  <c:v>Үнэ (ТЗ)/түрээсийн харьцаа</c:v>
                </c:pt>
              </c:strCache>
            </c:strRef>
          </c:tx>
          <c:spPr>
            <a:ln w="28575">
              <a:solidFill>
                <a:srgbClr val="AF945E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B99E66"/>
                </a:solidFill>
              </a:ln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зах'!$A$25:$B$41</c15:sqref>
                  </c15:fullRef>
                </c:ext>
              </c:extLst>
              <c:f>'3.2.4 Хөрөнгийн зах'!$A$27:$B$41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зах'!$P$25:$P$41</c15:sqref>
                  </c15:fullRef>
                </c:ext>
              </c:extLst>
              <c:f>'3.2.4 Хөрөнгийн зах'!$P$27:$P$41</c:f>
              <c:numCache>
                <c:formatCode>0.00</c:formatCode>
                <c:ptCount val="15"/>
                <c:pt idx="0">
                  <c:v>0.95053773030542021</c:v>
                </c:pt>
                <c:pt idx="1">
                  <c:v>1.0922533909055556</c:v>
                </c:pt>
                <c:pt idx="2">
                  <c:v>0.98507688968712293</c:v>
                </c:pt>
                <c:pt idx="3">
                  <c:v>0.88604378781482929</c:v>
                </c:pt>
                <c:pt idx="4">
                  <c:v>0.91609401173505922</c:v>
                </c:pt>
                <c:pt idx="5">
                  <c:v>0.9102147841274274</c:v>
                </c:pt>
                <c:pt idx="6">
                  <c:v>0.92892218251493808</c:v>
                </c:pt>
                <c:pt idx="7">
                  <c:v>0.95979849314220611</c:v>
                </c:pt>
                <c:pt idx="8">
                  <c:v>0.92602202859479721</c:v>
                </c:pt>
                <c:pt idx="9">
                  <c:v>0.93839389288757258</c:v>
                </c:pt>
                <c:pt idx="10">
                  <c:v>0.94369709197765994</c:v>
                </c:pt>
                <c:pt idx="11">
                  <c:v>0.93573173384231667</c:v>
                </c:pt>
                <c:pt idx="12">
                  <c:v>0.93230781615883607</c:v>
                </c:pt>
                <c:pt idx="13">
                  <c:v>0.93238048184770261</c:v>
                </c:pt>
                <c:pt idx="14">
                  <c:v>0.93363047992596782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3F6-461D-AA4A-9E94703644CA}"/>
            </c:ext>
          </c:extLst>
        </c:ser>
        <c:ser>
          <c:idx val="5"/>
          <c:order val="4"/>
          <c:tx>
            <c:strRef>
              <c:f>'3.2.4 Хөрөнгийн зах'!$S$2</c:f>
              <c:strCache>
                <c:ptCount val="1"/>
                <c:pt idx="0">
                  <c:v>4 улирлын дундаж</c:v>
                </c:pt>
              </c:strCache>
            </c:strRef>
          </c:tx>
          <c:spPr>
            <a:ln>
              <a:solidFill>
                <a:srgbClr val="286A6C"/>
              </a:solidFill>
              <a:prstDash val="sysDot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зах'!$A$25:$B$41</c15:sqref>
                  </c15:fullRef>
                </c:ext>
              </c:extLst>
              <c:f>'3.2.4 Хөрөнгийн зах'!$A$27:$B$41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зах'!$S$25:$S$41</c15:sqref>
                  </c15:fullRef>
                </c:ext>
              </c:extLst>
              <c:f>'3.2.4 Хөрөнгийн зах'!$S$27:$S$41</c:f>
              <c:numCache>
                <c:formatCode>0.00</c:formatCode>
                <c:ptCount val="15"/>
                <c:pt idx="0">
                  <c:v>0.86416183476990049</c:v>
                </c:pt>
                <c:pt idx="1">
                  <c:v>0.87178207386912421</c:v>
                </c:pt>
                <c:pt idx="2">
                  <c:v>0.87385452474558867</c:v>
                </c:pt>
                <c:pt idx="3">
                  <c:v>0.88000930037712521</c:v>
                </c:pt>
                <c:pt idx="4">
                  <c:v>0.89503995356510657</c:v>
                </c:pt>
                <c:pt idx="5">
                  <c:v>0.89078867112245386</c:v>
                </c:pt>
                <c:pt idx="6">
                  <c:v>0.89389513879687554</c:v>
                </c:pt>
                <c:pt idx="7">
                  <c:v>0.89292593328741976</c:v>
                </c:pt>
                <c:pt idx="8">
                  <c:v>0.86468885656430494</c:v>
                </c:pt>
                <c:pt idx="9">
                  <c:v>0.84333144084245637</c:v>
                </c:pt>
                <c:pt idx="10">
                  <c:v>0.81738981915233611</c:v>
                </c:pt>
                <c:pt idx="11">
                  <c:v>0.78117737206673343</c:v>
                </c:pt>
                <c:pt idx="12">
                  <c:v>0.76985647051309769</c:v>
                </c:pt>
                <c:pt idx="13">
                  <c:v>0.74745894330844709</c:v>
                </c:pt>
                <c:pt idx="14">
                  <c:v>0.71014698897967476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500-4646-B411-3235C12143A3}"/>
            </c:ext>
          </c:extLst>
        </c:ser>
        <c:ser>
          <c:idx val="4"/>
          <c:order val="5"/>
          <c:tx>
            <c:strRef>
              <c:f>'3.2.4 Хөрөнгийн зах'!$R$2</c:f>
              <c:strCache>
                <c:ptCount val="1"/>
                <c:pt idx="0">
                  <c:v>4 улирлын дундаж</c:v>
                </c:pt>
              </c:strCache>
            </c:strRef>
          </c:tx>
          <c:spPr>
            <a:ln>
              <a:solidFill>
                <a:srgbClr val="B99E66"/>
              </a:solidFill>
              <a:prstDash val="sysDot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зах'!$A$25:$B$41</c15:sqref>
                  </c15:fullRef>
                </c:ext>
              </c:extLst>
              <c:f>'3.2.4 Хөрөнгийн зах'!$A$27:$B$41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зах'!$R$25:$R$41</c15:sqref>
                  </c15:fullRef>
                </c:ext>
              </c:extLst>
              <c:f>'3.2.4 Хөрөнгийн зах'!$R$27:$R$41</c:f>
              <c:numCache>
                <c:formatCode>0.00</c:formatCode>
                <c:ptCount val="15"/>
                <c:pt idx="0">
                  <c:v>0.87192267038620319</c:v>
                </c:pt>
                <c:pt idx="1">
                  <c:v>0.92166331105836252</c:v>
                </c:pt>
                <c:pt idx="2">
                  <c:v>0.96752949387517695</c:v>
                </c:pt>
                <c:pt idx="3">
                  <c:v>0.97847794967823198</c:v>
                </c:pt>
                <c:pt idx="4">
                  <c:v>0.96986702003564185</c:v>
                </c:pt>
                <c:pt idx="5">
                  <c:v>0.92435736834110971</c:v>
                </c:pt>
                <c:pt idx="6">
                  <c:v>0.91031869154806344</c:v>
                </c:pt>
                <c:pt idx="7">
                  <c:v>0.9287573678799077</c:v>
                </c:pt>
                <c:pt idx="8">
                  <c:v>0.9312393720948422</c:v>
                </c:pt>
                <c:pt idx="9">
                  <c:v>0.93828414928487858</c:v>
                </c:pt>
                <c:pt idx="10">
                  <c:v>0.94197787665055899</c:v>
                </c:pt>
                <c:pt idx="11">
                  <c:v>0.9359611868255866</c:v>
                </c:pt>
                <c:pt idx="12">
                  <c:v>0.93753263371659601</c:v>
                </c:pt>
                <c:pt idx="13">
                  <c:v>0.93602928095662885</c:v>
                </c:pt>
                <c:pt idx="14">
                  <c:v>0.93351262794370571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500-4646-B411-3235C1214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39792"/>
        <c:axId val="39124018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'3.2.4 Хөрөнгийн зах'!$O$2</c15:sqref>
                        </c15:formulaRef>
                      </c:ext>
                    </c:extLst>
                    <c:strCache>
                      <c:ptCount val="1"/>
                      <c:pt idx="0">
                        <c:v>Үнэ (ҮСХ)/орлогын харьцаа </c:v>
                      </c:pt>
                    </c:strCache>
                  </c:strRef>
                </c:tx>
                <c:spPr>
                  <a:ln w="19050">
                    <a:solidFill>
                      <a:srgbClr val="286A6C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'3.2.4 Хөрөнгийн зах'!$A$25:$B$41</c15:sqref>
                        </c15:fullRef>
                        <c15:formulaRef>
                          <c15:sqref>'3.2.4 Хөрөнгийн зах'!$A$27:$B$41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'3.2.4 Хөрөнгийн зах'!$O$23:$O$33</c15:sqref>
                        </c15:fullRef>
                        <c15:formulaRef>
                          <c15:sqref>'3.2.4 Хөрөнгийн зах'!$O$25:$O$33</c15:sqref>
                        </c15:formulaRef>
                      </c:ext>
                    </c:extLst>
                    <c:numCache>
                      <c:formatCode>0.00</c:formatCode>
                      <c:ptCount val="9"/>
                      <c:pt idx="0">
                        <c:v>0.62540497008665519</c:v>
                      </c:pt>
                      <c:pt idx="1">
                        <c:v>0.62857033935502638</c:v>
                      </c:pt>
                      <c:pt idx="2">
                        <c:v>0.57348182330780528</c:v>
                      </c:pt>
                      <c:pt idx="3">
                        <c:v>0.58270395793544572</c:v>
                      </c:pt>
                      <c:pt idx="4">
                        <c:v>0.57253315659229953</c:v>
                      </c:pt>
                      <c:pt idx="5">
                        <c:v>0.60611193015331655</c:v>
                      </c:pt>
                      <c:pt idx="6">
                        <c:v>0.59439663361818218</c:v>
                      </c:pt>
                      <c:pt idx="7">
                        <c:v>0.56087881168348253</c:v>
                      </c:pt>
                      <c:pt idx="8">
                        <c:v>0.5362227209796725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F6-461D-AA4A-9E94703644C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'3.2.4 Хөрөнгийн зах'!$N$2</c15:sqref>
                        </c15:formulaRef>
                      </c:ext>
                    </c:extLst>
                    <c:strCache>
                      <c:ptCount val="1"/>
                      <c:pt idx="0">
                        <c:v>Үнэ (ҮСХ)/түрээсийн харьцаа</c:v>
                      </c:pt>
                    </c:strCache>
                  </c:strRef>
                </c:tx>
                <c:spPr>
                  <a:ln>
                    <a:solidFill>
                      <a:srgbClr val="AF945E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'3.2.4 Хөрөнгийн зах'!$A$25:$B$41</c15:sqref>
                        </c15:fullRef>
                        <c15:formulaRef>
                          <c15:sqref>'3.2.4 Хөрөнгийн зах'!$A$27:$B$41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</c:lvl>
                      <c:lvl>
                        <c:pt idx="0">
                          <c:v>2020</c:v>
                        </c:pt>
                        <c:pt idx="4">
                          <c:v>2021</c:v>
                        </c:pt>
                        <c:pt idx="8">
                          <c:v>2022</c:v>
                        </c:pt>
                        <c:pt idx="1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'3.2.4 Хөрөнгийн зах'!$N$23:$N$33</c15:sqref>
                        </c15:fullRef>
                        <c15:formulaRef>
                          <c15:sqref>'3.2.4 Хөрөнгийн зах'!$N$25:$N$33</c15:sqref>
                        </c15:formulaRef>
                      </c:ext>
                    </c:extLst>
                    <c:numCache>
                      <c:formatCode>0.00</c:formatCode>
                      <c:ptCount val="9"/>
                      <c:pt idx="0">
                        <c:v>0.78311928227154326</c:v>
                      </c:pt>
                      <c:pt idx="1">
                        <c:v>0.77394419934167669</c:v>
                      </c:pt>
                      <c:pt idx="2">
                        <c:v>0.76942885399037297</c:v>
                      </c:pt>
                      <c:pt idx="3">
                        <c:v>0.75607708016971009</c:v>
                      </c:pt>
                      <c:pt idx="4">
                        <c:v>0.73805704000691863</c:v>
                      </c:pt>
                      <c:pt idx="5">
                        <c:v>0.72349448925657811</c:v>
                      </c:pt>
                      <c:pt idx="6">
                        <c:v>0.7221940002945233</c:v>
                      </c:pt>
                      <c:pt idx="7">
                        <c:v>0.71589786562605429</c:v>
                      </c:pt>
                      <c:pt idx="8">
                        <c:v>0.70537476746514971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F6-461D-AA4A-9E94703644CA}"/>
                  </c:ext>
                </c:extLst>
              </c15:ser>
            </c15:filteredLineSeries>
          </c:ext>
        </c:extLst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in val="0.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.00" sourceLinked="1"/>
        <c:majorTickMark val="none"/>
        <c:minorTickMark val="none"/>
        <c:tickLblPos val="nextTo"/>
        <c:spPr>
          <a:ln>
            <a:solidFill>
              <a:sysClr val="windowText" lastClr="000000">
                <a:alpha val="20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39792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2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1027464234420068"/>
          <c:y val="0.67856377267314505"/>
          <c:w val="0.35676133555269801"/>
          <c:h val="0.18050006381057568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38170402503032E-2"/>
          <c:y val="3.2126971073785489E-2"/>
          <c:w val="0.9166266421190481"/>
          <c:h val="0.8518454179982362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'3.2.4 Хөрөнгийн зах'!$V$2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 w="25400">
              <a:noFill/>
            </a:ln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38-4735-80A9-17775B27E9B2}"/>
              </c:ext>
            </c:extLst>
          </c:dPt>
          <c:cat>
            <c:multiLvlStrRef>
              <c:f>'3.2.4 Хөрөнгийн зах'!$A$27:$B$41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зах'!$V$27:$V$41</c:f>
              <c:numCache>
                <c:formatCode>0.0</c:formatCode>
                <c:ptCount val="15"/>
                <c:pt idx="0">
                  <c:v>1.8345356613497663</c:v>
                </c:pt>
                <c:pt idx="1">
                  <c:v>1.6054020220834166</c:v>
                </c:pt>
                <c:pt idx="2">
                  <c:v>2.9518555443042183</c:v>
                </c:pt>
                <c:pt idx="3">
                  <c:v>3.0583469173435178</c:v>
                </c:pt>
                <c:pt idx="4">
                  <c:v>3.2517038217564185</c:v>
                </c:pt>
                <c:pt idx="5">
                  <c:v>22.052604418170091</c:v>
                </c:pt>
                <c:pt idx="6">
                  <c:v>20.798142227433416</c:v>
                </c:pt>
                <c:pt idx="7">
                  <c:v>21.8774570628464</c:v>
                </c:pt>
                <c:pt idx="8">
                  <c:v>24.524035523142054</c:v>
                </c:pt>
                <c:pt idx="9">
                  <c:v>10.955777672775938</c:v>
                </c:pt>
                <c:pt idx="10">
                  <c:v>14.86288795378951</c:v>
                </c:pt>
                <c:pt idx="11">
                  <c:v>18.80106063336304</c:v>
                </c:pt>
                <c:pt idx="12">
                  <c:v>22.910312636500223</c:v>
                </c:pt>
                <c:pt idx="13">
                  <c:v>16.761070067359533</c:v>
                </c:pt>
                <c:pt idx="14">
                  <c:v>4.2089186730787507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2F-4C89-86B5-9548DF500DF5}"/>
            </c:ext>
          </c:extLst>
        </c:ser>
        <c:ser>
          <c:idx val="2"/>
          <c:order val="2"/>
          <c:tx>
            <c:strRef>
              <c:f>'3.2.4 Хөрөнгийн зах'!$W$2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</c:spPr>
          <c:invertIfNegative val="0"/>
          <c:cat>
            <c:multiLvlStrRef>
              <c:f>'3.2.4 Хөрөнгийн зах'!$A$27:$B$41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зах'!$W$27:$W$41</c:f>
              <c:numCache>
                <c:formatCode>0.0</c:formatCode>
                <c:ptCount val="15"/>
                <c:pt idx="0">
                  <c:v>0</c:v>
                </c:pt>
                <c:pt idx="1">
                  <c:v>0.23877459891875055</c:v>
                </c:pt>
                <c:pt idx="2">
                  <c:v>0.57087115150494505</c:v>
                </c:pt>
                <c:pt idx="3">
                  <c:v>0.82915449295902843</c:v>
                </c:pt>
                <c:pt idx="4">
                  <c:v>0.82831149142240135</c:v>
                </c:pt>
                <c:pt idx="5">
                  <c:v>0.57812201076663061</c:v>
                </c:pt>
                <c:pt idx="6">
                  <c:v>0.95341414182255768</c:v>
                </c:pt>
                <c:pt idx="7">
                  <c:v>1.6066684420801109</c:v>
                </c:pt>
                <c:pt idx="8">
                  <c:v>1.5998603976116132</c:v>
                </c:pt>
                <c:pt idx="9">
                  <c:v>1.7925067141914601</c:v>
                </c:pt>
                <c:pt idx="10">
                  <c:v>2.3409801834267845</c:v>
                </c:pt>
                <c:pt idx="11">
                  <c:v>1.8306889909157187</c:v>
                </c:pt>
                <c:pt idx="12">
                  <c:v>1.8792316373026852</c:v>
                </c:pt>
                <c:pt idx="13">
                  <c:v>1.4352542618856763</c:v>
                </c:pt>
                <c:pt idx="14">
                  <c:v>-0.18498921657746914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E4-4D78-975E-67566F50BB67}"/>
            </c:ext>
          </c:extLst>
        </c:ser>
        <c:ser>
          <c:idx val="3"/>
          <c:order val="3"/>
          <c:tx>
            <c:strRef>
              <c:f>'3.2.4 Хөрөнгийн зах'!$X$2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multiLvlStrRef>
              <c:f>'3.2.4 Хөрөнгийн зах'!$A$27:$B$41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зах'!$X$27:$X$41</c:f>
              <c:numCache>
                <c:formatCode>0.0</c:formatCode>
                <c:ptCount val="15"/>
                <c:pt idx="0">
                  <c:v>0.15790777021206931</c:v>
                </c:pt>
                <c:pt idx="1">
                  <c:v>4.6312557866784454</c:v>
                </c:pt>
                <c:pt idx="2">
                  <c:v>10.552955195038557</c:v>
                </c:pt>
                <c:pt idx="3">
                  <c:v>10.846416510871297</c:v>
                </c:pt>
                <c:pt idx="4">
                  <c:v>11.024994827791522</c:v>
                </c:pt>
                <c:pt idx="5">
                  <c:v>17.876824142901174</c:v>
                </c:pt>
                <c:pt idx="6">
                  <c:v>13.80476275161921</c:v>
                </c:pt>
                <c:pt idx="7">
                  <c:v>15.71342593332651</c:v>
                </c:pt>
                <c:pt idx="8">
                  <c:v>20.513498625318309</c:v>
                </c:pt>
                <c:pt idx="9">
                  <c:v>10.169091593679649</c:v>
                </c:pt>
                <c:pt idx="10">
                  <c:v>11.351854511585929</c:v>
                </c:pt>
                <c:pt idx="11">
                  <c:v>12.67556563407374</c:v>
                </c:pt>
                <c:pt idx="12">
                  <c:v>8.7757146417271752</c:v>
                </c:pt>
                <c:pt idx="13">
                  <c:v>8.5815616816181013</c:v>
                </c:pt>
                <c:pt idx="14">
                  <c:v>6.8338450632123253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E4-4D78-975E-67566F50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044815"/>
        <c:axId val="38054799"/>
      </c:barChart>
      <c:lineChart>
        <c:grouping val="standard"/>
        <c:varyColors val="0"/>
        <c:ser>
          <c:idx val="1"/>
          <c:order val="0"/>
          <c:tx>
            <c:strRef>
              <c:f>'3.2.4 Хөрөнгийн зах'!$U$2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>
              <a:solidFill>
                <a:srgbClr val="B99E66"/>
              </a:solidFill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зах'!$A$25:$B$39</c:f>
              <c:multiLvlStrCache>
                <c:ptCount val="15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</c:lvl>
                <c:lvl>
                  <c:pt idx="2">
                    <c:v>2020</c:v>
                  </c:pt>
                  <c:pt idx="6">
                    <c:v>2021</c:v>
                  </c:pt>
                  <c:pt idx="10">
                    <c:v>2022</c:v>
                  </c:pt>
                  <c:pt idx="14">
                    <c:v>2023</c:v>
                  </c:pt>
                </c:lvl>
              </c:multiLvlStrCache>
            </c:multiLvlStrRef>
          </c:cat>
          <c:val>
            <c:numRef>
              <c:f>'3.2.4 Хөрөнгийн зах'!$U$27:$U$41</c:f>
              <c:numCache>
                <c:formatCode>0.0</c:formatCode>
                <c:ptCount val="15"/>
                <c:pt idx="0">
                  <c:v>1.9924434315618356</c:v>
                </c:pt>
                <c:pt idx="1">
                  <c:v>6.4754324076806125</c:v>
                </c:pt>
                <c:pt idx="2">
                  <c:v>14.07568189084772</c:v>
                </c:pt>
                <c:pt idx="3">
                  <c:v>14.733917921173843</c:v>
                </c:pt>
                <c:pt idx="4">
                  <c:v>15.105010140970343</c:v>
                </c:pt>
                <c:pt idx="5">
                  <c:v>40.507550571837896</c:v>
                </c:pt>
                <c:pt idx="6">
                  <c:v>35.55631912087518</c:v>
                </c:pt>
                <c:pt idx="7">
                  <c:v>39.197551438253022</c:v>
                </c:pt>
                <c:pt idx="8">
                  <c:v>46.637394546071974</c:v>
                </c:pt>
                <c:pt idx="9">
                  <c:v>22.917375980647048</c:v>
                </c:pt>
                <c:pt idx="10">
                  <c:v>28.555722648802224</c:v>
                </c:pt>
                <c:pt idx="11">
                  <c:v>33.307315258352496</c:v>
                </c:pt>
                <c:pt idx="12">
                  <c:v>33.56525891553008</c:v>
                </c:pt>
                <c:pt idx="13">
                  <c:v>26.777886010863309</c:v>
                </c:pt>
                <c:pt idx="14">
                  <c:v>10.857774519713608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EDD3-4DB9-9B1B-0F53750D5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4815"/>
        <c:axId val="38054799"/>
      </c:lineChart>
      <c:catAx>
        <c:axId val="3804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54799"/>
        <c:crosses val="autoZero"/>
        <c:auto val="1"/>
        <c:lblAlgn val="ctr"/>
        <c:lblOffset val="100"/>
        <c:noMultiLvlLbl val="0"/>
      </c:catAx>
      <c:valAx>
        <c:axId val="380547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44815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0541667786407242E-2"/>
          <c:y val="0.93381928825476446"/>
          <c:w val="0.89999994627078983"/>
          <c:h val="4.00357087025563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7873114585539E-2"/>
          <c:y val="4.6415226609912048E-2"/>
          <c:w val="0.81212905772414434"/>
          <c:h val="0.83307053738751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зах'!$AH$2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68A5A5"/>
            </a:solidFill>
          </c:spPr>
          <c:invertIfNegative val="0"/>
          <c:cat>
            <c:multiLvlStrRef>
              <c:f>'3.2.4 Хөрөнгийн зах'!$AE$31:$AF$49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'3.2.4 Хөрөнгийн зах'!$AH$31:$AH$49</c:f>
              <c:numCache>
                <c:formatCode>_-* #,##0.0_₮_-;\-* #,##0.0_₮_-;_-* "-"??_₮_-;_-@_-</c:formatCode>
                <c:ptCount val="19"/>
                <c:pt idx="0">
                  <c:v>21314.403333333332</c:v>
                </c:pt>
                <c:pt idx="1">
                  <c:v>20035.926666666666</c:v>
                </c:pt>
                <c:pt idx="2">
                  <c:v>19935</c:v>
                </c:pt>
                <c:pt idx="3">
                  <c:v>18724.566666666669</c:v>
                </c:pt>
                <c:pt idx="4">
                  <c:v>18768.84</c:v>
                </c:pt>
                <c:pt idx="5">
                  <c:v>16346.636666666665</c:v>
                </c:pt>
                <c:pt idx="6">
                  <c:v>16781.823333333334</c:v>
                </c:pt>
                <c:pt idx="7">
                  <c:v>17708.486666666664</c:v>
                </c:pt>
                <c:pt idx="8">
                  <c:v>26619.726666666666</c:v>
                </c:pt>
                <c:pt idx="9">
                  <c:v>34711.916666666664</c:v>
                </c:pt>
                <c:pt idx="10">
                  <c:v>37540.193333333329</c:v>
                </c:pt>
                <c:pt idx="11">
                  <c:v>40468.568656060605</c:v>
                </c:pt>
                <c:pt idx="12">
                  <c:v>40325.081587301604</c:v>
                </c:pt>
                <c:pt idx="13">
                  <c:v>35569.736666666664</c:v>
                </c:pt>
                <c:pt idx="14">
                  <c:v>34437.443333333336</c:v>
                </c:pt>
                <c:pt idx="15">
                  <c:v>34816.959999999999</c:v>
                </c:pt>
                <c:pt idx="16">
                  <c:v>38107.743333333332</c:v>
                </c:pt>
                <c:pt idx="17">
                  <c:v>36573.016666666663</c:v>
                </c:pt>
                <c:pt idx="18">
                  <c:v>35807.353333333333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5-4D12-8A2B-41C50AA38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зах'!$AG$2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>
              <a:solidFill>
                <a:srgbClr val="122F83"/>
              </a:solidFill>
            </a:ln>
          </c:spPr>
          <c:marker>
            <c:symbol val="none"/>
          </c:marker>
          <c:dLbls>
            <c:dLbl>
              <c:idx val="18"/>
              <c:layout>
                <c:manualLayout>
                  <c:x val="-9.2613009922822495E-2"/>
                  <c:y val="-2.197802197802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D3-415E-B155-FD4F3EB37D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зах'!$AE$31:$AF$49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'3.2.4 Хөрөнгийн зах'!$AG$31:$AG$49</c:f>
              <c:numCache>
                <c:formatCode>_-* #,##0.0_₮_-;\-* #,##0.0_₮_-;_-* "-"??_₮_-;_-@_-</c:formatCode>
                <c:ptCount val="19"/>
                <c:pt idx="0">
                  <c:v>2458.8129666666669</c:v>
                </c:pt>
                <c:pt idx="1">
                  <c:v>2465.1108129019999</c:v>
                </c:pt>
                <c:pt idx="2">
                  <c:v>2495.2705666666666</c:v>
                </c:pt>
                <c:pt idx="3">
                  <c:v>2541.1201333333333</c:v>
                </c:pt>
                <c:pt idx="4">
                  <c:v>2633.0925078599998</c:v>
                </c:pt>
                <c:pt idx="5">
                  <c:v>2448.0889639023335</c:v>
                </c:pt>
                <c:pt idx="6">
                  <c:v>2574.7852703956669</c:v>
                </c:pt>
                <c:pt idx="7">
                  <c:v>2727.9365736200766</c:v>
                </c:pt>
                <c:pt idx="8">
                  <c:v>3415.4615682404401</c:v>
                </c:pt>
                <c:pt idx="9">
                  <c:v>3736.5931644946663</c:v>
                </c:pt>
                <c:pt idx="10">
                  <c:v>4526.1160594969997</c:v>
                </c:pt>
                <c:pt idx="11">
                  <c:v>5362.7264857398595</c:v>
                </c:pt>
                <c:pt idx="12">
                  <c:v>5567.6230449699069</c:v>
                </c:pt>
                <c:pt idx="13">
                  <c:v>4979.745195202001</c:v>
                </c:pt>
                <c:pt idx="14">
                  <c:v>4917.9622201123339</c:v>
                </c:pt>
                <c:pt idx="15">
                  <c:v>5939.8237802266667</c:v>
                </c:pt>
                <c:pt idx="16">
                  <c:v>6810.7669898220402</c:v>
                </c:pt>
                <c:pt idx="17">
                  <c:v>9314.9468933006683</c:v>
                </c:pt>
                <c:pt idx="18">
                  <c:v>10440.865827465666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45-4D12-8A2B-41C50AA38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29088"/>
        <c:axId val="387728696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ax val="45000"/>
          <c:min val="15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387727912"/>
        <c:crosses val="autoZero"/>
        <c:crossBetween val="between"/>
      </c:valAx>
      <c:valAx>
        <c:axId val="387728696"/>
        <c:scaling>
          <c:orientation val="minMax"/>
          <c:max val="11000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.96495173119720823"/>
              <c:y val="1.511333701633177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9088"/>
        <c:crosses val="max"/>
        <c:crossBetween val="between"/>
      </c:valAx>
      <c:catAx>
        <c:axId val="3877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28696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8.6977170852540892E-2"/>
          <c:y val="6.2619095689961823E-2"/>
          <c:w val="0.32319858582238536"/>
          <c:h val="0.1075765806019582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88987914972167"/>
          <c:y val="1.9828104864284976E-2"/>
          <c:w val="0.85475573245651992"/>
          <c:h val="0.8446752713388804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'3.2.4 Хөрөнгийн зах'!$AP$2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'3.2.4 Хөрөнгийн зах'!$AJ$3:$AK$17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зах'!$AP$3:$AP$17</c:f>
              <c:numCache>
                <c:formatCode>0.0</c:formatCode>
                <c:ptCount val="15"/>
                <c:pt idx="0">
                  <c:v>0</c:v>
                </c:pt>
                <c:pt idx="1">
                  <c:v>5.3182256719999996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74.695881082000014</c:v>
                </c:pt>
                <c:pt idx="8">
                  <c:v>0</c:v>
                </c:pt>
                <c:pt idx="9">
                  <c:v>0</c:v>
                </c:pt>
                <c:pt idx="10">
                  <c:v>21.493109397000001</c:v>
                </c:pt>
                <c:pt idx="11">
                  <c:v>154.29194039000001</c:v>
                </c:pt>
                <c:pt idx="12">
                  <c:v>11.915760300000001</c:v>
                </c:pt>
                <c:pt idx="13">
                  <c:v>313.04923917100007</c:v>
                </c:pt>
                <c:pt idx="14">
                  <c:v>10.985082070000001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DA-42F3-8BA2-BA52816A904C}"/>
            </c:ext>
          </c:extLst>
        </c:ser>
        <c:ser>
          <c:idx val="2"/>
          <c:order val="1"/>
          <c:tx>
            <c:strRef>
              <c:f>'3.2.4 Хөрөнгийн зах'!$AO$2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rgbClr val="286A6C"/>
              </a:solidFill>
            </a:ln>
            <a:effectLst/>
          </c:spPr>
          <c:invertIfNegative val="0"/>
          <c:cat>
            <c:multiLvlStrRef>
              <c:f>'3.2.4 Хөрөнгийн зах'!$AJ$3:$AK$17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зах'!$AO$3:$AO$17</c:f>
              <c:numCache>
                <c:formatCode>0.0</c:formatCode>
                <c:ptCount val="15"/>
                <c:pt idx="0">
                  <c:v>9.5542544118000006</c:v>
                </c:pt>
                <c:pt idx="1">
                  <c:v>8.6515816478300014</c:v>
                </c:pt>
                <c:pt idx="2">
                  <c:v>11.311995507000001</c:v>
                </c:pt>
                <c:pt idx="3">
                  <c:v>19.039190118730001</c:v>
                </c:pt>
                <c:pt idx="4">
                  <c:v>65.927312430410012</c:v>
                </c:pt>
                <c:pt idx="5">
                  <c:v>53.624071918779904</c:v>
                </c:pt>
                <c:pt idx="6">
                  <c:v>66.579100047499992</c:v>
                </c:pt>
                <c:pt idx="7">
                  <c:v>44.10494879438</c:v>
                </c:pt>
                <c:pt idx="8">
                  <c:v>95.398911386760005</c:v>
                </c:pt>
                <c:pt idx="9">
                  <c:v>18.295108342999999</c:v>
                </c:pt>
                <c:pt idx="10">
                  <c:v>15.229697144000001</c:v>
                </c:pt>
                <c:pt idx="11">
                  <c:v>38.646268639710001</c:v>
                </c:pt>
                <c:pt idx="12">
                  <c:v>40.624568622000005</c:v>
                </c:pt>
                <c:pt idx="13">
                  <c:v>64.212747152859961</c:v>
                </c:pt>
                <c:pt idx="14">
                  <c:v>26.229811630999997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DA-42F3-8BA2-BA52816A904C}"/>
            </c:ext>
          </c:extLst>
        </c:ser>
        <c:ser>
          <c:idx val="1"/>
          <c:order val="2"/>
          <c:tx>
            <c:strRef>
              <c:f>'3.2.4 Хөрөнгийн зах'!$AN$2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>
              <a:solidFill>
                <a:srgbClr val="44546A">
                  <a:lumMod val="60000"/>
                  <a:lumOff val="40000"/>
                </a:srgbClr>
              </a:solidFill>
            </a:ln>
            <a:effectLst/>
          </c:spPr>
          <c:invertIfNegative val="0"/>
          <c:cat>
            <c:multiLvlStrRef>
              <c:f>'3.2.4 Хөрөнгийн зах'!$AJ$3:$AK$17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зах'!$AN$3:$AN$17</c:f>
              <c:numCache>
                <c:formatCode>0.0</c:formatCode>
                <c:ptCount val="15"/>
                <c:pt idx="0">
                  <c:v>0</c:v>
                </c:pt>
                <c:pt idx="1">
                  <c:v>1.087880000000041E-3</c:v>
                </c:pt>
                <c:pt idx="2">
                  <c:v>0.36650135</c:v>
                </c:pt>
                <c:pt idx="3">
                  <c:v>0.42596856000000005</c:v>
                </c:pt>
                <c:pt idx="4">
                  <c:v>0.46513351999999997</c:v>
                </c:pt>
                <c:pt idx="5">
                  <c:v>161.26595893084999</c:v>
                </c:pt>
                <c:pt idx="6">
                  <c:v>165.60714121540002</c:v>
                </c:pt>
                <c:pt idx="7">
                  <c:v>0.80867067337999288</c:v>
                </c:pt>
                <c:pt idx="8">
                  <c:v>17.891928604499999</c:v>
                </c:pt>
                <c:pt idx="9">
                  <c:v>4.3040133009999977</c:v>
                </c:pt>
                <c:pt idx="10">
                  <c:v>3.2194562860000002</c:v>
                </c:pt>
                <c:pt idx="11">
                  <c:v>8.9268860020799998</c:v>
                </c:pt>
                <c:pt idx="12">
                  <c:v>3.3769084530000004</c:v>
                </c:pt>
                <c:pt idx="13">
                  <c:v>7.5736585407000021</c:v>
                </c:pt>
                <c:pt idx="14">
                  <c:v>10.674019949999995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A-42F3-8BA2-BA52816A904C}"/>
            </c:ext>
          </c:extLst>
        </c:ser>
        <c:ser>
          <c:idx val="0"/>
          <c:order val="3"/>
          <c:tx>
            <c:strRef>
              <c:f>'3.2.4 Хөрөнгийн зах'!$AM$2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75000"/>
                </a:srgbClr>
              </a:solidFill>
            </a:ln>
            <a:effectLst/>
          </c:spPr>
          <c:invertIfNegative val="0"/>
          <c:cat>
            <c:multiLvlStrRef>
              <c:f>'3.2.4 Хөрөнгийн зах'!$AJ$3:$AK$17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зах'!$AM$3:$AM$17</c:f>
              <c:numCache>
                <c:formatCode>0.0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355.73647</c:v>
                </c:pt>
                <c:pt idx="6">
                  <c:v>219.41376754300001</c:v>
                </c:pt>
                <c:pt idx="7">
                  <c:v>144.90459999999999</c:v>
                </c:pt>
                <c:pt idx="8">
                  <c:v>0</c:v>
                </c:pt>
                <c:pt idx="9">
                  <c:v>79.718000000000004</c:v>
                </c:pt>
                <c:pt idx="10">
                  <c:v>0</c:v>
                </c:pt>
                <c:pt idx="11">
                  <c:v>20</c:v>
                </c:pt>
                <c:pt idx="12">
                  <c:v>8.5</c:v>
                </c:pt>
                <c:pt idx="13">
                  <c:v>18</c:v>
                </c:pt>
                <c:pt idx="1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A-42F3-8BA2-BA52816A904C}"/>
            </c:ext>
          </c:extLst>
        </c:ser>
        <c:ser>
          <c:idx val="6"/>
          <c:order val="4"/>
          <c:tx>
            <c:strRef>
              <c:f>'3.2.4 Хөрөнгийн зах'!$AR$2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E7E6E6"/>
            </a:solidFill>
            <a:ln>
              <a:solidFill>
                <a:srgbClr val="E7E6E6"/>
              </a:solidFill>
            </a:ln>
            <a:effectLst/>
          </c:spPr>
          <c:invertIfNegative val="0"/>
          <c:cat>
            <c:multiLvlStrRef>
              <c:f>'3.2.4 Хөрөнгийн зах'!$AJ$3:$AK$17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зах'!$AR$3:$AR$17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4.1410444100000001</c:v>
                </c:pt>
                <c:pt idx="5">
                  <c:v>3.5499999999999996E-4</c:v>
                </c:pt>
                <c:pt idx="6">
                  <c:v>8.9673089999999997E-2</c:v>
                </c:pt>
                <c:pt idx="7">
                  <c:v>0</c:v>
                </c:pt>
                <c:pt idx="8">
                  <c:v>5.3243</c:v>
                </c:pt>
                <c:pt idx="9">
                  <c:v>52.662080120000006</c:v>
                </c:pt>
                <c:pt idx="10">
                  <c:v>11.724732319999999</c:v>
                </c:pt>
                <c:pt idx="11">
                  <c:v>29.222026940000003</c:v>
                </c:pt>
                <c:pt idx="12">
                  <c:v>7.2645406999999995</c:v>
                </c:pt>
                <c:pt idx="13">
                  <c:v>34.937801919999998</c:v>
                </c:pt>
                <c:pt idx="14">
                  <c:v>2.5245627999999996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DA-42F3-8BA2-BA52816A904C}"/>
            </c:ext>
          </c:extLst>
        </c:ser>
        <c:ser>
          <c:idx val="5"/>
          <c:order val="5"/>
          <c:tx>
            <c:strRef>
              <c:f>'3.2.4 Хөрөнгийн зах'!$AQ$2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solidFill>
                <a:sysClr val="window" lastClr="FFFFFF">
                  <a:lumMod val="85000"/>
                </a:sysClr>
              </a:solidFill>
            </a:ln>
            <a:effectLst/>
          </c:spPr>
          <c:invertIfNegative val="0"/>
          <c:cat>
            <c:multiLvlStrRef>
              <c:f>'3.2.4 Хөрөнгийн зах'!$AJ$3:$AK$17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зах'!$AQ$3:$AQ$17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5.07115456906</c:v>
                </c:pt>
                <c:pt idx="4">
                  <c:v>1.30505793223</c:v>
                </c:pt>
                <c:pt idx="5">
                  <c:v>4.1896662191099994</c:v>
                </c:pt>
                <c:pt idx="6">
                  <c:v>48.94193578398</c:v>
                </c:pt>
                <c:pt idx="7">
                  <c:v>2.39458267906</c:v>
                </c:pt>
                <c:pt idx="8">
                  <c:v>1.2105106862400001</c:v>
                </c:pt>
                <c:pt idx="9">
                  <c:v>1.12977268188</c:v>
                </c:pt>
                <c:pt idx="10">
                  <c:v>0.80913914699999989</c:v>
                </c:pt>
                <c:pt idx="11">
                  <c:v>1.01607717616</c:v>
                </c:pt>
                <c:pt idx="12">
                  <c:v>2.4615107059999999</c:v>
                </c:pt>
                <c:pt idx="13">
                  <c:v>0.94181406461999995</c:v>
                </c:pt>
                <c:pt idx="14">
                  <c:v>1.9333200470000003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A-42F3-8BA2-BA52816A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3420520"/>
        <c:axId val="682070768"/>
      </c:barChart>
      <c:lineChart>
        <c:grouping val="standard"/>
        <c:varyColors val="0"/>
        <c:ser>
          <c:idx val="3"/>
          <c:order val="6"/>
          <c:tx>
            <c:strRef>
              <c:f>'3.2.4 Хөрөнгийн зах'!$AL$2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25400" cap="rnd">
              <a:solidFill>
                <a:srgbClr val="9966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2.792120215742263E-2"/>
                  <c:y val="-4.1514041514041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7-4229-8422-34AD213B6B8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зах'!$AJ$3:$AK$17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'3.2.4 Хөрөнгийн зах'!$AL$3:$AL$17</c:f>
              <c:numCache>
                <c:formatCode>_-* #,##0.0_₮_-;\-* #,##0.0_₮_-;_-* "-"??_₮_-;_-@_-</c:formatCode>
                <c:ptCount val="15"/>
                <c:pt idx="0">
                  <c:v>9.5542544118000006</c:v>
                </c:pt>
                <c:pt idx="1">
                  <c:v>19.557757809830001</c:v>
                </c:pt>
                <c:pt idx="2">
                  <c:v>11.678496857000001</c:v>
                </c:pt>
                <c:pt idx="3">
                  <c:v>24.536313247789998</c:v>
                </c:pt>
                <c:pt idx="4">
                  <c:v>71.838548292639999</c:v>
                </c:pt>
                <c:pt idx="5">
                  <c:v>574.81652206873991</c:v>
                </c:pt>
                <c:pt idx="6">
                  <c:v>500.63161767987998</c:v>
                </c:pt>
                <c:pt idx="7">
                  <c:v>266.90868322882</c:v>
                </c:pt>
                <c:pt idx="8">
                  <c:v>119.82565067697</c:v>
                </c:pt>
                <c:pt idx="9">
                  <c:v>156.10896998401998</c:v>
                </c:pt>
                <c:pt idx="10">
                  <c:v>52.476134293000001</c:v>
                </c:pt>
                <c:pt idx="11">
                  <c:v>252.10319914794999</c:v>
                </c:pt>
                <c:pt idx="12">
                  <c:v>74.143288780419994</c:v>
                </c:pt>
                <c:pt idx="13">
                  <c:v>438.71526084917997</c:v>
                </c:pt>
                <c:pt idx="14">
                  <c:v>101.34679649835999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DA-42F3-8BA2-BA52816A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20520"/>
        <c:axId val="682070768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sz="1400" b="0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"/>
              <c:y val="9.26429764706898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alpha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813091546026098E-2"/>
          <c:y val="1.9536783198531492E-2"/>
          <c:w val="0.71030786536298351"/>
          <c:h val="0.13668195321738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7.1173005277803236E-2"/>
          <c:y val="7.936370222235717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002060"/>
            </a:solidFill>
            <a:ln w="3175" cap="rnd">
              <a:solidFill>
                <a:sysClr val="windowText" lastClr="000000"/>
              </a:solidFill>
              <a:prstDash val="solid"/>
              <a:round/>
            </a:ln>
            <a:effectLst/>
          </c:spPr>
          <c:invertIfNegative val="0"/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'3.25-26'!$C$14:$E$14</c:f>
              <c:numCache>
                <c:formatCode>0.0</c:formatCode>
                <c:ptCount val="3"/>
                <c:pt idx="0">
                  <c:v>0.91537209332389013</c:v>
                </c:pt>
                <c:pt idx="1">
                  <c:v>0.50301442525407036</c:v>
                </c:pt>
                <c:pt idx="2">
                  <c:v>1.3273306156439393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'3.25-26'!$B$13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'3.25-26'!$C$13:$E$13</c:f>
              <c:numCache>
                <c:formatCode>0.0</c:formatCode>
                <c:ptCount val="3"/>
                <c:pt idx="0">
                  <c:v>1.3785202965221106</c:v>
                </c:pt>
                <c:pt idx="1">
                  <c:v>1.6713853566781198</c:v>
                </c:pt>
                <c:pt idx="2">
                  <c:v>2.7257940668533012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'3.25-26'!$B$9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286A6C">
                <a:alpha val="80000"/>
              </a:srgb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'3.25-26'!$C$9:$E$9</c:f>
              <c:numCache>
                <c:formatCode>0.0</c:formatCode>
                <c:ptCount val="3"/>
                <c:pt idx="0">
                  <c:v>2.3617528362158899</c:v>
                </c:pt>
                <c:pt idx="1">
                  <c:v>1.9311799600644999</c:v>
                </c:pt>
                <c:pt idx="2">
                  <c:v>4.9266887324403594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'3.25-26'!$B$11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D4D9E4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'3.25-26'!$C$11:$E$11</c:f>
              <c:numCache>
                <c:formatCode>0.0</c:formatCode>
                <c:ptCount val="3"/>
                <c:pt idx="0">
                  <c:v>1.5427832258843099</c:v>
                </c:pt>
                <c:pt idx="1">
                  <c:v>2.07594272120624</c:v>
                </c:pt>
                <c:pt idx="2">
                  <c:v>3.7776867487607602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'3.25-26'!$B$10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002060">
                <a:alpha val="40000"/>
              </a:srgbClr>
            </a:solidFill>
            <a:ln w="3175" cmpd="sng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'3.25-26'!$C$10:$E$10</c:f>
              <c:numCache>
                <c:formatCode>0.0</c:formatCode>
                <c:ptCount val="3"/>
                <c:pt idx="0">
                  <c:v>1.1753097902392726</c:v>
                </c:pt>
                <c:pt idx="1">
                  <c:v>1.5966926613275525</c:v>
                </c:pt>
                <c:pt idx="2">
                  <c:v>3.0867360755326114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'3.25-26'!$B$12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B99E66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'3.25-26'!$C$12:$E$12</c:f>
              <c:numCache>
                <c:formatCode>0.0</c:formatCode>
                <c:ptCount val="3"/>
                <c:pt idx="0">
                  <c:v>0.28523690460567996</c:v>
                </c:pt>
                <c:pt idx="1">
                  <c:v>0.93030261555198002</c:v>
                </c:pt>
                <c:pt idx="2">
                  <c:v>3.1176652396415538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'3.25-26'!$B$7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'3.25-26'!$C$7:$E$7</c:f>
              <c:numCache>
                <c:formatCode>0.0</c:formatCode>
                <c:ptCount val="3"/>
                <c:pt idx="0">
                  <c:v>7.6589751467911533</c:v>
                </c:pt>
                <c:pt idx="1">
                  <c:v>8.7085177400824634</c:v>
                </c:pt>
                <c:pt idx="2">
                  <c:v>18.961901478872527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cap="all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425685904718508E-2"/>
          <c:y val="0.15428021316750559"/>
          <c:w val="0.87110334464040085"/>
          <c:h val="0.70947726184501791"/>
        </c:manualLayout>
      </c:layout>
      <c:lineChart>
        <c:grouping val="standard"/>
        <c:varyColors val="0"/>
        <c:ser>
          <c:idx val="0"/>
          <c:order val="0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dLbls>
            <c:dLbl>
              <c:idx val="53"/>
              <c:layout>
                <c:manualLayout>
                  <c:x val="-1.90637339538728E-2"/>
                  <c:y val="-3.178185519794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D-43DA-9380-7E829F0BCA31}"/>
                </c:ext>
              </c:extLst>
            </c:dLbl>
            <c:dLbl>
              <c:idx val="7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D-43DA-9380-7E829F0BC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Инфляц'!$F$3:$F$97</c15:sqref>
                  </c15:fullRef>
                </c:ext>
              </c:extLst>
              <c:f>'1. Инфляц'!$F$27:$F$97</c:f>
              <c:numCache>
                <c:formatCode>0.0%</c:formatCode>
                <c:ptCount val="71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FA3-4F19-98DE-EF69B43D8DF2}"/>
            </c:ext>
          </c:extLst>
        </c:ser>
        <c:ser>
          <c:idx val="4"/>
          <c:order val="1"/>
          <c:tx>
            <c:strRef>
              <c:f>'1. Инфляц'!$N$1</c:f>
              <c:strCache>
                <c:ptCount val="1"/>
                <c:pt idx="0">
                  <c:v>Мах </c:v>
                </c:pt>
              </c:strCache>
            </c:strRef>
          </c:tx>
          <c:spPr>
            <a:ln>
              <a:solidFill>
                <a:srgbClr val="937843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D-43DA-9380-7E829F0BCA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D-43DA-9380-7E829F0BCA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D-43DA-9380-7E829F0BCA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2D-43DA-9380-7E829F0BCA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D-43DA-9380-7E829F0BCA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D-43DA-9380-7E829F0BCA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D-43DA-9380-7E829F0BCA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D-43DA-9380-7E829F0BCA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D-43DA-9380-7E829F0BCA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D-43DA-9380-7E829F0BCA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7F-448A-A45F-E605C1DC2CB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D-43DA-9380-7E829F0BCA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2D-43DA-9380-7E829F0BCA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2D-43DA-9380-7E829F0BCA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2D-43DA-9380-7E829F0BCA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2D-43DA-9380-7E829F0BCA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2D-43DA-9380-7E829F0BCA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2D-43DA-9380-7E829F0BCA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2D-43DA-9380-7E829F0BCA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2D-43DA-9380-7E829F0BCA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2D-43DA-9380-7E829F0BCA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2D-43DA-9380-7E829F0BCA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2D-43DA-9380-7E829F0BCA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2D-43DA-9380-7E829F0BCA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2D-43DA-9380-7E829F0BCA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2D-43DA-9380-7E829F0BCA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2D-43DA-9380-7E829F0BCA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2D-43DA-9380-7E829F0BCA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2D-43DA-9380-7E829F0BCA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2D-43DA-9380-7E829F0BCA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2D-43DA-9380-7E829F0BCA31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B2D-43DA-9380-7E829F0BCA31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2D-43DA-9380-7E829F0BCA31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B2D-43DA-9380-7E829F0BCA31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B2D-43DA-9380-7E829F0BCA3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B2D-43DA-9380-7E829F0BCA31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B2D-43DA-9380-7E829F0BCA31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B2D-43DA-9380-7E829F0BCA31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B2D-43DA-9380-7E829F0BCA31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B2D-43DA-9380-7E829F0BCA31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B2D-43DA-9380-7E829F0BCA31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B2D-43DA-9380-7E829F0BCA31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B2D-43DA-9380-7E829F0BCA31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B2D-43DA-9380-7E829F0BCA31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B2D-43DA-9380-7E829F0BCA31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B2D-43DA-9380-7E829F0BCA31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B2D-43DA-9380-7E829F0BCA3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B2D-43DA-9380-7E829F0BCA31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B2D-43DA-9380-7E829F0BCA3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B2D-43DA-9380-7E829F0BCA31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B2D-43DA-9380-7E829F0BCA31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B2D-43DA-9380-7E829F0BCA31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B2D-43DA-9380-7E829F0BCA31}"/>
                </c:ext>
              </c:extLst>
            </c:dLbl>
            <c:dLbl>
              <c:idx val="53"/>
              <c:layout>
                <c:manualLayout>
                  <c:x val="0"/>
                  <c:y val="-3.9116129474388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B2D-43DA-9380-7E829F0BCA31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B2D-43DA-9380-7E829F0BCA31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B2D-43DA-9380-7E829F0BCA31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B2D-43DA-9380-7E829F0BCA31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B2D-43DA-9380-7E829F0BCA31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B2D-43DA-9380-7E829F0BCA31}"/>
                </c:ext>
              </c:extLst>
            </c:dLbl>
            <c:dLbl>
              <c:idx val="5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B2D-43DA-9380-7E829F0BCA31}"/>
                </c:ext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B2D-43DA-9380-7E829F0BCA31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B2D-43DA-9380-7E829F0BCA31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B2D-43DA-9380-7E829F0BCA31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B2D-43DA-9380-7E829F0BCA31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B2D-43DA-9380-7E829F0BCA31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B2D-43DA-9380-7E829F0BCA31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B2D-43DA-9380-7E829F0BCA31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D-43DA-9380-7E829F0BCA31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D-43DA-9380-7E829F0BCA31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D-43DA-9380-7E829F0BCA31}"/>
                </c:ext>
              </c:extLst>
            </c:dLbl>
            <c:dLbl>
              <c:idx val="70"/>
              <c:layout>
                <c:manualLayout>
                  <c:x val="-1.46644107337493E-3"/>
                  <c:y val="-2.6892339013642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D-43DA-9380-7E829F0BC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37843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Инфляц'!$N$3:$N$97</c15:sqref>
                  </c15:fullRef>
                </c:ext>
              </c:extLst>
              <c:f>'1. Инфляц'!$N$27:$N$97</c:f>
              <c:numCache>
                <c:formatCode>0.0%</c:formatCode>
                <c:ptCount val="71"/>
                <c:pt idx="0">
                  <c:v>-5.4386569140960628E-3</c:v>
                </c:pt>
                <c:pt idx="1">
                  <c:v>1.0260273745434034E-2</c:v>
                </c:pt>
                <c:pt idx="2">
                  <c:v>1.6339864562642692E-2</c:v>
                </c:pt>
                <c:pt idx="3">
                  <c:v>1.9758489291924253E-2</c:v>
                </c:pt>
                <c:pt idx="4">
                  <c:v>2.8126572262586746E-2</c:v>
                </c:pt>
                <c:pt idx="5">
                  <c:v>9.4644810068647445E-2</c:v>
                </c:pt>
                <c:pt idx="6">
                  <c:v>0.12189613068461225</c:v>
                </c:pt>
                <c:pt idx="7">
                  <c:v>9.4441993357705201E-2</c:v>
                </c:pt>
                <c:pt idx="8">
                  <c:v>8.9016330940686839E-2</c:v>
                </c:pt>
                <c:pt idx="9">
                  <c:v>0.12848526347796896</c:v>
                </c:pt>
                <c:pt idx="10">
                  <c:v>0.18648912622855351</c:v>
                </c:pt>
                <c:pt idx="11">
                  <c:v>0.24049770410863669</c:v>
                </c:pt>
                <c:pt idx="12">
                  <c:v>0.28215255162932551</c:v>
                </c:pt>
                <c:pt idx="13">
                  <c:v>0.21992010995077171</c:v>
                </c:pt>
                <c:pt idx="14">
                  <c:v>0.20382061935645224</c:v>
                </c:pt>
                <c:pt idx="15">
                  <c:v>0.20146979522813924</c:v>
                </c:pt>
                <c:pt idx="16">
                  <c:v>0.30540764990259173</c:v>
                </c:pt>
                <c:pt idx="17">
                  <c:v>0.31985398409261401</c:v>
                </c:pt>
                <c:pt idx="18">
                  <c:v>0.29446362753890187</c:v>
                </c:pt>
                <c:pt idx="19">
                  <c:v>0.32431518867427167</c:v>
                </c:pt>
                <c:pt idx="20">
                  <c:v>0.37727609193582068</c:v>
                </c:pt>
                <c:pt idx="21">
                  <c:v>0.33104225733103698</c:v>
                </c:pt>
                <c:pt idx="22">
                  <c:v>0.22119174916811235</c:v>
                </c:pt>
                <c:pt idx="23">
                  <c:v>0.16122520211212876</c:v>
                </c:pt>
                <c:pt idx="24">
                  <c:v>0.16021277366729403</c:v>
                </c:pt>
                <c:pt idx="25">
                  <c:v>0.2226316309891645</c:v>
                </c:pt>
                <c:pt idx="26">
                  <c:v>0.20640415581004601</c:v>
                </c:pt>
                <c:pt idx="27">
                  <c:v>0.13380615636094029</c:v>
                </c:pt>
                <c:pt idx="28">
                  <c:v>4.5872209693585297E-2</c:v>
                </c:pt>
                <c:pt idx="29">
                  <c:v>5.149920923713136E-2</c:v>
                </c:pt>
                <c:pt idx="30">
                  <c:v>7.091898614372627E-2</c:v>
                </c:pt>
                <c:pt idx="31">
                  <c:v>4.1822835160923999E-2</c:v>
                </c:pt>
                <c:pt idx="32">
                  <c:v>-9.0987013082771684E-3</c:v>
                </c:pt>
                <c:pt idx="33">
                  <c:v>-1.2019589152080346E-2</c:v>
                </c:pt>
                <c:pt idx="34">
                  <c:v>6.8717006038434558E-2</c:v>
                </c:pt>
                <c:pt idx="35">
                  <c:v>0.1017331619995443</c:v>
                </c:pt>
                <c:pt idx="36">
                  <c:v>7.4433180807044641E-2</c:v>
                </c:pt>
                <c:pt idx="37">
                  <c:v>7.7588381387361016E-2</c:v>
                </c:pt>
                <c:pt idx="38">
                  <c:v>6.8584215720970398E-2</c:v>
                </c:pt>
                <c:pt idx="39">
                  <c:v>0.18193318735053698</c:v>
                </c:pt>
                <c:pt idx="40">
                  <c:v>0.18736780987085244</c:v>
                </c:pt>
                <c:pt idx="41">
                  <c:v>0.19160276143145594</c:v>
                </c:pt>
                <c:pt idx="42">
                  <c:v>0.16280173785908447</c:v>
                </c:pt>
                <c:pt idx="43">
                  <c:v>0.17285256037737429</c:v>
                </c:pt>
                <c:pt idx="44">
                  <c:v>0.19779595812973461</c:v>
                </c:pt>
                <c:pt idx="45">
                  <c:v>0.24271246122225798</c:v>
                </c:pt>
                <c:pt idx="46">
                  <c:v>0.22450867000090713</c:v>
                </c:pt>
                <c:pt idx="47">
                  <c:v>0.23465523827097057</c:v>
                </c:pt>
                <c:pt idx="48">
                  <c:v>0.23561084978444402</c:v>
                </c:pt>
                <c:pt idx="49">
                  <c:v>0.16168534447938576</c:v>
                </c:pt>
                <c:pt idx="50">
                  <c:v>0.16295067117273598</c:v>
                </c:pt>
                <c:pt idx="51">
                  <c:v>7.4693974683075481E-2</c:v>
                </c:pt>
                <c:pt idx="52">
                  <c:v>6.406473334030971E-2</c:v>
                </c:pt>
                <c:pt idx="53">
                  <c:v>2.1553959847025794E-2</c:v>
                </c:pt>
                <c:pt idx="54">
                  <c:v>2.5100476393508986E-2</c:v>
                </c:pt>
                <c:pt idx="55">
                  <c:v>1.6646997173660028E-2</c:v>
                </c:pt>
                <c:pt idx="56">
                  <c:v>1.4484966734355398E-2</c:v>
                </c:pt>
                <c:pt idx="57">
                  <c:v>-2.0630441924651022E-2</c:v>
                </c:pt>
                <c:pt idx="58">
                  <c:v>-3.1839266927583987E-2</c:v>
                </c:pt>
                <c:pt idx="59">
                  <c:v>-3.1429796898851614E-2</c:v>
                </c:pt>
                <c:pt idx="60">
                  <c:v>-4.1636356010794628E-2</c:v>
                </c:pt>
                <c:pt idx="61">
                  <c:v>3.7864709652257744E-4</c:v>
                </c:pt>
                <c:pt idx="62">
                  <c:v>3.4787227244608143E-2</c:v>
                </c:pt>
                <c:pt idx="63">
                  <c:v>9.6326951136876726E-2</c:v>
                </c:pt>
                <c:pt idx="64">
                  <c:v>0.17377232021016487</c:v>
                </c:pt>
                <c:pt idx="65">
                  <c:v>0.25569097855874734</c:v>
                </c:pt>
                <c:pt idx="66">
                  <c:v>0.20415226857522062</c:v>
                </c:pt>
                <c:pt idx="67">
                  <c:v>0.14304707166921027</c:v>
                </c:pt>
                <c:pt idx="68">
                  <c:v>0.14415600656168026</c:v>
                </c:pt>
                <c:pt idx="69">
                  <c:v>0.15562898633042588</c:v>
                </c:pt>
                <c:pt idx="70">
                  <c:v>0.16412208646406246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30-4153-B400-3F89F37D0849}"/>
            </c:ext>
          </c:extLst>
        </c:ser>
        <c:ser>
          <c:idx val="1"/>
          <c:order val="2"/>
          <c:tx>
            <c:strRef>
              <c:f>'1. Инфляц'!$O$1</c:f>
              <c:strCache>
                <c:ptCount val="1"/>
                <c:pt idx="0">
                  <c:v>Махнаас бусад хүнс</c:v>
                </c:pt>
              </c:strCache>
            </c:strRef>
          </c:tx>
          <c:spPr>
            <a:ln>
              <a:solidFill>
                <a:srgbClr val="7EA6A7"/>
              </a:solidFill>
            </a:ln>
          </c:spPr>
          <c:marker>
            <c:symbol val="none"/>
          </c:marker>
          <c:dLbls>
            <c:dLbl>
              <c:idx val="53"/>
              <c:layout>
                <c:manualLayout>
                  <c:x val="-3.3728144687621024E-2"/>
                  <c:y val="-8.801129131737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D-43DA-9380-7E829F0BCA31}"/>
                </c:ext>
              </c:extLst>
            </c:dLbl>
            <c:dLbl>
              <c:idx val="7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D-43DA-9380-7E829F0BC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7EA6A7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Инфляц'!$O$3:$O$97</c15:sqref>
                  </c15:fullRef>
                </c:ext>
              </c:extLst>
              <c:f>'1. Инфляц'!$O$27:$O$97</c:f>
              <c:numCache>
                <c:formatCode>0.0%</c:formatCode>
                <c:ptCount val="71"/>
                <c:pt idx="0">
                  <c:v>9.7528438532137773E-2</c:v>
                </c:pt>
                <c:pt idx="1">
                  <c:v>9.2276452789988861E-2</c:v>
                </c:pt>
                <c:pt idx="2">
                  <c:v>9.0089751129176943E-2</c:v>
                </c:pt>
                <c:pt idx="3">
                  <c:v>9.308929535155297E-2</c:v>
                </c:pt>
                <c:pt idx="4">
                  <c:v>9.9236570299663152E-2</c:v>
                </c:pt>
                <c:pt idx="5">
                  <c:v>0.12595531381896863</c:v>
                </c:pt>
                <c:pt idx="6">
                  <c:v>0.12057038842803403</c:v>
                </c:pt>
                <c:pt idx="7">
                  <c:v>5.5205950280066585E-2</c:v>
                </c:pt>
                <c:pt idx="8">
                  <c:v>3.4794645737339147E-2</c:v>
                </c:pt>
                <c:pt idx="9">
                  <c:v>3.8806045390350485E-2</c:v>
                </c:pt>
                <c:pt idx="10">
                  <c:v>4.4227769979677589E-2</c:v>
                </c:pt>
                <c:pt idx="11">
                  <c:v>4.3841089156771096E-2</c:v>
                </c:pt>
                <c:pt idx="12">
                  <c:v>4.8850844357256173E-2</c:v>
                </c:pt>
                <c:pt idx="13">
                  <c:v>3.4218773979225903E-2</c:v>
                </c:pt>
                <c:pt idx="14">
                  <c:v>2.5963391182437068E-2</c:v>
                </c:pt>
                <c:pt idx="15">
                  <c:v>2.2368670777838107E-2</c:v>
                </c:pt>
                <c:pt idx="16">
                  <c:v>1.9883729585711718E-2</c:v>
                </c:pt>
                <c:pt idx="17">
                  <c:v>2.2440819265210354E-3</c:v>
                </c:pt>
                <c:pt idx="18">
                  <c:v>-7.8132281916997171E-3</c:v>
                </c:pt>
                <c:pt idx="19">
                  <c:v>3.4361535304257673E-2</c:v>
                </c:pt>
                <c:pt idx="20">
                  <c:v>5.1069015949674279E-2</c:v>
                </c:pt>
                <c:pt idx="21">
                  <c:v>5.095733653133272E-2</c:v>
                </c:pt>
                <c:pt idx="22">
                  <c:v>3.1404216210072722E-2</c:v>
                </c:pt>
                <c:pt idx="23">
                  <c:v>4.2284112423037978E-2</c:v>
                </c:pt>
                <c:pt idx="24">
                  <c:v>2.8625862602213781E-2</c:v>
                </c:pt>
                <c:pt idx="25">
                  <c:v>4.1825065635755942E-2</c:v>
                </c:pt>
                <c:pt idx="26">
                  <c:v>4.9575108767958564E-2</c:v>
                </c:pt>
                <c:pt idx="27">
                  <c:v>4.6867707077454135E-2</c:v>
                </c:pt>
                <c:pt idx="28">
                  <c:v>4.5590209917053093E-2</c:v>
                </c:pt>
                <c:pt idx="29">
                  <c:v>6.0322463230498391E-2</c:v>
                </c:pt>
                <c:pt idx="30">
                  <c:v>0.10792363780375536</c:v>
                </c:pt>
                <c:pt idx="31">
                  <c:v>6.8805431998924416E-2</c:v>
                </c:pt>
                <c:pt idx="32">
                  <c:v>5.4822103773678021E-2</c:v>
                </c:pt>
                <c:pt idx="33">
                  <c:v>6.5983868439921212E-2</c:v>
                </c:pt>
                <c:pt idx="34">
                  <c:v>9.021669614234229E-2</c:v>
                </c:pt>
                <c:pt idx="35">
                  <c:v>8.1076854965982159E-2</c:v>
                </c:pt>
                <c:pt idx="36">
                  <c:v>9.3128908871765947E-2</c:v>
                </c:pt>
                <c:pt idx="37">
                  <c:v>9.5749474072542862E-2</c:v>
                </c:pt>
                <c:pt idx="38">
                  <c:v>9.2382432658068669E-2</c:v>
                </c:pt>
                <c:pt idx="39">
                  <c:v>9.5120423748035421E-2</c:v>
                </c:pt>
                <c:pt idx="40">
                  <c:v>0.10014780364258269</c:v>
                </c:pt>
                <c:pt idx="41">
                  <c:v>8.5826374201348754E-2</c:v>
                </c:pt>
                <c:pt idx="42">
                  <c:v>4.4139744767745182E-2</c:v>
                </c:pt>
                <c:pt idx="43">
                  <c:v>8.0062619064508622E-2</c:v>
                </c:pt>
                <c:pt idx="44">
                  <c:v>0.11346927804099027</c:v>
                </c:pt>
                <c:pt idx="45">
                  <c:v>0.14333993235683762</c:v>
                </c:pt>
                <c:pt idx="46">
                  <c:v>0.1451296287722037</c:v>
                </c:pt>
                <c:pt idx="47">
                  <c:v>0.15274383742156372</c:v>
                </c:pt>
                <c:pt idx="48">
                  <c:v>0.16791778599435681</c:v>
                </c:pt>
                <c:pt idx="49">
                  <c:v>0.15429606853621447</c:v>
                </c:pt>
                <c:pt idx="50">
                  <c:v>0.1559103159138826</c:v>
                </c:pt>
                <c:pt idx="51">
                  <c:v>0.19905180930159228</c:v>
                </c:pt>
                <c:pt idx="52">
                  <c:v>0.22279605672662384</c:v>
                </c:pt>
                <c:pt idx="53">
                  <c:v>0.28201225864594193</c:v>
                </c:pt>
                <c:pt idx="54">
                  <c:v>0.33383273103370037</c:v>
                </c:pt>
                <c:pt idx="55">
                  <c:v>0.27322947864230618</c:v>
                </c:pt>
                <c:pt idx="56">
                  <c:v>0.23930632631220372</c:v>
                </c:pt>
                <c:pt idx="57">
                  <c:v>0.27428388248471758</c:v>
                </c:pt>
                <c:pt idx="58">
                  <c:v>0.30347623145547487</c:v>
                </c:pt>
                <c:pt idx="59">
                  <c:v>0.30834468339757137</c:v>
                </c:pt>
                <c:pt idx="60">
                  <c:v>0.2931194737396996</c:v>
                </c:pt>
                <c:pt idx="61">
                  <c:v>0.31218783647370363</c:v>
                </c:pt>
                <c:pt idx="62">
                  <c:v>0.31244844861034293</c:v>
                </c:pt>
                <c:pt idx="63">
                  <c:v>0.27441772470376624</c:v>
                </c:pt>
                <c:pt idx="64">
                  <c:v>0.25707131517458603</c:v>
                </c:pt>
                <c:pt idx="65">
                  <c:v>0.21209080306879335</c:v>
                </c:pt>
                <c:pt idx="66">
                  <c:v>0.18034257379288765</c:v>
                </c:pt>
                <c:pt idx="67">
                  <c:v>0.24362388343228236</c:v>
                </c:pt>
                <c:pt idx="68">
                  <c:v>0.25832980335257072</c:v>
                </c:pt>
                <c:pt idx="69">
                  <c:v>0.19403806287760883</c:v>
                </c:pt>
                <c:pt idx="70">
                  <c:v>0.16203624242847403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C576-4357-A57F-D634A7F26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806464"/>
        <c:axId val="490152320"/>
        <c:extLst/>
      </c:lineChart>
      <c:catAx>
        <c:axId val="48980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crossAx val="490152320"/>
        <c:crosses val="autoZero"/>
        <c:auto val="1"/>
        <c:lblAlgn val="ctr"/>
        <c:lblOffset val="100"/>
        <c:noMultiLvlLbl val="0"/>
      </c:catAx>
      <c:valAx>
        <c:axId val="4901523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crossAx val="489806464"/>
        <c:crosses val="autoZero"/>
        <c:crossBetween val="between"/>
        <c:majorUnit val="0.1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5.9307513484116219E-2"/>
          <c:y val="1.6489036575454325E-2"/>
          <c:w val="0.82068561028243636"/>
          <c:h val="0.126356320844509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Times New Roman" panose="02020603050405020304" pitchFamily="18" charset="0"/>
          <a:ea typeface="Cambria" panose="020405030504060302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1"/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'3.25-26'!$C$19:$E$19</c:f>
              <c:numCache>
                <c:formatCode>0.0</c:formatCode>
                <c:ptCount val="3"/>
                <c:pt idx="0">
                  <c:v>2.4424045472046192</c:v>
                </c:pt>
                <c:pt idx="1">
                  <c:v>1.9760082228446201</c:v>
                </c:pt>
                <c:pt idx="2">
                  <c:v>3.8179362405268704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'3.25-26'!$B$20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937843">
                <a:alpha val="80000"/>
              </a:srgb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'3.25-26'!$C$20:$E$20</c:f>
              <c:numCache>
                <c:formatCode>0.0</c:formatCode>
                <c:ptCount val="3"/>
                <c:pt idx="0">
                  <c:v>4.6011094569242008</c:v>
                </c:pt>
                <c:pt idx="1">
                  <c:v>5.6285666335865603</c:v>
                </c:pt>
                <c:pt idx="2">
                  <c:v>8.7398929780335379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'3.25-26'!$B$21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7EA6A7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'3.25-26'!$C$21:$E$21</c:f>
              <c:numCache>
                <c:formatCode>0.0</c:formatCode>
                <c:ptCount val="3"/>
                <c:pt idx="0">
                  <c:v>0.99327647287711984</c:v>
                </c:pt>
                <c:pt idx="1">
                  <c:v>1.4371579532598004</c:v>
                </c:pt>
                <c:pt idx="2">
                  <c:v>3.3172100579128507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3"/>
          <c:tx>
            <c:strRef>
              <c:f>'3.25-26'!$B$22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D4D9E4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BA9-475C-8D5F-80A6320ADF07}"/>
              </c:ext>
            </c:extLst>
          </c:dPt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'3.25-26'!$C$22:$E$22</c:f>
              <c:numCache>
                <c:formatCode>0.0</c:formatCode>
                <c:ptCount val="3"/>
                <c:pt idx="0">
                  <c:v>0.45280781566606998</c:v>
                </c:pt>
                <c:pt idx="1">
                  <c:v>0.45519449385791999</c:v>
                </c:pt>
                <c:pt idx="2">
                  <c:v>1.02537218549828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4"/>
          <c:tx>
            <c:strRef>
              <c:f>'3.25-26'!$B$18</c:f>
              <c:strCache>
                <c:ptCount val="1"/>
                <c:pt idx="0">
                  <c:v>Нийт зардал</c:v>
                </c:pt>
              </c:strCache>
            </c:strRef>
          </c:tx>
          <c:spPr>
            <a:ln w="3175">
              <a:solidFill>
                <a:sysClr val="windowText" lastClr="000000">
                  <a:lumMod val="85000"/>
                  <a:lumOff val="15000"/>
                </a:sysClr>
              </a:solidFill>
              <a:prstDash val="dash"/>
            </a:ln>
          </c:spPr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'3.25-26'!$C$18:$E$18</c:f>
              <c:numCache>
                <c:formatCode>0.0</c:formatCode>
                <c:ptCount val="3"/>
                <c:pt idx="0">
                  <c:v>8.4895982926720102</c:v>
                </c:pt>
                <c:pt idx="1">
                  <c:v>9.496927303548901</c:v>
                </c:pt>
                <c:pt idx="2">
                  <c:v>16.900411461971537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40112853526014403"/>
          <c:h val="0.8881915604520123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644591422849528"/>
          <c:y val="2.4472100614142289E-2"/>
          <c:w val="0.88245192301372111"/>
          <c:h val="0.746472549231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7FC8F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378759468507848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7E1-97D0-C21795B3F4CD}"/>
                </c:ext>
              </c:extLst>
            </c:dLbl>
            <c:dLbl>
              <c:idx val="1"/>
              <c:layout>
                <c:manualLayout>
                  <c:x val="-3.0971604008042727E-17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7E1-97D0-C21795B3F4CD}"/>
                </c:ext>
              </c:extLst>
            </c:dLbl>
            <c:dLbl>
              <c:idx val="2"/>
              <c:layout>
                <c:manualLayout>
                  <c:x val="-6.757518937015667E-3"/>
                  <c:y val="1.299591259788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7E1-97D0-C21795B3F4CD}"/>
                </c:ext>
              </c:extLst>
            </c:dLbl>
            <c:dLbl>
              <c:idx val="3"/>
              <c:layout>
                <c:manualLayout>
                  <c:x val="-3.3787594685078335E-3"/>
                  <c:y val="1.2995912597882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7E1-97D0-C21795B3F4CD}"/>
                </c:ext>
              </c:extLst>
            </c:dLbl>
            <c:dLbl>
              <c:idx val="4"/>
              <c:layout>
                <c:manualLayout>
                  <c:x val="-6.1943208016085454E-17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7E1-97D0-C21795B3F4CD}"/>
                </c:ext>
              </c:extLst>
            </c:dLbl>
            <c:dLbl>
              <c:idx val="5"/>
              <c:layout>
                <c:manualLayout>
                  <c:x val="0"/>
                  <c:y val="8.6639417319219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7E1-97D0-C21795B3F4CD}"/>
                </c:ext>
              </c:extLst>
            </c:dLbl>
            <c:dLbl>
              <c:idx val="6"/>
              <c:layout>
                <c:manualLayout>
                  <c:x val="-6.7575189370157286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7E1-97D0-C21795B3F4CD}"/>
                </c:ext>
              </c:extLst>
            </c:dLbl>
            <c:dLbl>
              <c:idx val="7"/>
              <c:layout>
                <c:manualLayout>
                  <c:x val="-6.757518937015667E-3"/>
                  <c:y val="1.299591259788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7E1-97D0-C21795B3F4CD}"/>
                </c:ext>
              </c:extLst>
            </c:dLbl>
            <c:dLbl>
              <c:idx val="8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2-47E1-97D0-C21795B3F4CD}"/>
                </c:ext>
              </c:extLst>
            </c:dLbl>
            <c:dLbl>
              <c:idx val="9"/>
              <c:layout>
                <c:manualLayout>
                  <c:x val="-6.75751893701566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2-47E1-97D0-C21795B3F4CD}"/>
                </c:ext>
              </c:extLst>
            </c:dLbl>
            <c:dLbl>
              <c:idx val="10"/>
              <c:layout>
                <c:manualLayout>
                  <c:x val="-1.2388641603217091E-16"/>
                  <c:y val="8.6639417319218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22-47E1-97D0-C21795B3F4CD}"/>
                </c:ext>
              </c:extLst>
            </c:dLbl>
            <c:dLbl>
              <c:idx val="11"/>
              <c:layout>
                <c:manualLayout>
                  <c:x val="-3.3787594685079571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22-47E1-97D0-C21795B3F4CD}"/>
                </c:ext>
              </c:extLst>
            </c:dLbl>
            <c:dLbl>
              <c:idx val="12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22-47E1-97D0-C21795B3F4CD}"/>
                </c:ext>
              </c:extLst>
            </c:dLbl>
            <c:dLbl>
              <c:idx val="13"/>
              <c:layout>
                <c:manualLayout>
                  <c:x val="-3.3787594685079571E-3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22-47E1-97D0-C21795B3F4CD}"/>
                </c:ext>
              </c:extLst>
            </c:dLbl>
            <c:dLbl>
              <c:idx val="14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7FC8F8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4.1'!$A$2:$B$16</c:f>
              <c:multiLvlStrCache>
                <c:ptCount val="15"/>
                <c:lvl>
                  <c:pt idx="0">
                    <c:v>2023</c:v>
                  </c:pt>
                  <c:pt idx="1">
                    <c:v>2024</c:v>
                  </c:pt>
                  <c:pt idx="2">
                    <c:v>2025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2023</c:v>
                  </c:pt>
                  <c:pt idx="7">
                    <c:v>2024</c:v>
                  </c:pt>
                  <c:pt idx="8">
                    <c:v>2025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4.1'!$C$2:$C$16</c:f>
              <c:numCache>
                <c:formatCode>0.0</c:formatCode>
                <c:ptCount val="15"/>
                <c:pt idx="0">
                  <c:v>2.6</c:v>
                </c:pt>
                <c:pt idx="1">
                  <c:v>2.7</c:v>
                </c:pt>
                <c:pt idx="2">
                  <c:v>3</c:v>
                </c:pt>
                <c:pt idx="3">
                  <c:v>5.3</c:v>
                </c:pt>
                <c:pt idx="4">
                  <c:v>4.7</c:v>
                </c:pt>
                <c:pt idx="5">
                  <c:v>4.5999999999999996</c:v>
                </c:pt>
                <c:pt idx="6">
                  <c:v>1.6</c:v>
                </c:pt>
                <c:pt idx="7">
                  <c:v>0.8</c:v>
                </c:pt>
                <c:pt idx="8">
                  <c:v>1.9</c:v>
                </c:pt>
                <c:pt idx="9">
                  <c:v>0.5</c:v>
                </c:pt>
                <c:pt idx="10">
                  <c:v>1.3</c:v>
                </c:pt>
                <c:pt idx="11">
                  <c:v>1.1000000000000001</c:v>
                </c:pt>
                <c:pt idx="12">
                  <c:v>0.6</c:v>
                </c:pt>
                <c:pt idx="13">
                  <c:v>1</c:v>
                </c:pt>
                <c:pt idx="1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2-47E1-97D0-C21795B3F4CD}"/>
            </c:ext>
          </c:extLst>
        </c:ser>
        <c:ser>
          <c:idx val="1"/>
          <c:order val="1"/>
          <c:tx>
            <c:strRef>
              <c:f>'Гадаад орчин 4.1'!$D$1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485802004021364E-17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2-47E1-97D0-C21795B3F4CD}"/>
                </c:ext>
              </c:extLst>
            </c:dLbl>
            <c:dLbl>
              <c:idx val="1"/>
              <c:layout>
                <c:manualLayout>
                  <c:x val="0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2-47E1-97D0-C21795B3F4CD}"/>
                </c:ext>
              </c:extLst>
            </c:dLbl>
            <c:dLbl>
              <c:idx val="2"/>
              <c:layout>
                <c:manualLayout>
                  <c:x val="6.7575189370156358E-3"/>
                  <c:y val="1.299591259788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2-47E1-97D0-C21795B3F4CD}"/>
                </c:ext>
              </c:extLst>
            </c:dLbl>
            <c:dLbl>
              <c:idx val="3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2-47E1-97D0-C21795B3F4CD}"/>
                </c:ext>
              </c:extLst>
            </c:dLbl>
            <c:dLbl>
              <c:idx val="4"/>
              <c:layout>
                <c:manualLayout>
                  <c:x val="3.378759468507833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2-47E1-97D0-C21795B3F4CD}"/>
                </c:ext>
              </c:extLst>
            </c:dLbl>
            <c:dLbl>
              <c:idx val="5"/>
              <c:layout>
                <c:manualLayout>
                  <c:x val="6.757518937015604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2-47E1-97D0-C21795B3F4CD}"/>
                </c:ext>
              </c:extLst>
            </c:dLbl>
            <c:dLbl>
              <c:idx val="6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2-47E1-97D0-C21795B3F4CD}"/>
                </c:ext>
              </c:extLst>
            </c:dLbl>
            <c:dLbl>
              <c:idx val="7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2-47E1-97D0-C21795B3F4CD}"/>
                </c:ext>
              </c:extLst>
            </c:dLbl>
            <c:dLbl>
              <c:idx val="8"/>
              <c:layout>
                <c:manualLayout>
                  <c:x val="6.757518937015667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2-47E1-97D0-C21795B3F4CD}"/>
                </c:ext>
              </c:extLst>
            </c:dLbl>
            <c:dLbl>
              <c:idx val="9"/>
              <c:layout>
                <c:manualLayout>
                  <c:x val="-1.2388641603217091E-16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2-47E1-97D0-C21795B3F4CD}"/>
                </c:ext>
              </c:extLst>
            </c:dLbl>
            <c:dLbl>
              <c:idx val="10"/>
              <c:layout>
                <c:manualLayout>
                  <c:x val="3.3787594685078335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22-47E1-97D0-C21795B3F4CD}"/>
                </c:ext>
              </c:extLst>
            </c:dLbl>
            <c:dLbl>
              <c:idx val="11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22-47E1-97D0-C21795B3F4CD}"/>
                </c:ext>
              </c:extLst>
            </c:dLbl>
            <c:dLbl>
              <c:idx val="12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22-47E1-97D0-C21795B3F4CD}"/>
                </c:ext>
              </c:extLst>
            </c:dLbl>
            <c:dLbl>
              <c:idx val="13"/>
              <c:layout>
                <c:manualLayout>
                  <c:x val="3.3787594685077095E-3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22-47E1-97D0-C21795B3F4CD}"/>
                </c:ext>
              </c:extLst>
            </c:dLbl>
            <c:dLbl>
              <c:idx val="14"/>
              <c:layout>
                <c:manualLayout>
                  <c:x val="-1.2388641603217091E-16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122F83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4.1'!$A$2:$B$16</c:f>
              <c:multiLvlStrCache>
                <c:ptCount val="15"/>
                <c:lvl>
                  <c:pt idx="0">
                    <c:v>2023</c:v>
                  </c:pt>
                  <c:pt idx="1">
                    <c:v>2024</c:v>
                  </c:pt>
                  <c:pt idx="2">
                    <c:v>2025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2023</c:v>
                  </c:pt>
                  <c:pt idx="7">
                    <c:v>2024</c:v>
                  </c:pt>
                  <c:pt idx="8">
                    <c:v>2025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</c:lvl>
                <c:lvl>
                  <c:pt idx="0">
                    <c:v>Дэлхий</c:v>
                  </c:pt>
                  <c:pt idx="3">
                    <c:v>БНХАУ </c:v>
                  </c:pt>
                  <c:pt idx="6">
                    <c:v>АНУ</c:v>
                  </c:pt>
                  <c:pt idx="9">
                    <c:v>ОХУ </c:v>
                  </c:pt>
                  <c:pt idx="12">
                    <c:v>Евро бүс </c:v>
                  </c:pt>
                </c:lvl>
              </c:multiLvlStrCache>
            </c:multiLvlStrRef>
          </c:cat>
          <c:val>
            <c:numRef>
              <c:f>'Гадаад орчин 4.1'!$D$2:$D$16</c:f>
              <c:numCache>
                <c:formatCode>0.0</c:formatCode>
                <c:ptCount val="15"/>
                <c:pt idx="0">
                  <c:v>2.8</c:v>
                </c:pt>
                <c:pt idx="1">
                  <c:v>2.6</c:v>
                </c:pt>
                <c:pt idx="2">
                  <c:v>3</c:v>
                </c:pt>
                <c:pt idx="3">
                  <c:v>5.2</c:v>
                </c:pt>
                <c:pt idx="4">
                  <c:v>4.4000000000000004</c:v>
                </c:pt>
                <c:pt idx="5">
                  <c:v>4.4000000000000004</c:v>
                </c:pt>
                <c:pt idx="6">
                  <c:v>2.8</c:v>
                </c:pt>
                <c:pt idx="7">
                  <c:v>1</c:v>
                </c:pt>
                <c:pt idx="8">
                  <c:v>1.8</c:v>
                </c:pt>
                <c:pt idx="9">
                  <c:v>2.4</c:v>
                </c:pt>
                <c:pt idx="10">
                  <c:v>1.2</c:v>
                </c:pt>
                <c:pt idx="11">
                  <c:v>1.1000000000000001</c:v>
                </c:pt>
                <c:pt idx="12">
                  <c:v>0.5</c:v>
                </c:pt>
                <c:pt idx="13">
                  <c:v>0.7</c:v>
                </c:pt>
                <c:pt idx="1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22-47E1-97D0-C21795B3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n-MN" sz="9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жилийн</a:t>
                </a:r>
                <a:r>
                  <a:rPr lang="mn-MN" sz="9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өсөлтийн хувь</a:t>
                </a:r>
                <a:endParaRPr lang="en-US" sz="9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7989770509455553E-3"/>
              <c:y val="0.21408721106123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387442811503611"/>
          <c:y val="2.0215044095891196E-2"/>
          <c:w val="0.51612553256547533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54016752355719E-2"/>
          <c:y val="1.8978793110543939E-2"/>
          <c:w val="0.9048551684864149"/>
          <c:h val="0.887119169067367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'4.2'!$I$2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'4.2'!$I$32:$I$55</c:f>
              <c:numCache>
                <c:formatCode>0.0%</c:formatCode>
                <c:ptCount val="24"/>
                <c:pt idx="0">
                  <c:v>-0.15528893199999999</c:v>
                </c:pt>
                <c:pt idx="1">
                  <c:v>-9.0527300000000116E-2</c:v>
                </c:pt>
                <c:pt idx="2">
                  <c:v>8.0224099999999503E-3</c:v>
                </c:pt>
                <c:pt idx="3">
                  <c:v>8.2537790000000083E-2</c:v>
                </c:pt>
                <c:pt idx="4">
                  <c:v>0.36575800199999992</c:v>
                </c:pt>
                <c:pt idx="5">
                  <c:v>0.32740281999999993</c:v>
                </c:pt>
                <c:pt idx="6">
                  <c:v>0.33719033000000009</c:v>
                </c:pt>
                <c:pt idx="7">
                  <c:v>0.50383705999999995</c:v>
                </c:pt>
                <c:pt idx="8">
                  <c:v>-5.4600409999999898E-2</c:v>
                </c:pt>
                <c:pt idx="9">
                  <c:v>-5.5518099999997614E-3</c:v>
                </c:pt>
                <c:pt idx="10">
                  <c:v>-0.10654448000000002</c:v>
                </c:pt>
                <c:pt idx="11">
                  <c:v>-0.32979297000000002</c:v>
                </c:pt>
                <c:pt idx="12">
                  <c:v>0.13716097999999988</c:v>
                </c:pt>
                <c:pt idx="13">
                  <c:v>-2.3964750000000094E-2</c:v>
                </c:pt>
                <c:pt idx="14">
                  <c:v>-8.8920410000000061E-2</c:v>
                </c:pt>
                <c:pt idx="15">
                  <c:v>-9.5949499999999965E-2</c:v>
                </c:pt>
                <c:pt idx="16">
                  <c:v>-0.20660346999999987</c:v>
                </c:pt>
                <c:pt idx="17">
                  <c:v>-0.14391103000000002</c:v>
                </c:pt>
                <c:pt idx="18">
                  <c:v>-5.5840510000000024E-2</c:v>
                </c:pt>
                <c:pt idx="19">
                  <c:v>-2.917683999999994E-2</c:v>
                </c:pt>
                <c:pt idx="20">
                  <c:v>-1.237718000000001E-2</c:v>
                </c:pt>
                <c:pt idx="21">
                  <c:v>-9.3741900000000548E-3</c:v>
                </c:pt>
                <c:pt idx="22">
                  <c:v>-1.4178149999999903E-2</c:v>
                </c:pt>
                <c:pt idx="23">
                  <c:v>-1.856656000000001E-2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7-4330-A8AF-BD32B0ED9033}"/>
            </c:ext>
          </c:extLst>
        </c:ser>
        <c:ser>
          <c:idx val="2"/>
          <c:order val="2"/>
          <c:tx>
            <c:strRef>
              <c:f>'4.2'!$J$2</c:f>
              <c:strCache>
                <c:ptCount val="1"/>
                <c:pt idx="0">
                  <c:v>Импортын үнийн жилийн өөрчлөлт (*-1)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'4.2'!$J$32:$J$55</c:f>
              <c:numCache>
                <c:formatCode>0.0%</c:formatCode>
                <c:ptCount val="24"/>
                <c:pt idx="0">
                  <c:v>-2.4167071999999977E-2</c:v>
                </c:pt>
                <c:pt idx="1">
                  <c:v>0.116624136</c:v>
                </c:pt>
                <c:pt idx="2">
                  <c:v>4.7842862000000042E-2</c:v>
                </c:pt>
                <c:pt idx="3">
                  <c:v>3.2567933000000056E-2</c:v>
                </c:pt>
                <c:pt idx="4">
                  <c:v>-1.685344100000009E-2</c:v>
                </c:pt>
                <c:pt idx="5">
                  <c:v>-0.18003474099999997</c:v>
                </c:pt>
                <c:pt idx="6">
                  <c:v>-0.15538010700000007</c:v>
                </c:pt>
                <c:pt idx="7">
                  <c:v>-0.16512849699999996</c:v>
                </c:pt>
                <c:pt idx="8">
                  <c:v>-0.14522609899999991</c:v>
                </c:pt>
                <c:pt idx="9">
                  <c:v>-0.14297773000000005</c:v>
                </c:pt>
                <c:pt idx="10">
                  <c:v>-0.10937947600000002</c:v>
                </c:pt>
                <c:pt idx="11">
                  <c:v>-3.9251126000000053E-2</c:v>
                </c:pt>
                <c:pt idx="12">
                  <c:v>4.8597149999999086E-3</c:v>
                </c:pt>
                <c:pt idx="13">
                  <c:v>8.3899749000000134E-2</c:v>
                </c:pt>
                <c:pt idx="14">
                  <c:v>8.2245631000000111E-2</c:v>
                </c:pt>
                <c:pt idx="15">
                  <c:v>5.494464899999997E-2</c:v>
                </c:pt>
                <c:pt idx="16">
                  <c:v>3.1037022000000008E-2</c:v>
                </c:pt>
                <c:pt idx="17">
                  <c:v>-1.7705891000000095E-2</c:v>
                </c:pt>
                <c:pt idx="18">
                  <c:v>-3.5476166000000121E-2</c:v>
                </c:pt>
                <c:pt idx="19">
                  <c:v>-4.5627063000000023E-2</c:v>
                </c:pt>
                <c:pt idx="20">
                  <c:v>-5.6949925999999922E-2</c:v>
                </c:pt>
                <c:pt idx="21">
                  <c:v>-6.3966889000000013E-2</c:v>
                </c:pt>
                <c:pt idx="22">
                  <c:v>-5.9175465999999941E-2</c:v>
                </c:pt>
                <c:pt idx="23">
                  <c:v>-5.2746512999999877E-2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'4.2'!$H$2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'4.2'!$H$32:$H$55</c:f>
              <c:numCache>
                <c:formatCode>0.0%</c:formatCode>
                <c:ptCount val="24"/>
                <c:pt idx="0">
                  <c:v>-0.17945599999999998</c:v>
                </c:pt>
                <c:pt idx="1">
                  <c:v>2.609683000000004E-2</c:v>
                </c:pt>
                <c:pt idx="2">
                  <c:v>5.586526599999999E-2</c:v>
                </c:pt>
                <c:pt idx="3">
                  <c:v>0.11510572799999999</c:v>
                </c:pt>
                <c:pt idx="4">
                  <c:v>0.34890456600000003</c:v>
                </c:pt>
                <c:pt idx="5">
                  <c:v>0.14736807899999996</c:v>
                </c:pt>
                <c:pt idx="6">
                  <c:v>0.18181022800000002</c:v>
                </c:pt>
                <c:pt idx="7">
                  <c:v>0.33870855700000002</c:v>
                </c:pt>
                <c:pt idx="8">
                  <c:v>-0.19982651799999998</c:v>
                </c:pt>
                <c:pt idx="9">
                  <c:v>-0.14852953799999993</c:v>
                </c:pt>
                <c:pt idx="10">
                  <c:v>-0.21592396200000002</c:v>
                </c:pt>
                <c:pt idx="11">
                  <c:v>-0.36904409200000005</c:v>
                </c:pt>
                <c:pt idx="12">
                  <c:v>0.14202070200000003</c:v>
                </c:pt>
                <c:pt idx="13">
                  <c:v>5.9935001999999994E-2</c:v>
                </c:pt>
                <c:pt idx="14">
                  <c:v>-6.6747729999999447E-3</c:v>
                </c:pt>
                <c:pt idx="15">
                  <c:v>-4.1004858999999956E-2</c:v>
                </c:pt>
                <c:pt idx="16">
                  <c:v>-0.17556644800000001</c:v>
                </c:pt>
                <c:pt idx="17">
                  <c:v>-0.16161692800000005</c:v>
                </c:pt>
                <c:pt idx="18">
                  <c:v>-9.1316678000000026E-2</c:v>
                </c:pt>
                <c:pt idx="19">
                  <c:v>-7.4803895000000009E-2</c:v>
                </c:pt>
                <c:pt idx="20">
                  <c:v>-6.9327110999999983E-2</c:v>
                </c:pt>
                <c:pt idx="21">
                  <c:v>-7.3341080000000003E-2</c:v>
                </c:pt>
                <c:pt idx="22">
                  <c:v>-7.3353610999999999E-2</c:v>
                </c:pt>
                <c:pt idx="23">
                  <c:v>-7.1313072999999991E-2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BA7-4330-A8AF-BD32B0ED9033}"/>
            </c:ext>
          </c:extLst>
        </c:ser>
        <c:ser>
          <c:idx val="3"/>
          <c:order val="3"/>
          <c:tx>
            <c:strRef>
              <c:f>'4.2'!$K$2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905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'4.2'!$A$32:$B$55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'4.2'!$K$32:$K$55</c:f>
              <c:numCache>
                <c:formatCode>0.0%</c:formatCode>
                <c:ptCount val="24"/>
                <c:pt idx="0">
                  <c:v>-0.16036444500000002</c:v>
                </c:pt>
                <c:pt idx="1">
                  <c:v>1.8514441999999961E-2</c:v>
                </c:pt>
                <c:pt idx="2">
                  <c:v>5.0191822999999969E-2</c:v>
                </c:pt>
                <c:pt idx="3">
                  <c:v>0.10690373700000003</c:v>
                </c:pt>
                <c:pt idx="4">
                  <c:v>0.33457609199999999</c:v>
                </c:pt>
                <c:pt idx="5">
                  <c:v>0.15409385099999995</c:v>
                </c:pt>
                <c:pt idx="6">
                  <c:v>0.19581073900000007</c:v>
                </c:pt>
                <c:pt idx="7">
                  <c:v>0.35429164899999999</c:v>
                </c:pt>
                <c:pt idx="8">
                  <c:v>-0.19273195100000001</c:v>
                </c:pt>
                <c:pt idx="9">
                  <c:v>-0.13288695199999992</c:v>
                </c:pt>
                <c:pt idx="10">
                  <c:v>-0.22616163800000003</c:v>
                </c:pt>
                <c:pt idx="11">
                  <c:v>-0.37239827099999995</c:v>
                </c:pt>
                <c:pt idx="12">
                  <c:v>0.14231148500000004</c:v>
                </c:pt>
                <c:pt idx="13">
                  <c:v>5.2768678999999992E-2</c:v>
                </c:pt>
                <c:pt idx="14">
                  <c:v>-3.3246190999999994E-2</c:v>
                </c:pt>
                <c:pt idx="15">
                  <c:v>-5.9915476000000044E-2</c:v>
                </c:pt>
                <c:pt idx="16">
                  <c:v>-0.18386085000000002</c:v>
                </c:pt>
                <c:pt idx="17">
                  <c:v>-0.17216593500000002</c:v>
                </c:pt>
                <c:pt idx="18">
                  <c:v>-7.1082336000000051E-2</c:v>
                </c:pt>
                <c:pt idx="19">
                  <c:v>-7.0627254999999986E-2</c:v>
                </c:pt>
                <c:pt idx="20">
                  <c:v>-7.8985551000000029E-2</c:v>
                </c:pt>
                <c:pt idx="21">
                  <c:v>-7.6900611999999952E-2</c:v>
                </c:pt>
                <c:pt idx="22">
                  <c:v>-7.8506051999999965E-2</c:v>
                </c:pt>
                <c:pt idx="23">
                  <c:v>-7.193883199999998E-2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/>
          <a:lstStyle/>
          <a:p>
            <a:pPr>
              <a:defRPr sz="1200"/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solidFill>
            <a:srgbClr val="BFBFB7"/>
          </a:solidFill>
        </a:ln>
      </c:spPr>
    </c:plotArea>
    <c:legend>
      <c:legendPos val="r"/>
      <c:layout>
        <c:manualLayout>
          <c:xMode val="edge"/>
          <c:yMode val="edge"/>
          <c:x val="0.44930052415639188"/>
          <c:y val="5.854067746573597E-2"/>
          <c:w val="0.53624029130306405"/>
          <c:h val="0.32477933882826177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'4.3 Төлбөрийн тэнцэл'!$N$3:$AF$3</c:f>
              <c:numCache>
                <c:formatCode>0</c:formatCode>
                <c:ptCount val="19"/>
                <c:pt idx="0">
                  <c:v>-398.08977519534744</c:v>
                </c:pt>
                <c:pt idx="1">
                  <c:v>-345.33588448579644</c:v>
                </c:pt>
                <c:pt idx="2">
                  <c:v>-451.31850572178689</c:v>
                </c:pt>
                <c:pt idx="3">
                  <c:v>-966.942649986682</c:v>
                </c:pt>
                <c:pt idx="4">
                  <c:v>-723.2438259458811</c:v>
                </c:pt>
                <c:pt idx="5">
                  <c:v>-159.43968697194816</c:v>
                </c:pt>
                <c:pt idx="6" formatCode="0.0">
                  <c:v>149.89480820242466</c:v>
                </c:pt>
                <c:pt idx="7" formatCode="0.0">
                  <c:v>58.176761874485464</c:v>
                </c:pt>
                <c:pt idx="8" formatCode="0.0">
                  <c:v>-323.6448684133311</c:v>
                </c:pt>
                <c:pt idx="9" formatCode="0.0">
                  <c:v>-764.3097136238049</c:v>
                </c:pt>
                <c:pt idx="10" formatCode="0.0">
                  <c:v>-819.0922670253874</c:v>
                </c:pt>
                <c:pt idx="11">
                  <c:v>-201.39296606264918</c:v>
                </c:pt>
                <c:pt idx="12">
                  <c:v>-1098.2283831692184</c:v>
                </c:pt>
                <c:pt idx="13">
                  <c:v>-879.80329794588238</c:v>
                </c:pt>
                <c:pt idx="14">
                  <c:v>-429.0004106571464</c:v>
                </c:pt>
                <c:pt idx="15">
                  <c:v>-513.69144744131063</c:v>
                </c:pt>
                <c:pt idx="16">
                  <c:v>184.13589145717276</c:v>
                </c:pt>
                <c:pt idx="17">
                  <c:v>201.12393902653412</c:v>
                </c:pt>
                <c:pt idx="18">
                  <c:v>82.406423906139693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'4.3 Төлбөрийн тэнцэл'!$N$4:$AF$4</c:f>
              <c:numCache>
                <c:formatCode>0</c:formatCode>
                <c:ptCount val="19"/>
                <c:pt idx="0">
                  <c:v>582</c:v>
                </c:pt>
                <c:pt idx="1">
                  <c:v>573</c:v>
                </c:pt>
                <c:pt idx="2">
                  <c:v>384</c:v>
                </c:pt>
                <c:pt idx="3">
                  <c:v>1298</c:v>
                </c:pt>
                <c:pt idx="4">
                  <c:v>330.97611670108881</c:v>
                </c:pt>
                <c:pt idx="5">
                  <c:v>139.38923633641929</c:v>
                </c:pt>
                <c:pt idx="6">
                  <c:v>136.81971190802741</c:v>
                </c:pt>
                <c:pt idx="7">
                  <c:v>999.89195033536464</c:v>
                </c:pt>
                <c:pt idx="8" formatCode="0.0">
                  <c:v>394.78131268544394</c:v>
                </c:pt>
                <c:pt idx="9" formatCode="0.0">
                  <c:v>345.18935671559541</c:v>
                </c:pt>
                <c:pt idx="10" formatCode="0.0">
                  <c:v>347.83836648052011</c:v>
                </c:pt>
                <c:pt idx="11">
                  <c:v>1008.383363345514</c:v>
                </c:pt>
                <c:pt idx="12">
                  <c:v>323.35009631576986</c:v>
                </c:pt>
                <c:pt idx="13">
                  <c:v>558.07654752330495</c:v>
                </c:pt>
                <c:pt idx="14">
                  <c:v>31.219848165958144</c:v>
                </c:pt>
                <c:pt idx="15">
                  <c:v>786.74486775183971</c:v>
                </c:pt>
                <c:pt idx="16">
                  <c:v>-301.80731760873425</c:v>
                </c:pt>
                <c:pt idx="17">
                  <c:v>563.53163196051639</c:v>
                </c:pt>
                <c:pt idx="18">
                  <c:v>274.63195645920467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'4.3 Төлбөрийн тэнцэл'!$B$1:$AF$2</c:f>
              <c:multiLvlStrCache>
                <c:ptCount val="3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  <c:pt idx="16">
                    <c:v>2020</c:v>
                  </c:pt>
                  <c:pt idx="20">
                    <c:v>2021</c:v>
                  </c:pt>
                  <c:pt idx="24">
                    <c:v>2022</c:v>
                  </c:pt>
                  <c:pt idx="28">
                    <c:v>2023</c:v>
                  </c:pt>
                </c:lvl>
              </c:multiLvlStrCache>
            </c:multiLvlStrRef>
          </c:cat>
          <c:val>
            <c:numRef>
              <c:f>'4.3 Төлбөрийн тэнцэл'!$N$5:$AF$5</c:f>
              <c:numCache>
                <c:formatCode>0</c:formatCode>
                <c:ptCount val="19"/>
                <c:pt idx="0">
                  <c:v>219.56143886081296</c:v>
                </c:pt>
                <c:pt idx="1">
                  <c:v>236.39987629177801</c:v>
                </c:pt>
                <c:pt idx="2">
                  <c:v>-191.70675207501245</c:v>
                </c:pt>
                <c:pt idx="3">
                  <c:v>188.60478564840639</c:v>
                </c:pt>
                <c:pt idx="4">
                  <c:v>-350.19340135843618</c:v>
                </c:pt>
                <c:pt idx="5">
                  <c:v>-329.01343752282082</c:v>
                </c:pt>
                <c:pt idx="6">
                  <c:v>206.69728167471422</c:v>
                </c:pt>
                <c:pt idx="7">
                  <c:v>1259.4008007670691</c:v>
                </c:pt>
                <c:pt idx="8" formatCode="0.0">
                  <c:v>170.41121434815898</c:v>
                </c:pt>
                <c:pt idx="9" formatCode="0.0">
                  <c:v>-224.6349366025282</c:v>
                </c:pt>
                <c:pt idx="10" formatCode="0.0">
                  <c:v>-526.03785001514393</c:v>
                </c:pt>
                <c:pt idx="11">
                  <c:v>358.62765265476713</c:v>
                </c:pt>
                <c:pt idx="12">
                  <c:v>-953.58303962821901</c:v>
                </c:pt>
                <c:pt idx="13">
                  <c:v>-104.3760373574829</c:v>
                </c:pt>
                <c:pt idx="14">
                  <c:v>-300.98345945306505</c:v>
                </c:pt>
                <c:pt idx="15">
                  <c:v>631.69732754442646</c:v>
                </c:pt>
                <c:pt idx="16">
                  <c:v>79.613095505382319</c:v>
                </c:pt>
                <c:pt idx="17">
                  <c:v>394.10505700656131</c:v>
                </c:pt>
                <c:pt idx="18">
                  <c:v>317.71961280835603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r>
                  <a:rPr lang="mn-MN" b="0">
                    <a:solidFill>
                      <a:sysClr val="windowText" lastClr="000000"/>
                    </a:solidFill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57525830948E-2"/>
          <c:y val="1.4171720521680767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тэнцэл'!$J$9:$AF$9</c:f>
              <c:numCache>
                <c:formatCode>#,##0</c:formatCode>
                <c:ptCount val="23"/>
                <c:pt idx="0">
                  <c:v>-108.96694488801131</c:v>
                </c:pt>
                <c:pt idx="1">
                  <c:v>-158.29736497551511</c:v>
                </c:pt>
                <c:pt idx="2">
                  <c:v>-132.73475988954834</c:v>
                </c:pt>
                <c:pt idx="3">
                  <c:v>-160.5665333870696</c:v>
                </c:pt>
                <c:pt idx="4">
                  <c:v>-135.30391801616037</c:v>
                </c:pt>
                <c:pt idx="5">
                  <c:v>-168.14255004861963</c:v>
                </c:pt>
                <c:pt idx="6">
                  <c:v>-155.93683706992769</c:v>
                </c:pt>
                <c:pt idx="7">
                  <c:v>-134.97588766482573</c:v>
                </c:pt>
                <c:pt idx="8">
                  <c:v>-41.372203023374624</c:v>
                </c:pt>
                <c:pt idx="9">
                  <c:v>-37.952800157511845</c:v>
                </c:pt>
                <c:pt idx="10">
                  <c:v>-66.141343063592956</c:v>
                </c:pt>
                <c:pt idx="11">
                  <c:v>-66.672143505791865</c:v>
                </c:pt>
                <c:pt idx="12">
                  <c:v>-61.875618263883013</c:v>
                </c:pt>
                <c:pt idx="13">
                  <c:v>-26.788947769308898</c:v>
                </c:pt>
                <c:pt idx="14">
                  <c:v>-43.997635601293659</c:v>
                </c:pt>
                <c:pt idx="15">
                  <c:v>-33.868022136675137</c:v>
                </c:pt>
                <c:pt idx="16">
                  <c:v>-58.108542566700137</c:v>
                </c:pt>
                <c:pt idx="17">
                  <c:v>-133.01490064669164</c:v>
                </c:pt>
                <c:pt idx="18">
                  <c:v>-256.56756800262178</c:v>
                </c:pt>
                <c:pt idx="19">
                  <c:v>-253.51227580662197</c:v>
                </c:pt>
                <c:pt idx="20">
                  <c:v>-218.87531590211657</c:v>
                </c:pt>
                <c:pt idx="21">
                  <c:v>-197.29912186633163</c:v>
                </c:pt>
                <c:pt idx="22">
                  <c:v>-210.90254653375132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тэнцэл'!$J$10:$AF$10</c:f>
              <c:numCache>
                <c:formatCode>#,##0</c:formatCode>
                <c:ptCount val="23"/>
                <c:pt idx="0">
                  <c:v>-84.049475636242022</c:v>
                </c:pt>
                <c:pt idx="1">
                  <c:v>4.4314745496290442</c:v>
                </c:pt>
                <c:pt idx="2">
                  <c:v>120.029268693391</c:v>
                </c:pt>
                <c:pt idx="3">
                  <c:v>-76.392580981515977</c:v>
                </c:pt>
                <c:pt idx="4">
                  <c:v>-76.897877753731635</c:v>
                </c:pt>
                <c:pt idx="5">
                  <c:v>9.6530290846378648</c:v>
                </c:pt>
                <c:pt idx="6">
                  <c:v>140.0041923992637</c:v>
                </c:pt>
                <c:pt idx="7">
                  <c:v>-94.820052060687885</c:v>
                </c:pt>
                <c:pt idx="8">
                  <c:v>-100.29998660615929</c:v>
                </c:pt>
                <c:pt idx="9">
                  <c:v>-22.508891155176414</c:v>
                </c:pt>
                <c:pt idx="10">
                  <c:v>-17.718097515116384</c:v>
                </c:pt>
                <c:pt idx="11">
                  <c:v>-22.370882487005375</c:v>
                </c:pt>
                <c:pt idx="12">
                  <c:v>-73.660347853895729</c:v>
                </c:pt>
                <c:pt idx="13">
                  <c:v>-79.544881221402647</c:v>
                </c:pt>
                <c:pt idx="14">
                  <c:v>-58.771962133534345</c:v>
                </c:pt>
                <c:pt idx="15">
                  <c:v>-59.86825619875269</c:v>
                </c:pt>
                <c:pt idx="16">
                  <c:v>-52.346450426151335</c:v>
                </c:pt>
                <c:pt idx="17">
                  <c:v>-66.891220134085728</c:v>
                </c:pt>
                <c:pt idx="18">
                  <c:v>-13.603366321471725</c:v>
                </c:pt>
                <c:pt idx="19">
                  <c:v>-152.50330990040447</c:v>
                </c:pt>
                <c:pt idx="20">
                  <c:v>-188.63186896238909</c:v>
                </c:pt>
                <c:pt idx="21">
                  <c:v>14.143425614030715</c:v>
                </c:pt>
                <c:pt idx="22">
                  <c:v>122.14946151882799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тэнцэл'!$J$11:$AF$11</c:f>
              <c:numCache>
                <c:formatCode>#,##0</c:formatCode>
                <c:ptCount val="23"/>
                <c:pt idx="0">
                  <c:v>-114.62057091473568</c:v>
                </c:pt>
                <c:pt idx="1">
                  <c:v>-74.354084129129262</c:v>
                </c:pt>
                <c:pt idx="2">
                  <c:v>-115.38245954936849</c:v>
                </c:pt>
                <c:pt idx="3">
                  <c:v>-74.659997969637317</c:v>
                </c:pt>
                <c:pt idx="4">
                  <c:v>-114.88195732953695</c:v>
                </c:pt>
                <c:pt idx="5">
                  <c:v>-77.188724079829598</c:v>
                </c:pt>
                <c:pt idx="6">
                  <c:v>-119.59119648511052</c:v>
                </c:pt>
                <c:pt idx="7">
                  <c:v>-78.048016305054205</c:v>
                </c:pt>
                <c:pt idx="8">
                  <c:v>-112.30912454738605</c:v>
                </c:pt>
                <c:pt idx="9">
                  <c:v>-69.094963948177352</c:v>
                </c:pt>
                <c:pt idx="10">
                  <c:v>-107.04895100631342</c:v>
                </c:pt>
                <c:pt idx="11">
                  <c:v>-69.202272475398033</c:v>
                </c:pt>
                <c:pt idx="12">
                  <c:v>-170.44059808555167</c:v>
                </c:pt>
                <c:pt idx="13">
                  <c:v>-54.747786978011568</c:v>
                </c:pt>
                <c:pt idx="14">
                  <c:v>-163.91783619692924</c:v>
                </c:pt>
                <c:pt idx="15">
                  <c:v>-60.689073023864367</c:v>
                </c:pt>
                <c:pt idx="16">
                  <c:v>-162.49538962529044</c:v>
                </c:pt>
                <c:pt idx="17">
                  <c:v>-58.92197830110306</c:v>
                </c:pt>
                <c:pt idx="18">
                  <c:v>-167.68506344010709</c:v>
                </c:pt>
                <c:pt idx="19">
                  <c:v>-61.974476728531229</c:v>
                </c:pt>
                <c:pt idx="20">
                  <c:v>-169.72421277449848</c:v>
                </c:pt>
                <c:pt idx="21">
                  <c:v>-64.496157492124709</c:v>
                </c:pt>
                <c:pt idx="22">
                  <c:v>-181.29557053782025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4"/>
          <c:order val="4"/>
          <c:tx>
            <c:strRef>
              <c:f>'4.3 Төлбөрийн тэнцэл'!$A$12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7D8CAE"/>
            </a:solidFill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тэнцэл'!$J$12:$AF$12</c:f>
              <c:numCache>
                <c:formatCode>#,##0</c:formatCode>
                <c:ptCount val="23"/>
                <c:pt idx="0">
                  <c:v>-139.47469018103465</c:v>
                </c:pt>
                <c:pt idx="1">
                  <c:v>-129.73802978070182</c:v>
                </c:pt>
                <c:pt idx="2">
                  <c:v>-140.41876936528047</c:v>
                </c:pt>
                <c:pt idx="3">
                  <c:v>-180.6996094631113</c:v>
                </c:pt>
                <c:pt idx="4">
                  <c:v>-177.98185540374726</c:v>
                </c:pt>
                <c:pt idx="5">
                  <c:v>-146.27066273086976</c:v>
                </c:pt>
                <c:pt idx="6">
                  <c:v>-101.32446353662894</c:v>
                </c:pt>
                <c:pt idx="7">
                  <c:v>-120.22298051464566</c:v>
                </c:pt>
                <c:pt idx="8">
                  <c:v>-43.140129165688322</c:v>
                </c:pt>
                <c:pt idx="9">
                  <c:v>-124.97933299034781</c:v>
                </c:pt>
                <c:pt idx="10">
                  <c:v>-93.49550007264304</c:v>
                </c:pt>
                <c:pt idx="11">
                  <c:v>-81.786161321366066</c:v>
                </c:pt>
                <c:pt idx="12">
                  <c:v>-36.311259112365732</c:v>
                </c:pt>
                <c:pt idx="13">
                  <c:v>-40.667530697247578</c:v>
                </c:pt>
                <c:pt idx="14">
                  <c:v>-166.4459961398959</c:v>
                </c:pt>
                <c:pt idx="15">
                  <c:v>-119.89262973610541</c:v>
                </c:pt>
                <c:pt idx="16">
                  <c:v>-77.054359092694298</c:v>
                </c:pt>
                <c:pt idx="17">
                  <c:v>-51.016592007702641</c:v>
                </c:pt>
                <c:pt idx="18">
                  <c:v>-175</c:v>
                </c:pt>
                <c:pt idx="19">
                  <c:v>-191.11512437871488</c:v>
                </c:pt>
                <c:pt idx="20">
                  <c:v>-154.90709089277635</c:v>
                </c:pt>
                <c:pt idx="21">
                  <c:v>-172.05377574513369</c:v>
                </c:pt>
                <c:pt idx="22">
                  <c:v>-186.34899493261165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5"/>
          <c:tx>
            <c:strRef>
              <c:f>'4.3 Төлбөрийн тэнцэл'!$A$13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37843"/>
            </a:solidFill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тэнцэл'!$J$13:$AF$13</c:f>
              <c:numCache>
                <c:formatCode>#,##0</c:formatCode>
                <c:ptCount val="23"/>
                <c:pt idx="0">
                  <c:v>-99.412023349632136</c:v>
                </c:pt>
                <c:pt idx="1">
                  <c:v>-77.500977593210109</c:v>
                </c:pt>
                <c:pt idx="2">
                  <c:v>-93.190233260098125</c:v>
                </c:pt>
                <c:pt idx="3">
                  <c:v>-142.29596621355165</c:v>
                </c:pt>
                <c:pt idx="4">
                  <c:v>-141.79760027469507</c:v>
                </c:pt>
                <c:pt idx="5">
                  <c:v>-75.58010339167771</c:v>
                </c:pt>
                <c:pt idx="6">
                  <c:v>-61.100223983092945</c:v>
                </c:pt>
                <c:pt idx="7">
                  <c:v>-161.30906500707169</c:v>
                </c:pt>
                <c:pt idx="8">
                  <c:v>-75.325247641414137</c:v>
                </c:pt>
                <c:pt idx="9">
                  <c:v>-83.31722180137217</c:v>
                </c:pt>
                <c:pt idx="10">
                  <c:v>-59.9194546902811</c:v>
                </c:pt>
                <c:pt idx="11">
                  <c:v>-155.58077357555612</c:v>
                </c:pt>
                <c:pt idx="12">
                  <c:v>-77.633368624235288</c:v>
                </c:pt>
                <c:pt idx="13">
                  <c:v>-90.612587523432239</c:v>
                </c:pt>
                <c:pt idx="14">
                  <c:v>-78.717665089529078</c:v>
                </c:pt>
                <c:pt idx="15">
                  <c:v>-176.90394416068</c:v>
                </c:pt>
                <c:pt idx="16">
                  <c:v>-100.12955720476714</c:v>
                </c:pt>
                <c:pt idx="17">
                  <c:v>-74.260351345031268</c:v>
                </c:pt>
                <c:pt idx="18">
                  <c:v>-56.049237736241707</c:v>
                </c:pt>
                <c:pt idx="19">
                  <c:v>-157.7151694521184</c:v>
                </c:pt>
                <c:pt idx="20">
                  <c:v>-127.26396711756524</c:v>
                </c:pt>
                <c:pt idx="21">
                  <c:v>-102.38579730744334</c:v>
                </c:pt>
                <c:pt idx="22">
                  <c:v>-50.546558517235553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rgbClr val="122F83"/>
              </a:solidFill>
              <a:round/>
            </a:ln>
            <a:effectLst/>
          </c:spPr>
          <c:marker>
            <c:symbol val="none"/>
          </c:marker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тэнцэл'!$J$8:$AF$8</c:f>
              <c:numCache>
                <c:formatCode>#,##0</c:formatCode>
                <c:ptCount val="23"/>
                <c:pt idx="0">
                  <c:v>-546.5237049696558</c:v>
                </c:pt>
                <c:pt idx="1">
                  <c:v>-435.45898192892724</c:v>
                </c:pt>
                <c:pt idx="2">
                  <c:v>-361.69695337090445</c:v>
                </c:pt>
                <c:pt idx="3">
                  <c:v>-634.61468801488581</c:v>
                </c:pt>
                <c:pt idx="4">
                  <c:v>-646.86320877787125</c:v>
                </c:pt>
                <c:pt idx="5">
                  <c:v>-457.52901116635883</c:v>
                </c:pt>
                <c:pt idx="6">
                  <c:v>-297.94852867549639</c:v>
                </c:pt>
                <c:pt idx="7">
                  <c:v>-589.37600155228517</c:v>
                </c:pt>
                <c:pt idx="8">
                  <c:v>-372.44669098402244</c:v>
                </c:pt>
                <c:pt idx="9">
                  <c:v>-337.85321005258561</c:v>
                </c:pt>
                <c:pt idx="10">
                  <c:v>-344.32334634794688</c:v>
                </c:pt>
                <c:pt idx="11">
                  <c:v>-395.61223336511745</c:v>
                </c:pt>
                <c:pt idx="12">
                  <c:v>-419.92119193993148</c:v>
                </c:pt>
                <c:pt idx="13">
                  <c:v>-292.36173418940291</c:v>
                </c:pt>
                <c:pt idx="14">
                  <c:v>-511.85109516118223</c:v>
                </c:pt>
                <c:pt idx="15">
                  <c:v>-451.22192525607761</c:v>
                </c:pt>
                <c:pt idx="16">
                  <c:v>-450.13429891560338</c:v>
                </c:pt>
                <c:pt idx="17">
                  <c:v>-384.10504243461435</c:v>
                </c:pt>
                <c:pt idx="18">
                  <c:v>-668.90523550044236</c:v>
                </c:pt>
                <c:pt idx="19">
                  <c:v>-816.82035626639095</c:v>
                </c:pt>
                <c:pt idx="20">
                  <c:v>-859.40245564934571</c:v>
                </c:pt>
                <c:pt idx="21">
                  <c:v>-523.78841708634252</c:v>
                </c:pt>
                <c:pt idx="22">
                  <c:v>-529.21463052627075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rgbClr val="BFBFB7"/>
          </a:solidFill>
        </a:ln>
        <a:effectLst/>
      </c:spPr>
    </c:plotArea>
    <c:legend>
      <c:legendPos val="b"/>
      <c:layout>
        <c:manualLayout>
          <c:xMode val="edge"/>
          <c:yMode val="edge"/>
          <c:x val="0.40327894238112871"/>
          <c:y val="0.57304733734617808"/>
          <c:w val="0.37391571041854416"/>
          <c:h val="0.284337152580678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684321387664393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тэнцэл'!$A$16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6E5E2"/>
            </a:solidFill>
            <a:ln>
              <a:solidFill>
                <a:srgbClr val="BFBFB7"/>
              </a:solidFill>
            </a:ln>
            <a:effectLst/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тэнцэл'!$J$16:$AF$16</c:f>
              <c:numCache>
                <c:formatCode>0.0</c:formatCode>
                <c:ptCount val="23"/>
                <c:pt idx="0">
                  <c:v>45.271116019567167</c:v>
                </c:pt>
                <c:pt idx="1">
                  <c:v>46.64776707363918</c:v>
                </c:pt>
                <c:pt idx="2">
                  <c:v>46.800104161551431</c:v>
                </c:pt>
                <c:pt idx="3">
                  <c:v>46.01055018008303</c:v>
                </c:pt>
                <c:pt idx="4">
                  <c:v>57.98930771410042</c:v>
                </c:pt>
                <c:pt idx="5">
                  <c:v>44.832809048464675</c:v>
                </c:pt>
                <c:pt idx="6">
                  <c:v>49.283117242855425</c:v>
                </c:pt>
                <c:pt idx="7">
                  <c:v>44.154714144286416</c:v>
                </c:pt>
                <c:pt idx="8">
                  <c:v>62.266475380000379</c:v>
                </c:pt>
                <c:pt idx="9">
                  <c:v>62.509823628177699</c:v>
                </c:pt>
                <c:pt idx="10" formatCode="0">
                  <c:v>71.638238873390037</c:v>
                </c:pt>
                <c:pt idx="11" formatCode="0">
                  <c:v>62.190852263924853</c:v>
                </c:pt>
                <c:pt idx="12" formatCode="0">
                  <c:v>45.288957045113492</c:v>
                </c:pt>
                <c:pt idx="13" formatCode="0">
                  <c:v>54.629637343981408</c:v>
                </c:pt>
                <c:pt idx="14" formatCode="0">
                  <c:v>50.941459858709862</c:v>
                </c:pt>
                <c:pt idx="15" formatCode="0">
                  <c:v>52.354259054511765</c:v>
                </c:pt>
                <c:pt idx="16" formatCode="0">
                  <c:v>47.303145317686614</c:v>
                </c:pt>
                <c:pt idx="17" formatCode="0">
                  <c:v>60.467694578160099</c:v>
                </c:pt>
                <c:pt idx="18" formatCode="0">
                  <c:v>53.433826660411114</c:v>
                </c:pt>
                <c:pt idx="19" formatCode="0">
                  <c:v>49.747323375405742</c:v>
                </c:pt>
                <c:pt idx="20" formatCode="0">
                  <c:v>47.798552349645803</c:v>
                </c:pt>
                <c:pt idx="21" formatCode="0">
                  <c:v>62.114971478087249</c:v>
                </c:pt>
                <c:pt idx="22" formatCode="0">
                  <c:v>58.980694246378796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тэнцэл'!$A$17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rgbClr val="286A6C"/>
              </a:solidFill>
            </a:ln>
            <a:effectLst/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тэнцэл'!$J$17:$AF$17</c:f>
              <c:numCache>
                <c:formatCode>#,##0</c:formatCode>
                <c:ptCount val="23"/>
                <c:pt idx="0">
                  <c:v>-131.53023800638385</c:v>
                </c:pt>
                <c:pt idx="1">
                  <c:v>-191.97591080340791</c:v>
                </c:pt>
                <c:pt idx="2">
                  <c:v>-130.96503247220568</c:v>
                </c:pt>
                <c:pt idx="3">
                  <c:v>-149.19041400583367</c:v>
                </c:pt>
                <c:pt idx="4">
                  <c:v>-228.26550864348945</c:v>
                </c:pt>
                <c:pt idx="5">
                  <c:v>-221.0291764416678</c:v>
                </c:pt>
                <c:pt idx="6">
                  <c:v>-235.76921062754792</c:v>
                </c:pt>
                <c:pt idx="7">
                  <c:v>-261.07246934002916</c:v>
                </c:pt>
                <c:pt idx="8">
                  <c:v>-55.541065045714284</c:v>
                </c:pt>
                <c:pt idx="9">
                  <c:v>-148.66546968585547</c:v>
                </c:pt>
                <c:pt idx="10" formatCode="0">
                  <c:v>-174.34897210388544</c:v>
                </c:pt>
                <c:pt idx="11" formatCode="0">
                  <c:v>-351.28305749039941</c:v>
                </c:pt>
                <c:pt idx="12" formatCode="0">
                  <c:v>-334.93089096748537</c:v>
                </c:pt>
                <c:pt idx="13" formatCode="0">
                  <c:v>-303.56601798035967</c:v>
                </c:pt>
                <c:pt idx="14" formatCode="0">
                  <c:v>-459.56251308475987</c:v>
                </c:pt>
                <c:pt idx="15" formatCode="0">
                  <c:v>-607.17620263747688</c:v>
                </c:pt>
                <c:pt idx="16" formatCode="0">
                  <c:v>-469.97001514550902</c:v>
                </c:pt>
                <c:pt idx="17" formatCode="0">
                  <c:v>-300.37386343818071</c:v>
                </c:pt>
                <c:pt idx="18" formatCode="0">
                  <c:v>-386.84806785625824</c:v>
                </c:pt>
                <c:pt idx="19" formatCode="0">
                  <c:v>-362.45868366770122</c:v>
                </c:pt>
                <c:pt idx="20" formatCode="0">
                  <c:v>-431.84221330792388</c:v>
                </c:pt>
                <c:pt idx="21" formatCode="0">
                  <c:v>-154.94573535905187</c:v>
                </c:pt>
                <c:pt idx="22" formatCode="0">
                  <c:v>-387.44631379928455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тэнцэл'!$A$18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937843"/>
            </a:solidFill>
            <a:ln>
              <a:solidFill>
                <a:srgbClr val="937843"/>
              </a:solidFill>
            </a:ln>
            <a:effectLst/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тэнцэл'!$J$18:$AF$18</c:f>
              <c:numCache>
                <c:formatCode>#,##0</c:formatCode>
                <c:ptCount val="23"/>
                <c:pt idx="0">
                  <c:v>-72.130678314762989</c:v>
                </c:pt>
                <c:pt idx="1">
                  <c:v>-55.618690288052029</c:v>
                </c:pt>
                <c:pt idx="2">
                  <c:v>-73.174053172441575</c:v>
                </c:pt>
                <c:pt idx="3">
                  <c:v>-80.733018133994491</c:v>
                </c:pt>
                <c:pt idx="4">
                  <c:v>-85.10889684171859</c:v>
                </c:pt>
                <c:pt idx="5">
                  <c:v>-97.483791863147758</c:v>
                </c:pt>
                <c:pt idx="6">
                  <c:v>-99.105879457151275</c:v>
                </c:pt>
                <c:pt idx="7">
                  <c:v>-98.387472139011834</c:v>
                </c:pt>
                <c:pt idx="8">
                  <c:v>-91.076589209734408</c:v>
                </c:pt>
                <c:pt idx="9">
                  <c:v>-86.489284013750847</c:v>
                </c:pt>
                <c:pt idx="10" formatCode="0">
                  <c:v>-81.125928622954802</c:v>
                </c:pt>
                <c:pt idx="11" formatCode="0">
                  <c:v>-76.567612822569998</c:v>
                </c:pt>
                <c:pt idx="12" formatCode="0">
                  <c:v>-74.675704443663946</c:v>
                </c:pt>
                <c:pt idx="13" formatCode="0">
                  <c:v>-74.268721348998824</c:v>
                </c:pt>
                <c:pt idx="14" formatCode="0">
                  <c:v>-71.90086682013694</c:v>
                </c:pt>
                <c:pt idx="15" formatCode="0">
                  <c:v>-59.750461609613069</c:v>
                </c:pt>
                <c:pt idx="16" formatCode="0">
                  <c:v>-66.646289329074435</c:v>
                </c:pt>
                <c:pt idx="17" formatCode="0">
                  <c:v>-64.860195303351389</c:v>
                </c:pt>
                <c:pt idx="18" formatCode="0">
                  <c:v>-63.639945519715639</c:v>
                </c:pt>
                <c:pt idx="19" formatCode="0">
                  <c:v>-61.277282193692074</c:v>
                </c:pt>
                <c:pt idx="20" formatCode="0">
                  <c:v>-59.339233362230161</c:v>
                </c:pt>
                <c:pt idx="21" formatCode="0">
                  <c:v>-45.295253071917145</c:v>
                </c:pt>
                <c:pt idx="22" formatCode="0">
                  <c:v>-48.958135366787346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тэнцэл'!$A$19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7D8CAE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тэнцэл'!$J$19:$AF$19</c:f>
              <c:numCache>
                <c:formatCode>#,##0</c:formatCode>
                <c:ptCount val="23"/>
                <c:pt idx="0">
                  <c:v>-60.388675834715706</c:v>
                </c:pt>
                <c:pt idx="1">
                  <c:v>-175.13144884479414</c:v>
                </c:pt>
                <c:pt idx="2">
                  <c:v>-145.2073099247061</c:v>
                </c:pt>
                <c:pt idx="3">
                  <c:v>-175.88993493825521</c:v>
                </c:pt>
                <c:pt idx="4">
                  <c:v>-46.415478864653821</c:v>
                </c:pt>
                <c:pt idx="5">
                  <c:v>-163.33832148409888</c:v>
                </c:pt>
                <c:pt idx="6">
                  <c:v>-138.16909061003091</c:v>
                </c:pt>
                <c:pt idx="7">
                  <c:v>-154.10890550923924</c:v>
                </c:pt>
                <c:pt idx="8">
                  <c:v>-54.127450745879358</c:v>
                </c:pt>
                <c:pt idx="9">
                  <c:v>-148.5075270688634</c:v>
                </c:pt>
                <c:pt idx="10" formatCode="0">
                  <c:v>-138.16400624048183</c:v>
                </c:pt>
                <c:pt idx="11" formatCode="0">
                  <c:v>-125.08856606100932</c:v>
                </c:pt>
                <c:pt idx="12" formatCode="0">
                  <c:v>-46.274017106310353</c:v>
                </c:pt>
                <c:pt idx="13" formatCode="0">
                  <c:v>-148.69027699138505</c:v>
                </c:pt>
                <c:pt idx="14" formatCode="0">
                  <c:v>-138.37548656170699</c:v>
                </c:pt>
                <c:pt idx="15" formatCode="0">
                  <c:v>-118.75437716973875</c:v>
                </c:pt>
                <c:pt idx="16" formatCode="0">
                  <c:v>-28.448239803749473</c:v>
                </c:pt>
                <c:pt idx="17" formatCode="0">
                  <c:v>-137.94120747492536</c:v>
                </c:pt>
                <c:pt idx="18" formatCode="0">
                  <c:v>-136.27289890625158</c:v>
                </c:pt>
                <c:pt idx="19" formatCode="0">
                  <c:v>-159.18055146695121</c:v>
                </c:pt>
                <c:pt idx="20" formatCode="0">
                  <c:v>-61.375296659383054</c:v>
                </c:pt>
                <c:pt idx="21" formatCode="0">
                  <c:v>-208.0851761732888</c:v>
                </c:pt>
                <c:pt idx="22" formatCode="0">
                  <c:v>-137.99734510426654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тэнцэл'!$A$20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7EA6A7">
                <a:alpha val="60000"/>
              </a:srgbClr>
            </a:solidFill>
            <a:ln>
              <a:solidFill>
                <a:srgbClr val="7EA6A7"/>
              </a:solidFill>
            </a:ln>
            <a:effectLst/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тэнцэл'!$J$20:$AF$20</c:f>
              <c:numCache>
                <c:formatCode>#,##0</c:formatCode>
                <c:ptCount val="23"/>
                <c:pt idx="0">
                  <c:v>3.7368816526223068</c:v>
                </c:pt>
                <c:pt idx="1">
                  <c:v>3.8237807881061006</c:v>
                </c:pt>
                <c:pt idx="2">
                  <c:v>5.0022039876300033</c:v>
                </c:pt>
                <c:pt idx="3">
                  <c:v>3.9266056520337758</c:v>
                </c:pt>
                <c:pt idx="4">
                  <c:v>10.410487340604204</c:v>
                </c:pt>
                <c:pt idx="5">
                  <c:v>9.928701998302639</c:v>
                </c:pt>
                <c:pt idx="6">
                  <c:v>7.2165963988868196</c:v>
                </c:pt>
                <c:pt idx="7">
                  <c:v>8.3269434986310706</c:v>
                </c:pt>
                <c:pt idx="8">
                  <c:v>6.1469783500000004</c:v>
                </c:pt>
                <c:pt idx="9">
                  <c:v>1.6017823499999999</c:v>
                </c:pt>
                <c:pt idx="10" formatCode="0">
                  <c:v>1.0654133799999999</c:v>
                </c:pt>
                <c:pt idx="11" formatCode="0">
                  <c:v>1.1167080700000001</c:v>
                </c:pt>
                <c:pt idx="12" formatCode="0">
                  <c:v>0.55928671102787675</c:v>
                </c:pt>
                <c:pt idx="13" formatCode="0">
                  <c:v>0.44272400513997467</c:v>
                </c:pt>
                <c:pt idx="14" formatCode="0">
                  <c:v>0.40701737987225795</c:v>
                </c:pt>
                <c:pt idx="15" formatCode="0">
                  <c:v>0.46179174549542557</c:v>
                </c:pt>
                <c:pt idx="16" formatCode="0">
                  <c:v>0.31969115928819347</c:v>
                </c:pt>
                <c:pt idx="17" formatCode="0">
                  <c:v>0.73140396711604083</c:v>
                </c:pt>
                <c:pt idx="18" formatCode="0">
                  <c:v>2.5496998547673715</c:v>
                </c:pt>
                <c:pt idx="19" formatCode="0">
                  <c:v>5.272569312446624</c:v>
                </c:pt>
                <c:pt idx="20" formatCode="0">
                  <c:v>10.718379156111499</c:v>
                </c:pt>
                <c:pt idx="21" formatCode="0">
                  <c:v>9.712391983782263</c:v>
                </c:pt>
                <c:pt idx="22" formatCode="0">
                  <c:v>14.103795381567439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тэнцэл'!$A$21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'4.3 Төлбөрийн тэнцэл'!$J$1:$AF$2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тэнцэл'!$J$21:$AF$21</c:f>
              <c:numCache>
                <c:formatCode>#,##0</c:formatCode>
                <c:ptCount val="23"/>
                <c:pt idx="0">
                  <c:v>2.1204412480025017</c:v>
                </c:pt>
                <c:pt idx="1">
                  <c:v>5.7260313118671764</c:v>
                </c:pt>
                <c:pt idx="2">
                  <c:v>2.9557192568273107</c:v>
                </c:pt>
                <c:pt idx="3">
                  <c:v>2.407586588052927</c:v>
                </c:pt>
                <c:pt idx="4">
                  <c:v>2.7571544615643653</c:v>
                </c:pt>
                <c:pt idx="5">
                  <c:v>2.0684401399227106</c:v>
                </c:pt>
                <c:pt idx="6">
                  <c:v>11.806930121407806</c:v>
                </c:pt>
                <c:pt idx="7">
                  <c:v>10.700291188227018</c:v>
                </c:pt>
                <c:pt idx="8">
                  <c:v>3.1252244086502063</c:v>
                </c:pt>
                <c:pt idx="9">
                  <c:v>2.9848168870394209</c:v>
                </c:pt>
                <c:pt idx="10" formatCode="0">
                  <c:v>2.6886146534356481</c:v>
                </c:pt>
                <c:pt idx="11" formatCode="0">
                  <c:v>0.40449638438955482</c:v>
                </c:pt>
                <c:pt idx="12" formatCode="0">
                  <c:v>0.30695721628309447</c:v>
                </c:pt>
                <c:pt idx="13" formatCode="0">
                  <c:v>0.77191184191110662</c:v>
                </c:pt>
                <c:pt idx="14" formatCode="0">
                  <c:v>0.42231608836490497</c:v>
                </c:pt>
                <c:pt idx="15" formatCode="0">
                  <c:v>-0.4894331104714027</c:v>
                </c:pt>
                <c:pt idx="16" formatCode="0">
                  <c:v>10.081063023500382</c:v>
                </c:pt>
                <c:pt idx="17" formatCode="0">
                  <c:v>1.2951528500019978</c:v>
                </c:pt>
                <c:pt idx="18" formatCode="0">
                  <c:v>6.5154574241665291</c:v>
                </c:pt>
                <c:pt idx="19" formatCode="0">
                  <c:v>10.949025715606419</c:v>
                </c:pt>
                <c:pt idx="20" formatCode="0">
                  <c:v>2.4735483283966935</c:v>
                </c:pt>
                <c:pt idx="21" formatCode="0">
                  <c:v>0.13235974823119842</c:v>
                </c:pt>
                <c:pt idx="22" formatCode="0">
                  <c:v>-1.5055877299657663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тэнцэл'!$A$22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'4.3 Төлбөрийн тэнцэл'!$J$1:$AD$2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'4.3 Төлбөрийн тэнцэл'!$J$22:$AF$22</c:f>
              <c:numCache>
                <c:formatCode>0</c:formatCode>
                <c:ptCount val="23"/>
                <c:pt idx="0">
                  <c:v>-212.9211532356706</c:v>
                </c:pt>
                <c:pt idx="1">
                  <c:v>-366.52847076264163</c:v>
                </c:pt>
                <c:pt idx="2">
                  <c:v>-294.58836816334463</c:v>
                </c:pt>
                <c:pt idx="3">
                  <c:v>-353.46862465791355</c:v>
                </c:pt>
                <c:pt idx="4">
                  <c:v>-288.63293483359286</c:v>
                </c:pt>
                <c:pt idx="5">
                  <c:v>-425.02133860222443</c:v>
                </c:pt>
                <c:pt idx="6">
                  <c:v>-404.73753693158005</c:v>
                </c:pt>
                <c:pt idx="7">
                  <c:v>-450.38689815713576</c:v>
                </c:pt>
                <c:pt idx="8">
                  <c:v>-129.20642686267746</c:v>
                </c:pt>
                <c:pt idx="9">
                  <c:v>-316.56585790325261</c:v>
                </c:pt>
                <c:pt idx="10">
                  <c:v>-318.24664006049636</c:v>
                </c:pt>
                <c:pt idx="11">
                  <c:v>-489.22717965566432</c:v>
                </c:pt>
                <c:pt idx="12">
                  <c:v>-409.72541154503517</c:v>
                </c:pt>
                <c:pt idx="13">
                  <c:v>-470.68074312971106</c:v>
                </c:pt>
                <c:pt idx="14">
                  <c:v>-618.06807313965669</c:v>
                </c:pt>
                <c:pt idx="15">
                  <c:v>-733.3544237272929</c:v>
                </c:pt>
                <c:pt idx="16">
                  <c:v>-267.44876757977931</c:v>
                </c:pt>
                <c:pt idx="17">
                  <c:v>-306.44017700618292</c:v>
                </c:pt>
                <c:pt idx="18">
                  <c:v>-524.26192834288042</c:v>
                </c:pt>
                <c:pt idx="19">
                  <c:v>-516.94759892488571</c:v>
                </c:pt>
                <c:pt idx="20">
                  <c:v>-491.56626349538311</c:v>
                </c:pt>
                <c:pt idx="21">
                  <c:v>-336.36644139415716</c:v>
                </c:pt>
                <c:pt idx="22">
                  <c:v>-502.82289237235796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1492286474449386E-2"/>
          <c:y val="0.80737588269766147"/>
          <c:w val="0.92953367279800425"/>
          <c:h val="0.192624117302338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тэнцэл'!$A$25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f>'4.3 Төлбөрийн тэнцэл'!$F$1:$AF$2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тэнцэл'!$F$25:$AF$25</c:f>
              <c:numCache>
                <c:formatCode>0</c:formatCode>
                <c:ptCount val="27"/>
                <c:pt idx="0">
                  <c:v>-137.01583681360856</c:v>
                </c:pt>
                <c:pt idx="1">
                  <c:v>-354.86685901162571</c:v>
                </c:pt>
                <c:pt idx="2">
                  <c:v>-439</c:v>
                </c:pt>
                <c:pt idx="3">
                  <c:v>-474</c:v>
                </c:pt>
                <c:pt idx="4">
                  <c:v>-478.08106166643222</c:v>
                </c:pt>
                <c:pt idx="5">
                  <c:v>-531.09752731793674</c:v>
                </c:pt>
                <c:pt idx="6">
                  <c:v>-467.82021250076741</c:v>
                </c:pt>
                <c:pt idx="7">
                  <c:v>-659.69577151699673</c:v>
                </c:pt>
                <c:pt idx="8">
                  <c:v>-481.81947134933449</c:v>
                </c:pt>
                <c:pt idx="9">
                  <c:v>-572.09614584350356</c:v>
                </c:pt>
                <c:pt idx="10">
                  <c:v>-492.12387768300425</c:v>
                </c:pt>
                <c:pt idx="11">
                  <c:v>-770.32994233978411</c:v>
                </c:pt>
                <c:pt idx="12">
                  <c:v>-369.20000000000005</c:v>
                </c:pt>
                <c:pt idx="13">
                  <c:v>-555.1</c:v>
                </c:pt>
                <c:pt idx="14">
                  <c:v>-311</c:v>
                </c:pt>
                <c:pt idx="15">
                  <c:v>-457.9</c:v>
                </c:pt>
                <c:pt idx="16">
                  <c:v>-605.84401368124259</c:v>
                </c:pt>
                <c:pt idx="17">
                  <c:v>-314.31600172442694</c:v>
                </c:pt>
                <c:pt idx="18">
                  <c:v>-532.74506295635206</c:v>
                </c:pt>
                <c:pt idx="19">
                  <c:v>-607.1176896618756</c:v>
                </c:pt>
                <c:pt idx="20">
                  <c:v>-671.66112621956984</c:v>
                </c:pt>
                <c:pt idx="21">
                  <c:v>-123.77049270530252</c:v>
                </c:pt>
                <c:pt idx="22">
                  <c:v>-512.07015265639802</c:v>
                </c:pt>
                <c:pt idx="23">
                  <c:v>-1400.4849931312615</c:v>
                </c:pt>
                <c:pt idx="24">
                  <c:v>-378.27696979527445</c:v>
                </c:pt>
                <c:pt idx="25">
                  <c:v>-235.04688456202425</c:v>
                </c:pt>
                <c:pt idx="26">
                  <c:v>-361.51000023849775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тэнцэл'!$A$26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multiLvlStrRef>
              <c:f>'4.3 Төлбөрийн тэнцэл'!$F$1:$AF$2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тэнцэл'!$F$26:$AF$26</c:f>
              <c:numCache>
                <c:formatCode>0</c:formatCode>
                <c:ptCount val="27"/>
                <c:pt idx="0">
                  <c:v>42.898514831183739</c:v>
                </c:pt>
                <c:pt idx="1">
                  <c:v>-63.622375569443598</c:v>
                </c:pt>
                <c:pt idx="2">
                  <c:v>-84</c:v>
                </c:pt>
                <c:pt idx="3">
                  <c:v>-395</c:v>
                </c:pt>
                <c:pt idx="4">
                  <c:v>162.02158076489715</c:v>
                </c:pt>
                <c:pt idx="5">
                  <c:v>238.45078006122947</c:v>
                </c:pt>
                <c:pt idx="6">
                  <c:v>-12.106416826743018</c:v>
                </c:pt>
                <c:pt idx="7">
                  <c:v>-449.18693856483162</c:v>
                </c:pt>
                <c:pt idx="8">
                  <c:v>-341.48578551784442</c:v>
                </c:pt>
                <c:pt idx="9">
                  <c:v>-18.830315439400216</c:v>
                </c:pt>
                <c:pt idx="10">
                  <c:v>-42.038496499715663</c:v>
                </c:pt>
                <c:pt idx="11">
                  <c:v>30.082281805556491</c:v>
                </c:pt>
                <c:pt idx="12">
                  <c:v>-41.5</c:v>
                </c:pt>
                <c:pt idx="13">
                  <c:v>569.1</c:v>
                </c:pt>
                <c:pt idx="14">
                  <c:v>-15.499999999999998</c:v>
                </c:pt>
                <c:pt idx="15">
                  <c:v>50.999999999999993</c:v>
                </c:pt>
                <c:pt idx="16">
                  <c:v>-84.737969066758851</c:v>
                </c:pt>
                <c:pt idx="17">
                  <c:v>146.23758912153258</c:v>
                </c:pt>
                <c:pt idx="18">
                  <c:v>-26.792654029386167</c:v>
                </c:pt>
                <c:pt idx="19">
                  <c:v>-9.7751110657032871</c:v>
                </c:pt>
                <c:pt idx="20">
                  <c:v>105.98148675371314</c:v>
                </c:pt>
                <c:pt idx="21">
                  <c:v>29.173970637806704</c:v>
                </c:pt>
                <c:pt idx="22">
                  <c:v>29.56652526066037</c:v>
                </c:pt>
                <c:pt idx="23">
                  <c:v>258.03632729474953</c:v>
                </c:pt>
                <c:pt idx="24">
                  <c:v>-221.7786595618839</c:v>
                </c:pt>
                <c:pt idx="25">
                  <c:v>286.05164771904356</c:v>
                </c:pt>
                <c:pt idx="26">
                  <c:v>208.11313143291989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тэнцэл'!$A$27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7D8CAE"/>
            </a:solidFill>
            <a:ln w="28575">
              <a:noFill/>
            </a:ln>
          </c:spPr>
          <c:invertIfNegative val="0"/>
          <c:cat>
            <c:multiLvlStrRef>
              <c:f>'4.3 Төлбөрийн тэнцэл'!$F$1:$AF$2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тэнцэл'!$F$27:$AF$27</c:f>
              <c:numCache>
                <c:formatCode>0</c:formatCode>
                <c:ptCount val="27"/>
                <c:pt idx="0">
                  <c:v>15.330701347343741</c:v>
                </c:pt>
                <c:pt idx="1">
                  <c:v>0.3742367070284871</c:v>
                </c:pt>
                <c:pt idx="2">
                  <c:v>1</c:v>
                </c:pt>
                <c:pt idx="3">
                  <c:v>0</c:v>
                </c:pt>
                <c:pt idx="4">
                  <c:v>-0.49959661183097204</c:v>
                </c:pt>
                <c:pt idx="5">
                  <c:v>-40.593052748216188</c:v>
                </c:pt>
                <c:pt idx="6">
                  <c:v>27.981843118457004</c:v>
                </c:pt>
                <c:pt idx="7">
                  <c:v>0.36375712993951109</c:v>
                </c:pt>
                <c:pt idx="8">
                  <c:v>-0.47662853235038993</c:v>
                </c:pt>
                <c:pt idx="9">
                  <c:v>2.5346987157212215</c:v>
                </c:pt>
                <c:pt idx="10">
                  <c:v>-1.0260177420658065</c:v>
                </c:pt>
                <c:pt idx="11">
                  <c:v>4.8296296012968956</c:v>
                </c:pt>
                <c:pt idx="12">
                  <c:v>-0.30000000000000004</c:v>
                </c:pt>
                <c:pt idx="13">
                  <c:v>-2.0999999999999996</c:v>
                </c:pt>
                <c:pt idx="14">
                  <c:v>-2.2999999999999998</c:v>
                </c:pt>
                <c:pt idx="15">
                  <c:v>-0.89999999999999991</c:v>
                </c:pt>
                <c:pt idx="16">
                  <c:v>-6.6598804640162772</c:v>
                </c:pt>
                <c:pt idx="17">
                  <c:v>4.8612102537300448</c:v>
                </c:pt>
                <c:pt idx="18">
                  <c:v>-2.148968423085492</c:v>
                </c:pt>
                <c:pt idx="19">
                  <c:v>-3.6046600697601554</c:v>
                </c:pt>
                <c:pt idx="20">
                  <c:v>-6.5565615069538099</c:v>
                </c:pt>
                <c:pt idx="21">
                  <c:v>-16.999095130001201</c:v>
                </c:pt>
                <c:pt idx="22">
                  <c:v>0.256856301847807</c:v>
                </c:pt>
                <c:pt idx="23">
                  <c:v>-0.5806820147399947</c:v>
                </c:pt>
                <c:pt idx="24">
                  <c:v>-0.36911695061315036</c:v>
                </c:pt>
                <c:pt idx="25">
                  <c:v>1.2803220865557619</c:v>
                </c:pt>
                <c:pt idx="26">
                  <c:v>9.3264413747678576E-2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тэнцэл'!$A$28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</c:spPr>
          <c:invertIfNegative val="0"/>
          <c:cat>
            <c:multiLvlStrRef>
              <c:f>'4.3 Төлбөрийн тэнцэл'!$F$1:$AF$2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тэнцэл'!$F$28:$AF$28</c:f>
              <c:numCache>
                <c:formatCode>0</c:formatCode>
                <c:ptCount val="27"/>
                <c:pt idx="0">
                  <c:v>-27.150429703209056</c:v>
                </c:pt>
                <c:pt idx="1">
                  <c:v>170.66886793971906</c:v>
                </c:pt>
                <c:pt idx="2">
                  <c:v>92</c:v>
                </c:pt>
                <c:pt idx="3">
                  <c:v>-807</c:v>
                </c:pt>
                <c:pt idx="4">
                  <c:v>19.032463318635479</c:v>
                </c:pt>
                <c:pt idx="5">
                  <c:v>-21.620331391643134</c:v>
                </c:pt>
                <c:pt idx="6">
                  <c:v>37.155482883337271</c:v>
                </c:pt>
                <c:pt idx="7">
                  <c:v>84.653586458680394</c:v>
                </c:pt>
                <c:pt idx="8">
                  <c:v>266.20684087247309</c:v>
                </c:pt>
                <c:pt idx="9">
                  <c:v>47.599419447540981</c:v>
                </c:pt>
                <c:pt idx="10">
                  <c:v>176.69581124128601</c:v>
                </c:pt>
                <c:pt idx="11">
                  <c:v>-485.3713998419459</c:v>
                </c:pt>
                <c:pt idx="12">
                  <c:v>105.10000000000001</c:v>
                </c:pt>
                <c:pt idx="13">
                  <c:v>-125.5</c:v>
                </c:pt>
                <c:pt idx="14">
                  <c:v>217.3</c:v>
                </c:pt>
                <c:pt idx="15">
                  <c:v>-565.79999999999995</c:v>
                </c:pt>
                <c:pt idx="16">
                  <c:v>326.83923433511779</c:v>
                </c:pt>
                <c:pt idx="17">
                  <c:v>-157.19466863025548</c:v>
                </c:pt>
                <c:pt idx="18">
                  <c:v>251.73035919745433</c:v>
                </c:pt>
                <c:pt idx="19">
                  <c:v>-360.94111208854224</c:v>
                </c:pt>
                <c:pt idx="20">
                  <c:v>277.5737089664475</c:v>
                </c:pt>
                <c:pt idx="21">
                  <c:v>-523.26282735865516</c:v>
                </c:pt>
                <c:pt idx="22">
                  <c:v>502.00165687956104</c:v>
                </c:pt>
                <c:pt idx="23">
                  <c:v>405.00066183500974</c:v>
                </c:pt>
                <c:pt idx="24">
                  <c:v>923.95729052392483</c:v>
                </c:pt>
                <c:pt idx="25">
                  <c:v>-575.6316197760051</c:v>
                </c:pt>
                <c:pt idx="26">
                  <c:v>-92.779791385180062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тэнцэл'!$A$29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rgbClr val="173678"/>
              </a:solidFill>
            </a:ln>
          </c:spPr>
          <c:marker>
            <c:symbol val="none"/>
          </c:marker>
          <c:cat>
            <c:multiLvlStrRef>
              <c:f>'4.3 Төлбөрийн тэнцэл'!$F$1:$AD$2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'4.3 Төлбөрийн тэнцэл'!$F$29:$AF$29</c:f>
              <c:numCache>
                <c:formatCode>0</c:formatCode>
                <c:ptCount val="27"/>
                <c:pt idx="0">
                  <c:v>-105.93705033829013</c:v>
                </c:pt>
                <c:pt idx="1">
                  <c:v>-247.44612993432168</c:v>
                </c:pt>
                <c:pt idx="2">
                  <c:v>-431</c:v>
                </c:pt>
                <c:pt idx="3">
                  <c:v>-1677</c:v>
                </c:pt>
                <c:pt idx="4">
                  <c:v>-297.52661419473054</c:v>
                </c:pt>
                <c:pt idx="5">
                  <c:v>-354.86013139656654</c:v>
                </c:pt>
                <c:pt idx="6">
                  <c:v>-414.78930332571622</c:v>
                </c:pt>
                <c:pt idx="7">
                  <c:v>-1023.8653664932085</c:v>
                </c:pt>
                <c:pt idx="8">
                  <c:v>-557.57504452705621</c:v>
                </c:pt>
                <c:pt idx="9">
                  <c:v>-540.79234311964149</c:v>
                </c:pt>
                <c:pt idx="10">
                  <c:v>-358.49258068349968</c:v>
                </c:pt>
                <c:pt idx="11">
                  <c:v>-1220.7894307748766</c:v>
                </c:pt>
                <c:pt idx="12">
                  <c:v>-305.90000000000003</c:v>
                </c:pt>
                <c:pt idx="13">
                  <c:v>-113.30000000000001</c:v>
                </c:pt>
                <c:pt idx="14">
                  <c:v>-111.49999999999997</c:v>
                </c:pt>
                <c:pt idx="15">
                  <c:v>-973.6</c:v>
                </c:pt>
                <c:pt idx="16">
                  <c:v>-370.40262887689988</c:v>
                </c:pt>
                <c:pt idx="17">
                  <c:v>-320.41187097941986</c:v>
                </c:pt>
                <c:pt idx="18">
                  <c:v>-309.9563262113694</c:v>
                </c:pt>
                <c:pt idx="19">
                  <c:v>-981.43857288588129</c:v>
                </c:pt>
                <c:pt idx="20">
                  <c:v>-294.66249200636287</c:v>
                </c:pt>
                <c:pt idx="21">
                  <c:v>-499.63584140848002</c:v>
                </c:pt>
                <c:pt idx="22">
                  <c:v>19.754885785671235</c:v>
                </c:pt>
                <c:pt idx="23">
                  <c:v>-738.02868601624232</c:v>
                </c:pt>
                <c:pt idx="24">
                  <c:v>323.53254421615338</c:v>
                </c:pt>
                <c:pt idx="25">
                  <c:v>-523.34653453243004</c:v>
                </c:pt>
                <c:pt idx="26">
                  <c:v>-246.0833957770102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</a:t>
                </a:r>
                <a:r>
                  <a:rPr lang="mn-MN" b="0" baseline="0"/>
                  <a:t> </a:t>
                </a:r>
                <a:r>
                  <a:rPr lang="en-US" b="0" baseline="0"/>
                  <a:t>$</a:t>
                </a:r>
                <a:endParaRPr lang="en-US" b="0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8816128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238807072192899"/>
          <c:y val="0.64540278619018776"/>
          <c:w val="0.23837989760130829"/>
          <c:h val="0.2500021590044398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3470785750332088E-2"/>
          <c:y val="0.19821157667776235"/>
          <c:w val="0.87353864186088126"/>
          <c:h val="0.6827579244902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'1. Инфляц'!$Q$2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286A6C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Инфляц'!$Q$3:$Q$97</c15:sqref>
                  </c15:fullRef>
                </c:ext>
              </c:extLst>
              <c:f>'1. Инфляц'!$Q$27:$Q$97</c:f>
              <c:numCache>
                <c:formatCode>0.0%</c:formatCode>
                <c:ptCount val="71"/>
                <c:pt idx="0">
                  <c:v>2.7706207566189488E-2</c:v>
                </c:pt>
                <c:pt idx="1">
                  <c:v>2.755812239966331E-2</c:v>
                </c:pt>
                <c:pt idx="2">
                  <c:v>2.2506652748204778E-2</c:v>
                </c:pt>
                <c:pt idx="3">
                  <c:v>1.6768168167244957E-2</c:v>
                </c:pt>
                <c:pt idx="4">
                  <c:v>1.391174376594735E-2</c:v>
                </c:pt>
                <c:pt idx="5">
                  <c:v>1.3542589993873417E-2</c:v>
                </c:pt>
                <c:pt idx="6">
                  <c:v>1.4486598858324987E-2</c:v>
                </c:pt>
                <c:pt idx="7">
                  <c:v>1.3656289563988242E-2</c:v>
                </c:pt>
                <c:pt idx="8">
                  <c:v>1.2294109340351255E-2</c:v>
                </c:pt>
                <c:pt idx="9">
                  <c:v>1.235588563607813E-2</c:v>
                </c:pt>
                <c:pt idx="10">
                  <c:v>1.5758715735394734E-2</c:v>
                </c:pt>
                <c:pt idx="11">
                  <c:v>1.4110385106554157E-2</c:v>
                </c:pt>
                <c:pt idx="12">
                  <c:v>1.3324364201126827E-2</c:v>
                </c:pt>
                <c:pt idx="13">
                  <c:v>1.5114555164154445E-2</c:v>
                </c:pt>
                <c:pt idx="14">
                  <c:v>1.7142237865861627E-2</c:v>
                </c:pt>
                <c:pt idx="15">
                  <c:v>1.9139170245084464E-2</c:v>
                </c:pt>
                <c:pt idx="16">
                  <c:v>1.8655763377238309E-2</c:v>
                </c:pt>
                <c:pt idx="17">
                  <c:v>2.0151882899799224E-2</c:v>
                </c:pt>
                <c:pt idx="18">
                  <c:v>2.0019655485402344E-2</c:v>
                </c:pt>
                <c:pt idx="19">
                  <c:v>2.1250813467420651E-2</c:v>
                </c:pt>
                <c:pt idx="20">
                  <c:v>2.0768157813991897E-2</c:v>
                </c:pt>
                <c:pt idx="21">
                  <c:v>1.8305672854736089E-2</c:v>
                </c:pt>
                <c:pt idx="22">
                  <c:v>1.4243239175466757E-2</c:v>
                </c:pt>
                <c:pt idx="23">
                  <c:v>1.6070377147576202E-2</c:v>
                </c:pt>
                <c:pt idx="24">
                  <c:v>1.5801246003102891E-2</c:v>
                </c:pt>
                <c:pt idx="25">
                  <c:v>1.6847221991406754E-2</c:v>
                </c:pt>
                <c:pt idx="26">
                  <c:v>1.8565549225398707E-2</c:v>
                </c:pt>
                <c:pt idx="27">
                  <c:v>1.5265340025296706E-2</c:v>
                </c:pt>
                <c:pt idx="28">
                  <c:v>1.5549522453524067E-2</c:v>
                </c:pt>
                <c:pt idx="29">
                  <c:v>1.4206154286433886E-2</c:v>
                </c:pt>
                <c:pt idx="30">
                  <c:v>1.3852402817971796E-2</c:v>
                </c:pt>
                <c:pt idx="31">
                  <c:v>1.3968238002868706E-2</c:v>
                </c:pt>
                <c:pt idx="32">
                  <c:v>1.6297971693592199E-2</c:v>
                </c:pt>
                <c:pt idx="33">
                  <c:v>1.9402648054925375E-2</c:v>
                </c:pt>
                <c:pt idx="34">
                  <c:v>1.8891859267169221E-2</c:v>
                </c:pt>
                <c:pt idx="35">
                  <c:v>1.7440492614540195E-2</c:v>
                </c:pt>
                <c:pt idx="36">
                  <c:v>1.7756398681042652E-2</c:v>
                </c:pt>
                <c:pt idx="37">
                  <c:v>1.5233182362209403E-2</c:v>
                </c:pt>
                <c:pt idx="38">
                  <c:v>1.2605718784478788E-2</c:v>
                </c:pt>
                <c:pt idx="39">
                  <c:v>1.4377553990514177E-2</c:v>
                </c:pt>
                <c:pt idx="40">
                  <c:v>1.6649069782086894E-2</c:v>
                </c:pt>
                <c:pt idx="41">
                  <c:v>2.1456011361661254E-2</c:v>
                </c:pt>
                <c:pt idx="42">
                  <c:v>2.2650565304333081E-2</c:v>
                </c:pt>
                <c:pt idx="43">
                  <c:v>2.7774603345168739E-2</c:v>
                </c:pt>
                <c:pt idx="44">
                  <c:v>2.7612684992772567E-2</c:v>
                </c:pt>
                <c:pt idx="45">
                  <c:v>2.6336656116451383E-2</c:v>
                </c:pt>
                <c:pt idx="46">
                  <c:v>2.7481864845390079E-2</c:v>
                </c:pt>
                <c:pt idx="47">
                  <c:v>3.4009314536111904E-2</c:v>
                </c:pt>
                <c:pt idx="48">
                  <c:v>3.921767981168308E-2</c:v>
                </c:pt>
                <c:pt idx="49">
                  <c:v>4.5108143018796121E-2</c:v>
                </c:pt>
                <c:pt idx="50">
                  <c:v>4.5325864193120687E-2</c:v>
                </c:pt>
                <c:pt idx="51">
                  <c:v>4.7013702096102845E-2</c:v>
                </c:pt>
                <c:pt idx="52">
                  <c:v>4.6530094127281901E-2</c:v>
                </c:pt>
                <c:pt idx="53">
                  <c:v>4.4739712547462167E-2</c:v>
                </c:pt>
                <c:pt idx="54">
                  <c:v>4.5308186230684035E-2</c:v>
                </c:pt>
                <c:pt idx="55">
                  <c:v>4.3169456127889569E-2</c:v>
                </c:pt>
                <c:pt idx="56">
                  <c:v>4.3720905867749432E-2</c:v>
                </c:pt>
                <c:pt idx="57">
                  <c:v>4.5818965070088202E-2</c:v>
                </c:pt>
                <c:pt idx="58">
                  <c:v>4.8294834238805408E-2</c:v>
                </c:pt>
                <c:pt idx="59">
                  <c:v>4.3505186977781996E-2</c:v>
                </c:pt>
                <c:pt idx="60">
                  <c:v>4.0421727731882212E-2</c:v>
                </c:pt>
                <c:pt idx="61">
                  <c:v>3.7587117991606751E-2</c:v>
                </c:pt>
                <c:pt idx="62">
                  <c:v>3.8070191575261009E-2</c:v>
                </c:pt>
                <c:pt idx="63">
                  <c:v>3.7663047547106129E-2</c:v>
                </c:pt>
                <c:pt idx="64">
                  <c:v>3.6865664183941459E-2</c:v>
                </c:pt>
                <c:pt idx="65">
                  <c:v>3.5560398673910511E-2</c:v>
                </c:pt>
                <c:pt idx="66">
                  <c:v>3.3540294260809581E-2</c:v>
                </c:pt>
                <c:pt idx="67">
                  <c:v>3.2554266369497722E-2</c:v>
                </c:pt>
                <c:pt idx="68">
                  <c:v>3.0830058339390023E-2</c:v>
                </c:pt>
                <c:pt idx="69">
                  <c:v>2.8215357928234659E-2</c:v>
                </c:pt>
                <c:pt idx="70">
                  <c:v>2.6840183673117923E-2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'1. Инфляц'!$Q$24</c15:sqref>
                  <c15:spPr xmlns:c15="http://schemas.microsoft.com/office/drawing/2012/chart">
                    <a:solidFill>
                      <a:srgbClr val="286A6C"/>
                    </a:solidFill>
                    <a:ln w="3175">
                      <a:solidFill>
                        <a:sysClr val="windowText" lastClr="000000"/>
                      </a:solidFill>
                    </a:ln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78A4-48DE-B884-4DDC2CE6D9DA}"/>
            </c:ext>
          </c:extLst>
        </c:ser>
        <c:ser>
          <c:idx val="2"/>
          <c:order val="1"/>
          <c:tx>
            <c:strRef>
              <c:f>'1. Инфляц'!$S$2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7EA6A7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Инфляц'!$S$3:$S$97</c15:sqref>
                  </c15:fullRef>
                </c:ext>
              </c:extLst>
              <c:f>'1. Инфляц'!$S$27:$S$97</c:f>
              <c:numCache>
                <c:formatCode>0.0%</c:formatCode>
                <c:ptCount val="71"/>
                <c:pt idx="0">
                  <c:v>4.3917109572378038E-3</c:v>
                </c:pt>
                <c:pt idx="1">
                  <c:v>4.97920059263677E-3</c:v>
                </c:pt>
                <c:pt idx="2">
                  <c:v>5.0209103749640216E-3</c:v>
                </c:pt>
                <c:pt idx="3">
                  <c:v>4.8896578646839698E-3</c:v>
                </c:pt>
                <c:pt idx="4">
                  <c:v>5.779545659830394E-3</c:v>
                </c:pt>
                <c:pt idx="5">
                  <c:v>5.8278063486699059E-3</c:v>
                </c:pt>
                <c:pt idx="6">
                  <c:v>8.9041878666320847E-3</c:v>
                </c:pt>
                <c:pt idx="7">
                  <c:v>9.2564482279763639E-3</c:v>
                </c:pt>
                <c:pt idx="8">
                  <c:v>9.9943377671135643E-3</c:v>
                </c:pt>
                <c:pt idx="9">
                  <c:v>1.3384082214504685E-2</c:v>
                </c:pt>
                <c:pt idx="10">
                  <c:v>1.6832713228170648E-2</c:v>
                </c:pt>
                <c:pt idx="11">
                  <c:v>1.5216672704515148E-2</c:v>
                </c:pt>
                <c:pt idx="12">
                  <c:v>8.7821545025138469E-3</c:v>
                </c:pt>
                <c:pt idx="13">
                  <c:v>6.1424376962443449E-3</c:v>
                </c:pt>
                <c:pt idx="14">
                  <c:v>5.480789480541092E-3</c:v>
                </c:pt>
                <c:pt idx="15">
                  <c:v>6.4161034594772759E-3</c:v>
                </c:pt>
                <c:pt idx="16">
                  <c:v>7.6305239559513018E-3</c:v>
                </c:pt>
                <c:pt idx="17">
                  <c:v>7.4953292290162957E-3</c:v>
                </c:pt>
                <c:pt idx="18">
                  <c:v>3.708631669740085E-3</c:v>
                </c:pt>
                <c:pt idx="19">
                  <c:v>3.6304031982053323E-3</c:v>
                </c:pt>
                <c:pt idx="20">
                  <c:v>2.9139017168592122E-3</c:v>
                </c:pt>
                <c:pt idx="21">
                  <c:v>-1.9901426603879943E-4</c:v>
                </c:pt>
                <c:pt idx="22">
                  <c:v>-3.2990198803831052E-3</c:v>
                </c:pt>
                <c:pt idx="23">
                  <c:v>-1.5553226225905577E-3</c:v>
                </c:pt>
                <c:pt idx="24">
                  <c:v>2.6001953514659558E-3</c:v>
                </c:pt>
                <c:pt idx="25">
                  <c:v>3.162268090819148E-3</c:v>
                </c:pt>
                <c:pt idx="26">
                  <c:v>1.9452027362733858E-3</c:v>
                </c:pt>
                <c:pt idx="27">
                  <c:v>-6.9394154072514938E-3</c:v>
                </c:pt>
                <c:pt idx="28">
                  <c:v>-1.2826594394462884E-2</c:v>
                </c:pt>
                <c:pt idx="29">
                  <c:v>-1.3978723337015048E-2</c:v>
                </c:pt>
                <c:pt idx="30">
                  <c:v>-1.2612840899995965E-2</c:v>
                </c:pt>
                <c:pt idx="31">
                  <c:v>-1.1919053363668018E-2</c:v>
                </c:pt>
                <c:pt idx="32">
                  <c:v>-1.257529730399479E-2</c:v>
                </c:pt>
                <c:pt idx="33">
                  <c:v>-1.2046998562322437E-2</c:v>
                </c:pt>
                <c:pt idx="34">
                  <c:v>-1.2392904873702561E-2</c:v>
                </c:pt>
                <c:pt idx="35">
                  <c:v>-1.2793818421620615E-2</c:v>
                </c:pt>
                <c:pt idx="36">
                  <c:v>-1.1814127671095421E-2</c:v>
                </c:pt>
                <c:pt idx="37">
                  <c:v>-1.113835697622142E-2</c:v>
                </c:pt>
                <c:pt idx="38">
                  <c:v>-9.7442825334811412E-3</c:v>
                </c:pt>
                <c:pt idx="39">
                  <c:v>-2.6234449433889056E-3</c:v>
                </c:pt>
                <c:pt idx="40">
                  <c:v>1.6687332391489334E-3</c:v>
                </c:pt>
                <c:pt idx="41">
                  <c:v>2.9295354282901443E-3</c:v>
                </c:pt>
                <c:pt idx="42">
                  <c:v>1.424275282820061E-2</c:v>
                </c:pt>
                <c:pt idx="43">
                  <c:v>1.7237125070721254E-2</c:v>
                </c:pt>
                <c:pt idx="44">
                  <c:v>1.8261831790270671E-2</c:v>
                </c:pt>
                <c:pt idx="45">
                  <c:v>1.7997989054081901E-2</c:v>
                </c:pt>
                <c:pt idx="46">
                  <c:v>2.1414094130336524E-2</c:v>
                </c:pt>
                <c:pt idx="47">
                  <c:v>2.4731722516244864E-2</c:v>
                </c:pt>
                <c:pt idx="48">
                  <c:v>2.4605920585290587E-2</c:v>
                </c:pt>
                <c:pt idx="49">
                  <c:v>2.468313444136136E-2</c:v>
                </c:pt>
                <c:pt idx="50">
                  <c:v>2.801593655706083E-2</c:v>
                </c:pt>
                <c:pt idx="51">
                  <c:v>2.8859172519180236E-2</c:v>
                </c:pt>
                <c:pt idx="52">
                  <c:v>2.8745201462537947E-2</c:v>
                </c:pt>
                <c:pt idx="53">
                  <c:v>3.0875311249076772E-2</c:v>
                </c:pt>
                <c:pt idx="54">
                  <c:v>2.171214201755357E-2</c:v>
                </c:pt>
                <c:pt idx="55">
                  <c:v>1.6883129620272871E-2</c:v>
                </c:pt>
                <c:pt idx="56">
                  <c:v>1.5679730817243737E-2</c:v>
                </c:pt>
                <c:pt idx="57">
                  <c:v>1.5543698859562843E-2</c:v>
                </c:pt>
                <c:pt idx="58">
                  <c:v>1.277033502029787E-2</c:v>
                </c:pt>
                <c:pt idx="59">
                  <c:v>1.033221283777515E-2</c:v>
                </c:pt>
                <c:pt idx="60">
                  <c:v>9.6523932793375691E-3</c:v>
                </c:pt>
                <c:pt idx="61">
                  <c:v>8.7537528509302413E-3</c:v>
                </c:pt>
                <c:pt idx="62">
                  <c:v>5.410522211703855E-3</c:v>
                </c:pt>
                <c:pt idx="63">
                  <c:v>3.2785142441256001E-3</c:v>
                </c:pt>
                <c:pt idx="64">
                  <c:v>1.6321061880741991E-3</c:v>
                </c:pt>
                <c:pt idx="65">
                  <c:v>-5.020282920227575E-4</c:v>
                </c:pt>
                <c:pt idx="66">
                  <c:v>-2.4294649326956378E-3</c:v>
                </c:pt>
                <c:pt idx="67">
                  <c:v>-1.3313396891546821E-3</c:v>
                </c:pt>
                <c:pt idx="68">
                  <c:v>-5.3522833519326117E-4</c:v>
                </c:pt>
                <c:pt idx="69">
                  <c:v>-2.040281479587993E-4</c:v>
                </c:pt>
                <c:pt idx="70">
                  <c:v>4.454468602471024E-4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8F-417A-BFA6-663F0E02E27E}"/>
            </c:ext>
          </c:extLst>
        </c:ser>
        <c:ser>
          <c:idx val="9"/>
          <c:order val="2"/>
          <c:tx>
            <c:strRef>
              <c:f>'1. Инфляц'!$R$2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B2B2B2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Инфляц'!$R$3:$R$97</c15:sqref>
                  </c15:fullRef>
                </c:ext>
              </c:extLst>
              <c:f>'1. Инфляц'!$R$27:$R$97</c:f>
              <c:numCache>
                <c:formatCode>0.0%</c:formatCode>
                <c:ptCount val="71"/>
                <c:pt idx="0">
                  <c:v>3.8668900200495419E-3</c:v>
                </c:pt>
                <c:pt idx="1">
                  <c:v>3.9697926557952668E-3</c:v>
                </c:pt>
                <c:pt idx="2">
                  <c:v>3.5414666650225601E-3</c:v>
                </c:pt>
                <c:pt idx="3">
                  <c:v>3.7923768316854337E-3</c:v>
                </c:pt>
                <c:pt idx="4">
                  <c:v>4.9183992059208051E-3</c:v>
                </c:pt>
                <c:pt idx="5">
                  <c:v>6.1371075946839472E-3</c:v>
                </c:pt>
                <c:pt idx="6">
                  <c:v>5.6733646427138554E-3</c:v>
                </c:pt>
                <c:pt idx="7">
                  <c:v>1.1713675369726788E-3</c:v>
                </c:pt>
                <c:pt idx="8">
                  <c:v>5.4659097691181545E-4</c:v>
                </c:pt>
                <c:pt idx="9">
                  <c:v>4.4144403562944968E-4</c:v>
                </c:pt>
                <c:pt idx="10">
                  <c:v>1.8119301976867973E-3</c:v>
                </c:pt>
                <c:pt idx="11">
                  <c:v>2.4187572239462549E-3</c:v>
                </c:pt>
                <c:pt idx="12">
                  <c:v>2.9871600610926869E-3</c:v>
                </c:pt>
                <c:pt idx="13">
                  <c:v>3.1142892494238723E-3</c:v>
                </c:pt>
                <c:pt idx="14">
                  <c:v>3.2072448843897135E-3</c:v>
                </c:pt>
                <c:pt idx="15">
                  <c:v>3.7135233217299533E-3</c:v>
                </c:pt>
                <c:pt idx="16">
                  <c:v>3.4128030972247394E-3</c:v>
                </c:pt>
                <c:pt idx="17">
                  <c:v>2.9339431152103157E-3</c:v>
                </c:pt>
                <c:pt idx="18">
                  <c:v>2.7195514001544588E-3</c:v>
                </c:pt>
                <c:pt idx="19">
                  <c:v>5.6300617342172204E-3</c:v>
                </c:pt>
                <c:pt idx="20">
                  <c:v>6.0876507099098913E-3</c:v>
                </c:pt>
                <c:pt idx="21">
                  <c:v>5.4525219294208668E-3</c:v>
                </c:pt>
                <c:pt idx="22">
                  <c:v>4.3737845394769504E-3</c:v>
                </c:pt>
                <c:pt idx="23">
                  <c:v>4.3709635008984142E-3</c:v>
                </c:pt>
                <c:pt idx="24">
                  <c:v>3.8444124741664619E-3</c:v>
                </c:pt>
                <c:pt idx="25">
                  <c:v>4.4918430745889224E-3</c:v>
                </c:pt>
                <c:pt idx="26">
                  <c:v>5.027149969791778E-3</c:v>
                </c:pt>
                <c:pt idx="27">
                  <c:v>4.2934468766417187E-3</c:v>
                </c:pt>
                <c:pt idx="28">
                  <c:v>4.2074980085188068E-3</c:v>
                </c:pt>
                <c:pt idx="29">
                  <c:v>4.0760814553481772E-3</c:v>
                </c:pt>
                <c:pt idx="30">
                  <c:v>3.980097882032913E-3</c:v>
                </c:pt>
                <c:pt idx="31">
                  <c:v>2.4182323126137697E-3</c:v>
                </c:pt>
                <c:pt idx="32">
                  <c:v>2.2064096033056644E-3</c:v>
                </c:pt>
                <c:pt idx="33">
                  <c:v>4.2817186803442544E-3</c:v>
                </c:pt>
                <c:pt idx="34">
                  <c:v>5.1295009739105593E-3</c:v>
                </c:pt>
                <c:pt idx="35">
                  <c:v>6.0367269662897852E-3</c:v>
                </c:pt>
                <c:pt idx="36">
                  <c:v>5.6413220695934159E-3</c:v>
                </c:pt>
                <c:pt idx="37">
                  <c:v>5.956802130964783E-3</c:v>
                </c:pt>
                <c:pt idx="38">
                  <c:v>5.4786547860316602E-3</c:v>
                </c:pt>
                <c:pt idx="39">
                  <c:v>6.393872887752664E-3</c:v>
                </c:pt>
                <c:pt idx="40">
                  <c:v>6.7227092269062675E-3</c:v>
                </c:pt>
                <c:pt idx="41">
                  <c:v>7.2220453885007323E-3</c:v>
                </c:pt>
                <c:pt idx="42">
                  <c:v>9.2083537421139734E-3</c:v>
                </c:pt>
                <c:pt idx="43">
                  <c:v>1.0954074135347687E-2</c:v>
                </c:pt>
                <c:pt idx="44">
                  <c:v>1.0466506448572662E-2</c:v>
                </c:pt>
                <c:pt idx="45">
                  <c:v>1.26440591904387E-2</c:v>
                </c:pt>
                <c:pt idx="46">
                  <c:v>1.417321470260456E-2</c:v>
                </c:pt>
                <c:pt idx="47">
                  <c:v>1.738021526941182E-2</c:v>
                </c:pt>
                <c:pt idx="48">
                  <c:v>1.8246972960594895E-2</c:v>
                </c:pt>
                <c:pt idx="49">
                  <c:v>1.823013832863471E-2</c:v>
                </c:pt>
                <c:pt idx="50">
                  <c:v>1.748761632607336E-2</c:v>
                </c:pt>
                <c:pt idx="51">
                  <c:v>1.8674890023065792E-2</c:v>
                </c:pt>
                <c:pt idx="52">
                  <c:v>2.0049839418596678E-2</c:v>
                </c:pt>
                <c:pt idx="53">
                  <c:v>2.2848005744150201E-2</c:v>
                </c:pt>
                <c:pt idx="54">
                  <c:v>2.2980020498038066E-2</c:v>
                </c:pt>
                <c:pt idx="55">
                  <c:v>1.8322057316240804E-2</c:v>
                </c:pt>
                <c:pt idx="56">
                  <c:v>1.71613743136599E-2</c:v>
                </c:pt>
                <c:pt idx="57">
                  <c:v>1.4608444401844672E-2</c:v>
                </c:pt>
                <c:pt idx="58">
                  <c:v>1.3104046455302734E-2</c:v>
                </c:pt>
                <c:pt idx="59">
                  <c:v>9.1321461429402263E-3</c:v>
                </c:pt>
                <c:pt idx="60">
                  <c:v>8.1823652375804558E-3</c:v>
                </c:pt>
                <c:pt idx="61">
                  <c:v>8.3511887757281005E-3</c:v>
                </c:pt>
                <c:pt idx="62">
                  <c:v>8.4788291721997529E-3</c:v>
                </c:pt>
                <c:pt idx="63">
                  <c:v>6.4602080969009389E-3</c:v>
                </c:pt>
                <c:pt idx="64">
                  <c:v>5.4886090388086006E-3</c:v>
                </c:pt>
                <c:pt idx="65">
                  <c:v>2.9916185359237517E-3</c:v>
                </c:pt>
                <c:pt idx="66">
                  <c:v>1.1643871143756828E-3</c:v>
                </c:pt>
                <c:pt idx="67">
                  <c:v>4.1155060918930259E-3</c:v>
                </c:pt>
                <c:pt idx="68">
                  <c:v>4.6845842643113839E-3</c:v>
                </c:pt>
                <c:pt idx="69">
                  <c:v>3.923074366793039E-3</c:v>
                </c:pt>
                <c:pt idx="70">
                  <c:v>3.1860215170673931E-3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E-404E-A01B-9748E66D5C26}"/>
            </c:ext>
          </c:extLst>
        </c:ser>
        <c:ser>
          <c:idx val="3"/>
          <c:order val="3"/>
          <c:tx>
            <c:strRef>
              <c:f>'1. Инфляц'!$U$2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Инфляц'!$U$3:$U$97</c15:sqref>
                  </c15:fullRef>
                </c:ext>
              </c:extLst>
              <c:f>'1. Инфляц'!$U$27:$U$97</c:f>
              <c:numCache>
                <c:formatCode>0.0%</c:formatCode>
                <c:ptCount val="71"/>
                <c:pt idx="0">
                  <c:v>1.0359295227143246E-2</c:v>
                </c:pt>
                <c:pt idx="1">
                  <c:v>9.2479826576394655E-3</c:v>
                </c:pt>
                <c:pt idx="2">
                  <c:v>9.8528804365413045E-3</c:v>
                </c:pt>
                <c:pt idx="3">
                  <c:v>8.9255835090619792E-3</c:v>
                </c:pt>
                <c:pt idx="4">
                  <c:v>1.0115168435784416E-2</c:v>
                </c:pt>
                <c:pt idx="5">
                  <c:v>1.1550220737747578E-2</c:v>
                </c:pt>
                <c:pt idx="6">
                  <c:v>1.2312616405952246E-2</c:v>
                </c:pt>
                <c:pt idx="7">
                  <c:v>1.1408324373379684E-2</c:v>
                </c:pt>
                <c:pt idx="8">
                  <c:v>1.2654147609725734E-2</c:v>
                </c:pt>
                <c:pt idx="9">
                  <c:v>1.2656248717627508E-2</c:v>
                </c:pt>
                <c:pt idx="10">
                  <c:v>1.3981076707254595E-2</c:v>
                </c:pt>
                <c:pt idx="11">
                  <c:v>1.3771171043341086E-2</c:v>
                </c:pt>
                <c:pt idx="12">
                  <c:v>1.3762954167903281E-2</c:v>
                </c:pt>
                <c:pt idx="13">
                  <c:v>1.459231696527416E-2</c:v>
                </c:pt>
                <c:pt idx="14">
                  <c:v>1.4490022964820215E-2</c:v>
                </c:pt>
                <c:pt idx="15">
                  <c:v>1.4956546350887353E-2</c:v>
                </c:pt>
                <c:pt idx="16">
                  <c:v>1.4941203907231354E-2</c:v>
                </c:pt>
                <c:pt idx="17">
                  <c:v>1.8149278009804572E-2</c:v>
                </c:pt>
                <c:pt idx="18">
                  <c:v>1.8645121454914891E-2</c:v>
                </c:pt>
                <c:pt idx="19">
                  <c:v>2.1074080337419424E-2</c:v>
                </c:pt>
                <c:pt idx="20">
                  <c:v>1.9058602092357858E-2</c:v>
                </c:pt>
                <c:pt idx="21">
                  <c:v>1.7143672208254888E-2</c:v>
                </c:pt>
                <c:pt idx="22">
                  <c:v>1.5685696723037219E-2</c:v>
                </c:pt>
                <c:pt idx="23">
                  <c:v>1.6134377178278241E-2</c:v>
                </c:pt>
                <c:pt idx="24">
                  <c:v>1.6359298910741796E-2</c:v>
                </c:pt>
                <c:pt idx="25">
                  <c:v>1.5364112482104997E-2</c:v>
                </c:pt>
                <c:pt idx="26">
                  <c:v>1.5032975224092859E-2</c:v>
                </c:pt>
                <c:pt idx="27">
                  <c:v>1.4432460278345802E-2</c:v>
                </c:pt>
                <c:pt idx="28">
                  <c:v>1.3700865628203971E-2</c:v>
                </c:pt>
                <c:pt idx="29">
                  <c:v>9.8634765671315305E-3</c:v>
                </c:pt>
                <c:pt idx="30">
                  <c:v>8.7269969549802293E-3</c:v>
                </c:pt>
                <c:pt idx="31">
                  <c:v>2.8276838321036561E-3</c:v>
                </c:pt>
                <c:pt idx="32">
                  <c:v>3.2148737463599652E-3</c:v>
                </c:pt>
                <c:pt idx="33">
                  <c:v>5.2352478848193343E-3</c:v>
                </c:pt>
                <c:pt idx="34">
                  <c:v>5.2238482041148003E-3</c:v>
                </c:pt>
                <c:pt idx="35">
                  <c:v>4.075067009842297E-3</c:v>
                </c:pt>
                <c:pt idx="36">
                  <c:v>4.5801666454781372E-3</c:v>
                </c:pt>
                <c:pt idx="37">
                  <c:v>4.2505237602982046E-3</c:v>
                </c:pt>
                <c:pt idx="38">
                  <c:v>4.7686765094289256E-3</c:v>
                </c:pt>
                <c:pt idx="39">
                  <c:v>4.5430821329387463E-3</c:v>
                </c:pt>
                <c:pt idx="40">
                  <c:v>4.9405196649812662E-3</c:v>
                </c:pt>
                <c:pt idx="41">
                  <c:v>5.3485564761560989E-3</c:v>
                </c:pt>
                <c:pt idx="42">
                  <c:v>7.1768530956743577E-3</c:v>
                </c:pt>
                <c:pt idx="43">
                  <c:v>1.1246576290587881E-2</c:v>
                </c:pt>
                <c:pt idx="44">
                  <c:v>1.2719972086219078E-2</c:v>
                </c:pt>
                <c:pt idx="45">
                  <c:v>1.2429746822621209E-2</c:v>
                </c:pt>
                <c:pt idx="46">
                  <c:v>1.2616157121858734E-2</c:v>
                </c:pt>
                <c:pt idx="47">
                  <c:v>1.4590247969068788E-2</c:v>
                </c:pt>
                <c:pt idx="48">
                  <c:v>1.9043146365958344E-2</c:v>
                </c:pt>
                <c:pt idx="49">
                  <c:v>2.1340586193392224E-2</c:v>
                </c:pt>
                <c:pt idx="50">
                  <c:v>2.0435178783353023E-2</c:v>
                </c:pt>
                <c:pt idx="51">
                  <c:v>2.1531010293760547E-2</c:v>
                </c:pt>
                <c:pt idx="52">
                  <c:v>2.2547693367308417E-2</c:v>
                </c:pt>
                <c:pt idx="53">
                  <c:v>2.3882585331659989E-2</c:v>
                </c:pt>
                <c:pt idx="54">
                  <c:v>2.1941397849503032E-2</c:v>
                </c:pt>
                <c:pt idx="55">
                  <c:v>2.1763207479686665E-2</c:v>
                </c:pt>
                <c:pt idx="56">
                  <c:v>2.1015669797730993E-2</c:v>
                </c:pt>
                <c:pt idx="57">
                  <c:v>2.0971242529509257E-2</c:v>
                </c:pt>
                <c:pt idx="58">
                  <c:v>2.1728361625075299E-2</c:v>
                </c:pt>
                <c:pt idx="59">
                  <c:v>2.0420094204494633E-2</c:v>
                </c:pt>
                <c:pt idx="60">
                  <c:v>1.8755741910080118E-2</c:v>
                </c:pt>
                <c:pt idx="61">
                  <c:v>1.6264296087405608E-2</c:v>
                </c:pt>
                <c:pt idx="62">
                  <c:v>1.7654872677956592E-2</c:v>
                </c:pt>
                <c:pt idx="63">
                  <c:v>1.754560315355639E-2</c:v>
                </c:pt>
                <c:pt idx="64">
                  <c:v>1.5698968098046339E-2</c:v>
                </c:pt>
                <c:pt idx="65">
                  <c:v>1.3747738672544883E-2</c:v>
                </c:pt>
                <c:pt idx="66">
                  <c:v>1.3819147731728614E-2</c:v>
                </c:pt>
                <c:pt idx="67">
                  <c:v>1.8720082894749024E-2</c:v>
                </c:pt>
                <c:pt idx="68">
                  <c:v>1.9320829563323837E-2</c:v>
                </c:pt>
                <c:pt idx="69">
                  <c:v>1.8485999942425776E-2</c:v>
                </c:pt>
                <c:pt idx="70">
                  <c:v>1.8496053220205415E-2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F-417A-BFA6-663F0E02E27E}"/>
            </c:ext>
          </c:extLst>
        </c:ser>
        <c:ser>
          <c:idx val="0"/>
          <c:order val="4"/>
          <c:tx>
            <c:strRef>
              <c:f>'1. Инфляц'!$T$2</c:f>
              <c:strCache>
                <c:ptCount val="1"/>
                <c:pt idx="0">
                  <c:v>Дотоодын хүнс</c:v>
                </c:pt>
              </c:strCache>
            </c:strRef>
          </c:tx>
          <c:spPr>
            <a:solidFill>
              <a:srgbClr val="BEAE8E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Инфляц'!$T$3:$T$97</c15:sqref>
                  </c15:fullRef>
                </c:ext>
              </c:extLst>
              <c:f>'1. Инфляц'!$T$27:$T$97</c:f>
              <c:numCache>
                <c:formatCode>0.0%</c:formatCode>
                <c:ptCount val="71"/>
                <c:pt idx="0">
                  <c:v>1.0205937565006798E-2</c:v>
                </c:pt>
                <c:pt idx="1">
                  <c:v>1.0845707389426916E-2</c:v>
                </c:pt>
                <c:pt idx="2">
                  <c:v>1.1084866399387912E-2</c:v>
                </c:pt>
                <c:pt idx="3">
                  <c:v>1.1678777215952832E-2</c:v>
                </c:pt>
                <c:pt idx="4">
                  <c:v>1.2946784012364432E-2</c:v>
                </c:pt>
                <c:pt idx="5">
                  <c:v>2.0495025032061735E-2</c:v>
                </c:pt>
                <c:pt idx="6">
                  <c:v>2.1829945465016418E-2</c:v>
                </c:pt>
                <c:pt idx="7">
                  <c:v>1.2514961007664444E-2</c:v>
                </c:pt>
                <c:pt idx="8">
                  <c:v>9.6805383041509395E-3</c:v>
                </c:pt>
                <c:pt idx="9">
                  <c:v>1.2333344388615693E-2</c:v>
                </c:pt>
                <c:pt idx="10">
                  <c:v>1.6233404590366905E-2</c:v>
                </c:pt>
                <c:pt idx="11">
                  <c:v>1.9177927573455579E-2</c:v>
                </c:pt>
                <c:pt idx="12">
                  <c:v>2.2637864791272205E-2</c:v>
                </c:pt>
                <c:pt idx="13">
                  <c:v>1.8138420821752085E-2</c:v>
                </c:pt>
                <c:pt idx="14">
                  <c:v>1.6901043748752811E-2</c:v>
                </c:pt>
                <c:pt idx="15">
                  <c:v>1.7235629572496722E-2</c:v>
                </c:pt>
                <c:pt idx="16">
                  <c:v>2.5108424245580345E-2</c:v>
                </c:pt>
                <c:pt idx="17">
                  <c:v>2.4465339394687684E-2</c:v>
                </c:pt>
                <c:pt idx="18">
                  <c:v>2.1374096619615274E-2</c:v>
                </c:pt>
                <c:pt idx="19">
                  <c:v>2.6807052996472486E-2</c:v>
                </c:pt>
                <c:pt idx="20">
                  <c:v>3.12003456111507E-2</c:v>
                </c:pt>
                <c:pt idx="21">
                  <c:v>2.7647326903640027E-2</c:v>
                </c:pt>
                <c:pt idx="22">
                  <c:v>1.8152592769190807E-2</c:v>
                </c:pt>
                <c:pt idx="23">
                  <c:v>1.5536500020893969E-2</c:v>
                </c:pt>
                <c:pt idx="24">
                  <c:v>1.4638326792869359E-2</c:v>
                </c:pt>
                <c:pt idx="25">
                  <c:v>2.0983450749193746E-2</c:v>
                </c:pt>
                <c:pt idx="26">
                  <c:v>2.1220163155145907E-2</c:v>
                </c:pt>
                <c:pt idx="27">
                  <c:v>1.5897270515986755E-2</c:v>
                </c:pt>
                <c:pt idx="28">
                  <c:v>8.8301247579123006E-3</c:v>
                </c:pt>
                <c:pt idx="29">
                  <c:v>1.0817725587138146E-2</c:v>
                </c:pt>
                <c:pt idx="30">
                  <c:v>1.7421035370872303E-2</c:v>
                </c:pt>
                <c:pt idx="31">
                  <c:v>1.0583755943759111E-2</c:v>
                </c:pt>
                <c:pt idx="32">
                  <c:v>4.7781202114296232E-3</c:v>
                </c:pt>
                <c:pt idx="33">
                  <c:v>5.8260153715062046E-3</c:v>
                </c:pt>
                <c:pt idx="34">
                  <c:v>1.4748435560153152E-2</c:v>
                </c:pt>
                <c:pt idx="35">
                  <c:v>1.631937249579786E-2</c:v>
                </c:pt>
                <c:pt idx="36">
                  <c:v>1.5689509052012718E-2</c:v>
                </c:pt>
                <c:pt idx="37">
                  <c:v>1.6655298407000117E-2</c:v>
                </c:pt>
                <c:pt idx="38">
                  <c:v>1.5730990839885613E-2</c:v>
                </c:pt>
                <c:pt idx="39">
                  <c:v>2.6016604851494186E-2</c:v>
                </c:pt>
                <c:pt idx="40">
                  <c:v>2.753920544991573E-2</c:v>
                </c:pt>
                <c:pt idx="41">
                  <c:v>2.6849836010223539E-2</c:v>
                </c:pt>
                <c:pt idx="42">
                  <c:v>1.9816114614734967E-2</c:v>
                </c:pt>
                <c:pt idx="43">
                  <c:v>2.3499989191433642E-2</c:v>
                </c:pt>
                <c:pt idx="44">
                  <c:v>2.8268010097958911E-2</c:v>
                </c:pt>
                <c:pt idx="45">
                  <c:v>3.4308920638894035E-2</c:v>
                </c:pt>
                <c:pt idx="46">
                  <c:v>3.3416183335573266E-2</c:v>
                </c:pt>
                <c:pt idx="47">
                  <c:v>3.5580773599248411E-2</c:v>
                </c:pt>
                <c:pt idx="48">
                  <c:v>3.8251537422016729E-2</c:v>
                </c:pt>
                <c:pt idx="49">
                  <c:v>3.1704980948595606E-2</c:v>
                </c:pt>
                <c:pt idx="50">
                  <c:v>3.2341512212796367E-2</c:v>
                </c:pt>
                <c:pt idx="51">
                  <c:v>2.9609359508854672E-2</c:v>
                </c:pt>
                <c:pt idx="52">
                  <c:v>3.1300560403835505E-2</c:v>
                </c:pt>
                <c:pt idx="53">
                  <c:v>3.3052544660691845E-2</c:v>
                </c:pt>
                <c:pt idx="54">
                  <c:v>3.8343854034034723E-2</c:v>
                </c:pt>
                <c:pt idx="55">
                  <c:v>3.0555058171356533E-2</c:v>
                </c:pt>
                <c:pt idx="56">
                  <c:v>2.7009274038784024E-2</c:v>
                </c:pt>
                <c:pt idx="57">
                  <c:v>2.86642475249918E-2</c:v>
                </c:pt>
                <c:pt idx="58">
                  <c:v>3.1483642288242859E-2</c:v>
                </c:pt>
                <c:pt idx="59">
                  <c:v>3.2241276490609039E-2</c:v>
                </c:pt>
                <c:pt idx="60">
                  <c:v>2.9980303139841284E-2</c:v>
                </c:pt>
                <c:pt idx="61">
                  <c:v>3.5631056394402907E-2</c:v>
                </c:pt>
                <c:pt idx="62">
                  <c:v>3.871574737924522E-2</c:v>
                </c:pt>
                <c:pt idx="63">
                  <c:v>4.0596559835388533E-2</c:v>
                </c:pt>
                <c:pt idx="64">
                  <c:v>4.6134150993475544E-2</c:v>
                </c:pt>
                <c:pt idx="65">
                  <c:v>4.8370473481503432E-2</c:v>
                </c:pt>
                <c:pt idx="66">
                  <c:v>3.9986391725478646E-2</c:v>
                </c:pt>
                <c:pt idx="67">
                  <c:v>4.0504661319699431E-2</c:v>
                </c:pt>
                <c:pt idx="68">
                  <c:v>4.1660309161555234E-2</c:v>
                </c:pt>
                <c:pt idx="69">
                  <c:v>3.569102327542923E-2</c:v>
                </c:pt>
                <c:pt idx="70">
                  <c:v>3.2754635418057808E-2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F-417A-BFA6-663F0E02E27E}"/>
            </c:ext>
          </c:extLst>
        </c:ser>
        <c:ser>
          <c:idx val="8"/>
          <c:order val="5"/>
          <c:tx>
            <c:strRef>
              <c:f>'1. Инфляц'!$V$2</c:f>
              <c:strCache>
                <c:ptCount val="1"/>
                <c:pt idx="0">
                  <c:v>Дотоодын бараа</c:v>
                </c:pt>
              </c:strCache>
            </c:strRef>
          </c:tx>
          <c:spPr>
            <a:pattFill prst="pct50">
              <a:fgClr>
                <a:srgbClr val="BEAE8E"/>
              </a:fgClr>
              <a:bgClr>
                <a:schemeClr val="bg1"/>
              </a:bgClr>
            </a:pattFill>
            <a:ln w="3175">
              <a:solidFill>
                <a:sysClr val="windowText" lastClr="000000"/>
              </a:solidFill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Инфляц'!$V$3:$V$97</c15:sqref>
                  </c15:fullRef>
                </c:ext>
              </c:extLst>
              <c:f>'1. Инфляц'!$V$27:$V$97</c:f>
              <c:numCache>
                <c:formatCode>0.0%</c:formatCode>
                <c:ptCount val="71"/>
                <c:pt idx="0">
                  <c:v>1.2024045424748156E-2</c:v>
                </c:pt>
                <c:pt idx="1">
                  <c:v>1.2678484020926157E-2</c:v>
                </c:pt>
                <c:pt idx="2">
                  <c:v>1.4410476580869013E-2</c:v>
                </c:pt>
                <c:pt idx="3">
                  <c:v>1.4274018797704718E-2</c:v>
                </c:pt>
                <c:pt idx="4">
                  <c:v>1.3727374073391101E-2</c:v>
                </c:pt>
                <c:pt idx="5">
                  <c:v>1.4073568502135602E-2</c:v>
                </c:pt>
                <c:pt idx="6">
                  <c:v>1.4275704220286343E-2</c:v>
                </c:pt>
                <c:pt idx="7">
                  <c:v>1.285056829082162E-2</c:v>
                </c:pt>
                <c:pt idx="8">
                  <c:v>1.2855993741470468E-2</c:v>
                </c:pt>
                <c:pt idx="9">
                  <c:v>1.3226889939038693E-2</c:v>
                </c:pt>
                <c:pt idx="10">
                  <c:v>1.7932216593766311E-2</c:v>
                </c:pt>
                <c:pt idx="11">
                  <c:v>1.8023765675445079E-2</c:v>
                </c:pt>
                <c:pt idx="12">
                  <c:v>1.1581051134932383E-2</c:v>
                </c:pt>
                <c:pt idx="13">
                  <c:v>1.1614774795049973E-2</c:v>
                </c:pt>
                <c:pt idx="14">
                  <c:v>9.583407488836888E-3</c:v>
                </c:pt>
                <c:pt idx="15">
                  <c:v>8.8964461963453728E-3</c:v>
                </c:pt>
                <c:pt idx="16">
                  <c:v>9.5766645728787465E-3</c:v>
                </c:pt>
                <c:pt idx="17">
                  <c:v>9.3675475022117032E-3</c:v>
                </c:pt>
                <c:pt idx="18">
                  <c:v>9.2719629066027355E-3</c:v>
                </c:pt>
                <c:pt idx="19">
                  <c:v>9.5795095473826149E-3</c:v>
                </c:pt>
                <c:pt idx="20">
                  <c:v>8.605872897044925E-3</c:v>
                </c:pt>
                <c:pt idx="21">
                  <c:v>5.9648199906739046E-3</c:v>
                </c:pt>
                <c:pt idx="22">
                  <c:v>1.5282093857960043E-3</c:v>
                </c:pt>
                <c:pt idx="23">
                  <c:v>6.9714761353081378E-4</c:v>
                </c:pt>
                <c:pt idx="24">
                  <c:v>2.1823837806303156E-3</c:v>
                </c:pt>
                <c:pt idx="25">
                  <c:v>2.4954299019950693E-3</c:v>
                </c:pt>
                <c:pt idx="26">
                  <c:v>2.415618807522927E-3</c:v>
                </c:pt>
                <c:pt idx="27">
                  <c:v>2.7695124930709695E-3</c:v>
                </c:pt>
                <c:pt idx="28">
                  <c:v>2.4895754009911578E-3</c:v>
                </c:pt>
                <c:pt idx="29">
                  <c:v>2.4458896305889133E-3</c:v>
                </c:pt>
                <c:pt idx="30">
                  <c:v>2.4684730219906395E-3</c:v>
                </c:pt>
                <c:pt idx="31">
                  <c:v>2.5137655679202107E-3</c:v>
                </c:pt>
                <c:pt idx="32">
                  <c:v>2.8580851728031514E-3</c:v>
                </c:pt>
                <c:pt idx="33">
                  <c:v>2.7676387434103851E-3</c:v>
                </c:pt>
                <c:pt idx="34">
                  <c:v>3.3650462559682492E-3</c:v>
                </c:pt>
                <c:pt idx="35">
                  <c:v>-8.2898889557548577E-3</c:v>
                </c:pt>
                <c:pt idx="36">
                  <c:v>-6.2923232670781632E-3</c:v>
                </c:pt>
                <c:pt idx="37">
                  <c:v>-5.7517380676003179E-3</c:v>
                </c:pt>
                <c:pt idx="38">
                  <c:v>-6.0319077885969191E-3</c:v>
                </c:pt>
                <c:pt idx="39">
                  <c:v>3.7653805056377678E-3</c:v>
                </c:pt>
                <c:pt idx="40">
                  <c:v>3.2602703582236261E-3</c:v>
                </c:pt>
                <c:pt idx="41">
                  <c:v>3.3715822496253808E-3</c:v>
                </c:pt>
                <c:pt idx="42">
                  <c:v>3.6587058825368569E-3</c:v>
                </c:pt>
                <c:pt idx="43">
                  <c:v>4.8255943141213391E-3</c:v>
                </c:pt>
                <c:pt idx="44">
                  <c:v>5.1215449333260948E-3</c:v>
                </c:pt>
                <c:pt idx="45">
                  <c:v>4.3235594401187083E-4</c:v>
                </c:pt>
                <c:pt idx="46">
                  <c:v>1.1408832972656033E-3</c:v>
                </c:pt>
                <c:pt idx="47">
                  <c:v>1.199813116287725E-2</c:v>
                </c:pt>
                <c:pt idx="48">
                  <c:v>1.1792628556686136E-2</c:v>
                </c:pt>
                <c:pt idx="49">
                  <c:v>1.2083264696763654E-2</c:v>
                </c:pt>
                <c:pt idx="50">
                  <c:v>1.3764237999646448E-2</c:v>
                </c:pt>
                <c:pt idx="51">
                  <c:v>1.2180205713328396E-2</c:v>
                </c:pt>
                <c:pt idx="52">
                  <c:v>1.3109308127203703E-2</c:v>
                </c:pt>
                <c:pt idx="53">
                  <c:v>1.3970484814045307E-2</c:v>
                </c:pt>
                <c:pt idx="54">
                  <c:v>1.409956076361954E-2</c:v>
                </c:pt>
                <c:pt idx="55">
                  <c:v>1.3487556039105118E-2</c:v>
                </c:pt>
                <c:pt idx="56">
                  <c:v>1.3618275491658406E-2</c:v>
                </c:pt>
                <c:pt idx="57">
                  <c:v>1.8965711768476359E-2</c:v>
                </c:pt>
                <c:pt idx="58">
                  <c:v>1.8049784387473476E-2</c:v>
                </c:pt>
                <c:pt idx="59">
                  <c:v>1.6753273882730825E-2</c:v>
                </c:pt>
                <c:pt idx="60">
                  <c:v>1.6289742156655157E-2</c:v>
                </c:pt>
                <c:pt idx="61">
                  <c:v>1.521098268385233E-2</c:v>
                </c:pt>
                <c:pt idx="62">
                  <c:v>1.4001895844819754E-2</c:v>
                </c:pt>
                <c:pt idx="63">
                  <c:v>7.5110893581417319E-3</c:v>
                </c:pt>
                <c:pt idx="64">
                  <c:v>7.1150757616697492E-3</c:v>
                </c:pt>
                <c:pt idx="65">
                  <c:v>6.2702354285394824E-3</c:v>
                </c:pt>
                <c:pt idx="66">
                  <c:v>5.8104682219534765E-3</c:v>
                </c:pt>
                <c:pt idx="67">
                  <c:v>5.5935489333348186E-3</c:v>
                </c:pt>
                <c:pt idx="68">
                  <c:v>4.6441226228039504E-3</c:v>
                </c:pt>
                <c:pt idx="69">
                  <c:v>3.4948979145632674E-3</c:v>
                </c:pt>
                <c:pt idx="70">
                  <c:v>4.1200481673828509E-3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496768"/>
        <c:axId val="490498688"/>
      </c:barChart>
      <c:lineChart>
        <c:grouping val="standard"/>
        <c:varyColors val="0"/>
        <c:ser>
          <c:idx val="5"/>
          <c:order val="6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70"/>
              <c:layout>
                <c:manualLayout>
                  <c:x val="2.9304029304027153E-3"/>
                  <c:y val="-1.465201465201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87-4860-9F3A-FD8E6C59DA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Инфляц'!$C$3:$D$97</c15:sqref>
                  </c15:fullRef>
                </c:ext>
              </c:extLst>
              <c:f>'1. Инфляц'!$C$27:$D$97</c:f>
              <c:multiLvlStrCache>
                <c:ptCount val="71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  <c:pt idx="25">
                    <c:v>2</c:v>
                  </c:pt>
                  <c:pt idx="28">
                    <c:v>5</c:v>
                  </c:pt>
                  <c:pt idx="31">
                    <c:v>8</c:v>
                  </c:pt>
                  <c:pt idx="34">
                    <c:v>11</c:v>
                  </c:pt>
                  <c:pt idx="37">
                    <c:v>2</c:v>
                  </c:pt>
                  <c:pt idx="40">
                    <c:v>5</c:v>
                  </c:pt>
                  <c:pt idx="43">
                    <c:v>8</c:v>
                  </c:pt>
                  <c:pt idx="46">
                    <c:v>11</c:v>
                  </c:pt>
                  <c:pt idx="49">
                    <c:v>2</c:v>
                  </c:pt>
                  <c:pt idx="52">
                    <c:v>5</c:v>
                  </c:pt>
                  <c:pt idx="55">
                    <c:v>8</c:v>
                  </c:pt>
                  <c:pt idx="58">
                    <c:v>11</c:v>
                  </c:pt>
                  <c:pt idx="61">
                    <c:v>2</c:v>
                  </c:pt>
                  <c:pt idx="64">
                    <c:v>5</c:v>
                  </c:pt>
                  <c:pt idx="67">
                    <c:v>8</c:v>
                  </c:pt>
                  <c:pt idx="70">
                    <c:v>11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Инфляц'!$F$3:$F$97</c15:sqref>
                  </c15:fullRef>
                </c:ext>
              </c:extLst>
              <c:f>'1. Инфляц'!$F$27:$F$97</c:f>
              <c:numCache>
                <c:formatCode>0.0%</c:formatCode>
                <c:ptCount val="71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96768"/>
        <c:axId val="490498688"/>
      </c:lineChart>
      <c:catAx>
        <c:axId val="49049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8688"/>
        <c:crosses val="autoZero"/>
        <c:auto val="1"/>
        <c:lblAlgn val="ctr"/>
        <c:lblOffset val="100"/>
        <c:tickMarkSkip val="1"/>
        <c:noMultiLvlLbl val="0"/>
      </c:catAx>
      <c:valAx>
        <c:axId val="490498688"/>
        <c:scaling>
          <c:orientation val="minMax"/>
          <c:max val="0.18000000000000002"/>
          <c:min val="-3.0000000000000006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6768"/>
        <c:crosses val="autoZero"/>
        <c:crossBetween val="between"/>
        <c:majorUnit val="3.0000000000000006E-2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6.2483265400829088E-2"/>
          <c:y val="2.2417473952767927E-4"/>
          <c:w val="0.78558241758241754"/>
          <c:h val="8.9900300923922982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94482120199944E-2"/>
          <c:y val="0.13114752406984156"/>
          <c:w val="0.8781859758276761"/>
          <c:h val="0.72539972173264033"/>
        </c:manualLayout>
      </c:layout>
      <c:areaChart>
        <c:grouping val="stacked"/>
        <c:varyColors val="0"/>
        <c:ser>
          <c:idx val="0"/>
          <c:order val="0"/>
          <c:tx>
            <c:strRef>
              <c:f>'2.1'!$A$20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'2.1'!$B$20:$Q$20</c:f>
              <c:numCache>
                <c:formatCode>0.0%</c:formatCode>
                <c:ptCount val="16"/>
                <c:pt idx="0">
                  <c:v>-1.7183150554763715E-2</c:v>
                </c:pt>
                <c:pt idx="1">
                  <c:v>-1.9563549297437755E-3</c:v>
                </c:pt>
                <c:pt idx="2">
                  <c:v>1.7873844357013224E-2</c:v>
                </c:pt>
                <c:pt idx="3">
                  <c:v>5.0327107028905971E-2</c:v>
                </c:pt>
                <c:pt idx="4">
                  <c:v>7.3642908154792686E-2</c:v>
                </c:pt>
                <c:pt idx="5">
                  <c:v>7.0685500752283303E-2</c:v>
                </c:pt>
                <c:pt idx="6">
                  <c:v>7.2534477408398912E-2</c:v>
                </c:pt>
                <c:pt idx="7">
                  <c:v>7.4295327801732159E-3</c:v>
                </c:pt>
                <c:pt idx="8">
                  <c:v>-8.8512173890165878E-3</c:v>
                </c:pt>
                <c:pt idx="9">
                  <c:v>-1.1279138280299356E-2</c:v>
                </c:pt>
                <c:pt idx="10">
                  <c:v>-2.5989026371866498E-2</c:v>
                </c:pt>
                <c:pt idx="11">
                  <c:v>-3.5688646167203762E-2</c:v>
                </c:pt>
                <c:pt idx="12">
                  <c:v>-4.7040550398153427E-2</c:v>
                </c:pt>
                <c:pt idx="13">
                  <c:v>-4.7553318485477815E-2</c:v>
                </c:pt>
                <c:pt idx="14">
                  <c:v>-5.9156688273632553E-2</c:v>
                </c:pt>
                <c:pt idx="15">
                  <c:v>-6.5153241085931665E-2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042-B9D6-7C8F95D2DC0D}"/>
            </c:ext>
          </c:extLst>
        </c:ser>
        <c:ser>
          <c:idx val="1"/>
          <c:order val="1"/>
          <c:tx>
            <c:strRef>
              <c:f>'2.1'!$A$21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'2.1'!$B$21:$Q$21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2.8196771100000004E-2</c:v>
                </c:pt>
                <c:pt idx="8">
                  <c:v>3.6477598709999996E-2</c:v>
                </c:pt>
                <c:pt idx="9">
                  <c:v>4.0161103400000002E-2</c:v>
                </c:pt>
                <c:pt idx="10">
                  <c:v>4.3047256310000004E-2</c:v>
                </c:pt>
                <c:pt idx="11">
                  <c:v>4.6248576519999994E-2</c:v>
                </c:pt>
                <c:pt idx="12">
                  <c:v>4.9719779519999993E-2</c:v>
                </c:pt>
                <c:pt idx="13">
                  <c:v>5.1208177070000006E-2</c:v>
                </c:pt>
                <c:pt idx="14">
                  <c:v>5.3027327339999993E-2</c:v>
                </c:pt>
                <c:pt idx="15">
                  <c:v>5.4439728399999998E-2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9-4042-B9D6-7C8F95D2DC0D}"/>
            </c:ext>
          </c:extLst>
        </c:ser>
        <c:ser>
          <c:idx val="2"/>
          <c:order val="2"/>
          <c:tx>
            <c:strRef>
              <c:f>'2.1'!$A$22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'2.1'!$B$22:$Q$22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1.6382354700000001E-2</c:v>
                </c:pt>
                <c:pt idx="8">
                  <c:v>2.13236295E-2</c:v>
                </c:pt>
                <c:pt idx="9">
                  <c:v>2.3546964399999995E-2</c:v>
                </c:pt>
                <c:pt idx="10">
                  <c:v>2.5325123989999997E-2</c:v>
                </c:pt>
                <c:pt idx="11">
                  <c:v>2.727007578E-2</c:v>
                </c:pt>
                <c:pt idx="12">
                  <c:v>2.939446268E-2</c:v>
                </c:pt>
                <c:pt idx="13">
                  <c:v>3.0316805630000002E-2</c:v>
                </c:pt>
                <c:pt idx="14">
                  <c:v>3.1443060259999996E-2</c:v>
                </c:pt>
                <c:pt idx="15">
                  <c:v>3.23187266E-2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9-4042-B9D6-7C8F95D2DC0D}"/>
            </c:ext>
          </c:extLst>
        </c:ser>
        <c:ser>
          <c:idx val="3"/>
          <c:order val="3"/>
          <c:tx>
            <c:strRef>
              <c:f>'2.1'!$A$23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'2.1'!$B$23:$Q$23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1.6579128499999998E-2</c:v>
                </c:pt>
                <c:pt idx="8">
                  <c:v>1.89939459E-2</c:v>
                </c:pt>
                <c:pt idx="9">
                  <c:v>1.8921686900000002E-2</c:v>
                </c:pt>
                <c:pt idx="10">
                  <c:v>2.2272095500000005E-2</c:v>
                </c:pt>
                <c:pt idx="11">
                  <c:v>2.4201040399999998E-2</c:v>
                </c:pt>
                <c:pt idx="12">
                  <c:v>2.7384491099999995E-2</c:v>
                </c:pt>
                <c:pt idx="13">
                  <c:v>1.9969317099999998E-2</c:v>
                </c:pt>
                <c:pt idx="14">
                  <c:v>2.84959459E-2</c:v>
                </c:pt>
                <c:pt idx="15">
                  <c:v>3.1170285400000001E-2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9-4042-B9D6-7C8F95D2DC0D}"/>
            </c:ext>
          </c:extLst>
        </c:ser>
        <c:ser>
          <c:idx val="4"/>
          <c:order val="4"/>
          <c:tx>
            <c:strRef>
              <c:f>'2.1'!$A$24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'2.1'!$B$24:$Q$24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1.1703613800000002E-2</c:v>
                </c:pt>
                <c:pt idx="8">
                  <c:v>1.8040319599999997E-2</c:v>
                </c:pt>
                <c:pt idx="9">
                  <c:v>2.2093265600000009E-2</c:v>
                </c:pt>
                <c:pt idx="10">
                  <c:v>2.1988537099999997E-2</c:v>
                </c:pt>
                <c:pt idx="11">
                  <c:v>2.3563747999999992E-2</c:v>
                </c:pt>
                <c:pt idx="12">
                  <c:v>2.4234163400000012E-2</c:v>
                </c:pt>
                <c:pt idx="13">
                  <c:v>3.3341818099999997E-2</c:v>
                </c:pt>
                <c:pt idx="14">
                  <c:v>2.6880360200000002E-2</c:v>
                </c:pt>
                <c:pt idx="15">
                  <c:v>2.5813903199999998E-2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9-4042-B9D6-7C8F95D2DC0D}"/>
            </c:ext>
          </c:extLst>
        </c:ser>
        <c:ser>
          <c:idx val="5"/>
          <c:order val="5"/>
          <c:tx>
            <c:strRef>
              <c:f>'2.1'!$A$25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'2.1'!$B$25:$Q$25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1.7118137100000003E-2</c:v>
                </c:pt>
                <c:pt idx="8">
                  <c:v>2.2548740600000006E-2</c:v>
                </c:pt>
                <c:pt idx="9">
                  <c:v>2.5044749499999987E-2</c:v>
                </c:pt>
                <c:pt idx="10">
                  <c:v>2.7117684699999998E-2</c:v>
                </c:pt>
                <c:pt idx="11">
                  <c:v>2.9328285800000006E-2</c:v>
                </c:pt>
                <c:pt idx="12">
                  <c:v>3.1775503599999998E-2</c:v>
                </c:pt>
                <c:pt idx="13">
                  <c:v>3.2861741100000008E-2</c:v>
                </c:pt>
                <c:pt idx="14">
                  <c:v>3.4186423200000003E-2</c:v>
                </c:pt>
                <c:pt idx="15">
                  <c:v>3.5219165299999994E-2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69-4042-B9D6-7C8F95D2DC0D}"/>
            </c:ext>
          </c:extLst>
        </c:ser>
        <c:ser>
          <c:idx val="6"/>
          <c:order val="6"/>
          <c:tx>
            <c:strRef>
              <c:f>'2.1'!$A$26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'2.1'!$B$26:$Q$26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3.0822426099999998E-2</c:v>
                </c:pt>
                <c:pt idx="8">
                  <c:v>4.0850106000000004E-2</c:v>
                </c:pt>
                <c:pt idx="9">
                  <c:v>4.5507263000000006E-2</c:v>
                </c:pt>
                <c:pt idx="10">
                  <c:v>4.9446680999999992E-2</c:v>
                </c:pt>
                <c:pt idx="11">
                  <c:v>5.3596796999999995E-2</c:v>
                </c:pt>
                <c:pt idx="12">
                  <c:v>5.8221272000000004E-2</c:v>
                </c:pt>
                <c:pt idx="13">
                  <c:v>6.0295303999999987E-2</c:v>
                </c:pt>
                <c:pt idx="14">
                  <c:v>6.2823515999999996E-2</c:v>
                </c:pt>
                <c:pt idx="15">
                  <c:v>6.4797274000000016E-2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8"/>
          <c:order val="7"/>
          <c:tx>
            <c:strRef>
              <c:f>'2.1'!$A$28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'2.1'!$B$28:$P$28</c:f>
              <c:numCache>
                <c:formatCode>0.0%</c:formatCode>
                <c:ptCount val="15"/>
                <c:pt idx="0">
                  <c:v>-1.7183150554763715E-2</c:v>
                </c:pt>
                <c:pt idx="1">
                  <c:v>-1.9563549297437755E-3</c:v>
                </c:pt>
                <c:pt idx="2">
                  <c:v>1.7873844357013224E-2</c:v>
                </c:pt>
                <c:pt idx="3">
                  <c:v>5.0327107028905971E-2</c:v>
                </c:pt>
                <c:pt idx="4">
                  <c:v>7.3642913451501535E-2</c:v>
                </c:pt>
                <c:pt idx="5">
                  <c:v>7.0685532711476373E-2</c:v>
                </c:pt>
                <c:pt idx="6">
                  <c:v>7.2534477408398912E-2</c:v>
                </c:pt>
                <c:pt idx="7">
                  <c:v>5.5924568597944369E-2</c:v>
                </c:pt>
                <c:pt idx="8">
                  <c:v>5.2766588749863175E-2</c:v>
                </c:pt>
                <c:pt idx="9">
                  <c:v>5.6331312242707599E-2</c:v>
                </c:pt>
                <c:pt idx="10">
                  <c:v>5.5291477228502917E-2</c:v>
                </c:pt>
                <c:pt idx="11">
                  <c:v>5.9643903938684462E-2</c:v>
                </c:pt>
                <c:pt idx="12">
                  <c:v>5.9622741902997101E-2</c:v>
                </c:pt>
                <c:pt idx="13">
                  <c:v>5.1342822397594023E-2</c:v>
                </c:pt>
                <c:pt idx="14">
                  <c:v>5.4977893667472078E-2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469-4042-B9D6-7C8F95D2DC0D}"/>
            </c:ext>
          </c:extLst>
        </c:ser>
        <c:ser>
          <c:idx val="7"/>
          <c:order val="8"/>
          <c:tx>
            <c:strRef>
              <c:f>'2.1'!$A$27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122F83"/>
                </a:solidFill>
              </a:ln>
            </c:spPr>
          </c:marke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2022</c:v>
                  </c:pt>
                  <c:pt idx="4">
                    <c:v>2023*</c:v>
                  </c:pt>
                  <c:pt idx="8">
                    <c:v>2024*</c:v>
                  </c:pt>
                  <c:pt idx="12">
                    <c:v>2025*</c:v>
                  </c:pt>
                </c:lvl>
              </c:multiLvlStrCache>
            </c:multiLvlStrRef>
          </c:cat>
          <c:val>
            <c:numRef>
              <c:f>'2.1'!$B$27:$Q$27</c:f>
              <c:numCache>
                <c:formatCode>0.0%</c:formatCode>
                <c:ptCount val="16"/>
                <c:pt idx="0">
                  <c:v>-1.7183150554763715E-2</c:v>
                </c:pt>
                <c:pt idx="1">
                  <c:v>-1.9563549297437755E-3</c:v>
                </c:pt>
                <c:pt idx="2">
                  <c:v>1.7873844357013224E-2</c:v>
                </c:pt>
                <c:pt idx="3">
                  <c:v>5.0327107028905971E-2</c:v>
                </c:pt>
                <c:pt idx="4">
                  <c:v>7.3642908154792686E-2</c:v>
                </c:pt>
                <c:pt idx="5">
                  <c:v>7.0685500752283303E-2</c:v>
                </c:pt>
                <c:pt idx="6">
                  <c:v>7.2534477408398912E-2</c:v>
                </c:pt>
                <c:pt idx="7">
                  <c:v>6.8587787080173213E-2</c:v>
                </c:pt>
                <c:pt idx="8">
                  <c:v>6.7943956720983412E-2</c:v>
                </c:pt>
                <c:pt idx="9">
                  <c:v>7.1350616419700641E-2</c:v>
                </c:pt>
                <c:pt idx="10">
                  <c:v>6.4655449428133505E-2</c:v>
                </c:pt>
                <c:pt idx="11">
                  <c:v>6.203104653279623E-2</c:v>
                </c:pt>
                <c:pt idx="12">
                  <c:v>5.9458182901846568E-2</c:v>
                </c:pt>
                <c:pt idx="13">
                  <c:v>5.3940981314522185E-2</c:v>
                </c:pt>
                <c:pt idx="14">
                  <c:v>5.3809645226367442E-2</c:v>
                </c:pt>
                <c:pt idx="15">
                  <c:v>5.277549931406833E-2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b="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MarkSkip val="4"/>
        <c:noMultiLvlLbl val="1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495758336"/>
        <c:crosses val="autoZero"/>
        <c:crossBetween val="between"/>
      </c:valAx>
      <c:spPr>
        <a:ln w="12700">
          <a:solidFill>
            <a:schemeClr val="bg1">
              <a:lumMod val="85000"/>
            </a:schemeClr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3095676050372847"/>
          <c:y val="8.937516108125829E-3"/>
          <c:w val="0.39635591566878542"/>
          <c:h val="0.10295804431458792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ЭЗӨ'!$C$2:$C$4</c:f>
              <c:strCache>
                <c:ptCount val="3"/>
                <c:pt idx="0">
                  <c:v>Калман фильтер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ЭЗӨ'!$A$5:$A$55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ЭЗӨ'!$C$5:$C$55</c:f>
              <c:numCache>
                <c:formatCode>0.0</c:formatCode>
                <c:ptCount val="51"/>
                <c:pt idx="0">
                  <c:v>6.0722810092362023</c:v>
                </c:pt>
                <c:pt idx="1">
                  <c:v>5.7215616794175972</c:v>
                </c:pt>
                <c:pt idx="2">
                  <c:v>6.4474499031780264</c:v>
                </c:pt>
                <c:pt idx="3">
                  <c:v>7.8910836027467735</c:v>
                </c:pt>
                <c:pt idx="4">
                  <c:v>10.572677679594001</c:v>
                </c:pt>
                <c:pt idx="5">
                  <c:v>12.138754194956602</c:v>
                </c:pt>
                <c:pt idx="6">
                  <c:v>13.173688435588859</c:v>
                </c:pt>
                <c:pt idx="7">
                  <c:v>14.06511174302687</c:v>
                </c:pt>
                <c:pt idx="8">
                  <c:v>14.626927374654031</c:v>
                </c:pt>
                <c:pt idx="9">
                  <c:v>14.879678551975584</c:v>
                </c:pt>
                <c:pt idx="10">
                  <c:v>14.711532676730865</c:v>
                </c:pt>
                <c:pt idx="11">
                  <c:v>13.853654791177107</c:v>
                </c:pt>
                <c:pt idx="12">
                  <c:v>12.793760550073818</c:v>
                </c:pt>
                <c:pt idx="13">
                  <c:v>11.430520464906468</c:v>
                </c:pt>
                <c:pt idx="14">
                  <c:v>9.895782320276215</c:v>
                </c:pt>
                <c:pt idx="15">
                  <c:v>8.1744539722192311</c:v>
                </c:pt>
                <c:pt idx="16">
                  <c:v>6.3664286802737058</c:v>
                </c:pt>
                <c:pt idx="17">
                  <c:v>5.0021688525986763</c:v>
                </c:pt>
                <c:pt idx="18">
                  <c:v>3.7889307554198837</c:v>
                </c:pt>
                <c:pt idx="19">
                  <c:v>3.1024931732720695</c:v>
                </c:pt>
                <c:pt idx="20">
                  <c:v>2.7896727839369362</c:v>
                </c:pt>
                <c:pt idx="21">
                  <c:v>2.6545650369501184</c:v>
                </c:pt>
                <c:pt idx="22">
                  <c:v>2.83820564974544</c:v>
                </c:pt>
                <c:pt idx="23">
                  <c:v>3.4471994563699315</c:v>
                </c:pt>
                <c:pt idx="24">
                  <c:v>4.0352207178129929</c:v>
                </c:pt>
                <c:pt idx="25">
                  <c:v>4.3207692919404073</c:v>
                </c:pt>
                <c:pt idx="26">
                  <c:v>4.634513523069006</c:v>
                </c:pt>
                <c:pt idx="27">
                  <c:v>4.6042035557812833</c:v>
                </c:pt>
                <c:pt idx="28">
                  <c:v>4.5156326501484934</c:v>
                </c:pt>
                <c:pt idx="29">
                  <c:v>4.6291966520698669</c:v>
                </c:pt>
                <c:pt idx="30">
                  <c:v>4.6851527910451551</c:v>
                </c:pt>
                <c:pt idx="31">
                  <c:v>4.671376869187549</c:v>
                </c:pt>
                <c:pt idx="32">
                  <c:v>4.7408077682879135</c:v>
                </c:pt>
                <c:pt idx="33">
                  <c:v>4.6369195768984683</c:v>
                </c:pt>
                <c:pt idx="34">
                  <c:v>4.3920144728974764</c:v>
                </c:pt>
                <c:pt idx="35">
                  <c:v>4.0256049359860935</c:v>
                </c:pt>
                <c:pt idx="36">
                  <c:v>3.3475975467799124</c:v>
                </c:pt>
                <c:pt idx="37">
                  <c:v>3.0034805790055685</c:v>
                </c:pt>
                <c:pt idx="38">
                  <c:v>2.4975077279056679</c:v>
                </c:pt>
                <c:pt idx="39">
                  <c:v>1.8942354761811053</c:v>
                </c:pt>
                <c:pt idx="40">
                  <c:v>1.5217916402206821</c:v>
                </c:pt>
                <c:pt idx="41">
                  <c:v>0.9327213703308912</c:v>
                </c:pt>
                <c:pt idx="42">
                  <c:v>0.9670082163414806</c:v>
                </c:pt>
                <c:pt idx="43">
                  <c:v>1.8858306485576293</c:v>
                </c:pt>
                <c:pt idx="44">
                  <c:v>2.2094639219204515</c:v>
                </c:pt>
                <c:pt idx="45">
                  <c:v>2.8490364385745259</c:v>
                </c:pt>
                <c:pt idx="46">
                  <c:v>3.4904858235078828</c:v>
                </c:pt>
                <c:pt idx="47">
                  <c:v>3.7258881421921908</c:v>
                </c:pt>
                <c:pt idx="48">
                  <c:v>4.7628562637988425</c:v>
                </c:pt>
                <c:pt idx="49">
                  <c:v>5.4427413419835924</c:v>
                </c:pt>
                <c:pt idx="50">
                  <c:v>5.6349875659492676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ЭЗӨ'!$D$2:$D$4</c:f>
              <c:strCache>
                <c:ptCount val="3"/>
                <c:pt idx="0">
                  <c:v>HP фильтер</c:v>
                </c:pt>
              </c:strCache>
            </c:strRef>
          </c:tx>
          <c:spPr>
            <a:ln w="25400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ЭЗӨ'!$A$5:$A$55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ЭЗӨ'!$D$5:$D$55</c:f>
              <c:numCache>
                <c:formatCode>0.0</c:formatCode>
                <c:ptCount val="51"/>
                <c:pt idx="0">
                  <c:v>15.318129444264382</c:v>
                </c:pt>
                <c:pt idx="1">
                  <c:v>15.834224368911398</c:v>
                </c:pt>
                <c:pt idx="2">
                  <c:v>15.752118872670117</c:v>
                </c:pt>
                <c:pt idx="3">
                  <c:v>15.22809655583468</c:v>
                </c:pt>
                <c:pt idx="4">
                  <c:v>14.506069965016376</c:v>
                </c:pt>
                <c:pt idx="5">
                  <c:v>13.69291574412539</c:v>
                </c:pt>
                <c:pt idx="6">
                  <c:v>12.950883160691129</c:v>
                </c:pt>
                <c:pt idx="7">
                  <c:v>12.363048456791837</c:v>
                </c:pt>
                <c:pt idx="8">
                  <c:v>11.804032938745856</c:v>
                </c:pt>
                <c:pt idx="9">
                  <c:v>11.272681085143187</c:v>
                </c:pt>
                <c:pt idx="10">
                  <c:v>10.663309713598057</c:v>
                </c:pt>
                <c:pt idx="11">
                  <c:v>9.8530312594469649</c:v>
                </c:pt>
                <c:pt idx="12">
                  <c:v>8.900705305461031</c:v>
                </c:pt>
                <c:pt idx="13">
                  <c:v>7.8556035938748048</c:v>
                </c:pt>
                <c:pt idx="14">
                  <c:v>6.7317950691246242</c:v>
                </c:pt>
                <c:pt idx="15">
                  <c:v>5.5698483099762663</c:v>
                </c:pt>
                <c:pt idx="16">
                  <c:v>4.47896110626953</c:v>
                </c:pt>
                <c:pt idx="17">
                  <c:v>3.5414733561479173</c:v>
                </c:pt>
                <c:pt idx="18">
                  <c:v>2.8304989112765577</c:v>
                </c:pt>
                <c:pt idx="19">
                  <c:v>2.3911736606169853</c:v>
                </c:pt>
                <c:pt idx="20">
                  <c:v>2.2315429487525629</c:v>
                </c:pt>
                <c:pt idx="21">
                  <c:v>2.3599985486178143</c:v>
                </c:pt>
                <c:pt idx="22">
                  <c:v>2.7917346311698177</c:v>
                </c:pt>
                <c:pt idx="23">
                  <c:v>3.5018317128259424</c:v>
                </c:pt>
                <c:pt idx="24">
                  <c:v>4.298813365229992</c:v>
                </c:pt>
                <c:pt idx="25">
                  <c:v>5.0699361089908246</c:v>
                </c:pt>
                <c:pt idx="26">
                  <c:v>5.7361845140363021</c:v>
                </c:pt>
                <c:pt idx="27">
                  <c:v>6.2482780765317436</c:v>
                </c:pt>
                <c:pt idx="28">
                  <c:v>6.6043024083828561</c:v>
                </c:pt>
                <c:pt idx="29">
                  <c:v>6.7342950358147968</c:v>
                </c:pt>
                <c:pt idx="30">
                  <c:v>6.5626956864673902</c:v>
                </c:pt>
                <c:pt idx="31">
                  <c:v>6.0454407863232085</c:v>
                </c:pt>
                <c:pt idx="32">
                  <c:v>5.1668541542488011</c:v>
                </c:pt>
                <c:pt idx="33">
                  <c:v>3.9794115327173474</c:v>
                </c:pt>
                <c:pt idx="34">
                  <c:v>2.6045308797877587</c:v>
                </c:pt>
                <c:pt idx="35">
                  <c:v>1.2406285135616812</c:v>
                </c:pt>
                <c:pt idx="36">
                  <c:v>0.1381575567292348</c:v>
                </c:pt>
                <c:pt idx="37">
                  <c:v>-0.43706790357204151</c:v>
                </c:pt>
                <c:pt idx="38">
                  <c:v>-0.48475721291990626</c:v>
                </c:pt>
                <c:pt idx="39">
                  <c:v>-0.17618735691135035</c:v>
                </c:pt>
                <c:pt idx="40">
                  <c:v>0.2633569227384891</c:v>
                </c:pt>
                <c:pt idx="41">
                  <c:v>0.62676005601101092</c:v>
                </c:pt>
                <c:pt idx="42">
                  <c:v>1.0294516706081946</c:v>
                </c:pt>
                <c:pt idx="43">
                  <c:v>1.6047621761505315</c:v>
                </c:pt>
                <c:pt idx="44">
                  <c:v>2.4376990000910315</c:v>
                </c:pt>
                <c:pt idx="45">
                  <c:v>3.4796482859096756</c:v>
                </c:pt>
                <c:pt idx="46">
                  <c:v>4.5125093756372525</c:v>
                </c:pt>
                <c:pt idx="47">
                  <c:v>5.4004079719626841</c:v>
                </c:pt>
                <c:pt idx="48">
                  <c:v>6.0673802220245321</c:v>
                </c:pt>
                <c:pt idx="49">
                  <c:v>6.5070044162560459</c:v>
                </c:pt>
                <c:pt idx="50">
                  <c:v>6.757622337598157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ЭЗӨ'!$E$2:$E$4</c:f>
              <c:strCache>
                <c:ptCount val="3"/>
                <c:pt idx="0">
                  <c:v>Үйлдвэрлэлийн функц</c:v>
                </c:pt>
              </c:strCache>
            </c:strRef>
          </c:tx>
          <c:spPr>
            <a:ln w="25400" cap="rnd">
              <a:solidFill>
                <a:srgbClr val="B8B8B1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ЭЗӨ'!$A$5:$A$55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ЭЗӨ'!$E$5:$E$55</c:f>
              <c:numCache>
                <c:formatCode>0.0</c:formatCode>
                <c:ptCount val="51"/>
                <c:pt idx="0">
                  <c:v>9.2376616662108511</c:v>
                </c:pt>
                <c:pt idx="1">
                  <c:v>11.187297256259532</c:v>
                </c:pt>
                <c:pt idx="2">
                  <c:v>13.242559269497445</c:v>
                </c:pt>
                <c:pt idx="3">
                  <c:v>13.506956319342089</c:v>
                </c:pt>
                <c:pt idx="4">
                  <c:v>14.17836999288642</c:v>
                </c:pt>
                <c:pt idx="5">
                  <c:v>14.372520952919277</c:v>
                </c:pt>
                <c:pt idx="6">
                  <c:v>13.828946927421182</c:v>
                </c:pt>
                <c:pt idx="7">
                  <c:v>13.554737558460172</c:v>
                </c:pt>
                <c:pt idx="8">
                  <c:v>13.149082219025154</c:v>
                </c:pt>
                <c:pt idx="9">
                  <c:v>12.029948694253822</c:v>
                </c:pt>
                <c:pt idx="10">
                  <c:v>11.676202781836942</c:v>
                </c:pt>
                <c:pt idx="11">
                  <c:v>10.971417794858397</c:v>
                </c:pt>
                <c:pt idx="12">
                  <c:v>10.600203914773143</c:v>
                </c:pt>
                <c:pt idx="13">
                  <c:v>9.3391070010216737</c:v>
                </c:pt>
                <c:pt idx="14">
                  <c:v>7.9693103299917079</c:v>
                </c:pt>
                <c:pt idx="15">
                  <c:v>7.7518671899668545</c:v>
                </c:pt>
                <c:pt idx="16">
                  <c:v>6.70429137495403</c:v>
                </c:pt>
                <c:pt idx="17">
                  <c:v>5.684086352389861</c:v>
                </c:pt>
                <c:pt idx="18">
                  <c:v>4.5025452958474155</c:v>
                </c:pt>
                <c:pt idx="19">
                  <c:v>3.2207845888339248</c:v>
                </c:pt>
                <c:pt idx="20">
                  <c:v>2.867393301134169</c:v>
                </c:pt>
                <c:pt idx="21">
                  <c:v>2.6897808905372855</c:v>
                </c:pt>
                <c:pt idx="22">
                  <c:v>2.2577138982830869</c:v>
                </c:pt>
                <c:pt idx="23">
                  <c:v>2.6198585004858499</c:v>
                </c:pt>
                <c:pt idx="24">
                  <c:v>2.9247118011399786</c:v>
                </c:pt>
                <c:pt idx="25">
                  <c:v>3.5671430728421827</c:v>
                </c:pt>
                <c:pt idx="26">
                  <c:v>4.0794722252016191</c:v>
                </c:pt>
                <c:pt idx="27">
                  <c:v>4.892028379625879</c:v>
                </c:pt>
                <c:pt idx="28">
                  <c:v>5.5430625863244209</c:v>
                </c:pt>
                <c:pt idx="29">
                  <c:v>5.9667052649396757</c:v>
                </c:pt>
                <c:pt idx="30">
                  <c:v>6.6272579778808183</c:v>
                </c:pt>
                <c:pt idx="31">
                  <c:v>6.4550822297283261</c:v>
                </c:pt>
                <c:pt idx="32">
                  <c:v>6.3892614445544949</c:v>
                </c:pt>
                <c:pt idx="33">
                  <c:v>5.9086792801611887</c:v>
                </c:pt>
                <c:pt idx="34">
                  <c:v>5.1850081638528778</c:v>
                </c:pt>
                <c:pt idx="35">
                  <c:v>4.095604243906581</c:v>
                </c:pt>
                <c:pt idx="36">
                  <c:v>2.6777324021646454</c:v>
                </c:pt>
                <c:pt idx="37">
                  <c:v>1.1155116640484408</c:v>
                </c:pt>
                <c:pt idx="38">
                  <c:v>0.1874507318906149</c:v>
                </c:pt>
                <c:pt idx="39">
                  <c:v>-0.985952402264334</c:v>
                </c:pt>
                <c:pt idx="40">
                  <c:v>-0.90520118671434391</c:v>
                </c:pt>
                <c:pt idx="41">
                  <c:v>-0.56961149218297535</c:v>
                </c:pt>
                <c:pt idx="42">
                  <c:v>-0.47410826629137315</c:v>
                </c:pt>
                <c:pt idx="43">
                  <c:v>0.70615459571661265</c:v>
                </c:pt>
                <c:pt idx="44">
                  <c:v>1.1562950520241033</c:v>
                </c:pt>
                <c:pt idx="45">
                  <c:v>1.9859835615688493</c:v>
                </c:pt>
                <c:pt idx="46">
                  <c:v>2.8049580436626309</c:v>
                </c:pt>
                <c:pt idx="47">
                  <c:v>3.576344301456813</c:v>
                </c:pt>
                <c:pt idx="48">
                  <c:v>4.304568343510029</c:v>
                </c:pt>
                <c:pt idx="49">
                  <c:v>4.7301012295653422</c:v>
                </c:pt>
                <c:pt idx="50">
                  <c:v>5.0769520170749649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4"/>
        <c:noMultiLvlLbl val="0"/>
      </c:catAx>
      <c:valAx>
        <c:axId val="510799232"/>
        <c:scaling>
          <c:orientation val="minMax"/>
          <c:max val="16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3331496525082251"/>
          <c:y val="1.5289459556191839E-3"/>
          <c:w val="0.75199969502051678"/>
          <c:h val="7.364497826838746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0.14127015920316621"/>
          <c:w val="0.93715996206565078"/>
          <c:h val="0.8109043742481624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ЭЗӨ'!$I$2</c:f>
              <c:strCache>
                <c:ptCount val="1"/>
                <c:pt idx="0">
                  <c:v>Уул уурхайн</c:v>
                </c:pt>
              </c:strCache>
            </c:strRef>
          </c:tx>
          <c:spPr>
            <a:solidFill>
              <a:srgbClr val="286A6C">
                <a:alpha val="80000"/>
              </a:srgbClr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f>'2. ЭЗӨ'!$A$5:$A$55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ЭЗӨ'!$I$5:$I$55</c:f>
              <c:numCache>
                <c:formatCode>0.0</c:formatCode>
                <c:ptCount val="51"/>
                <c:pt idx="0">
                  <c:v>0.21717315883279908</c:v>
                </c:pt>
                <c:pt idx="1">
                  <c:v>0.16599201709302472</c:v>
                </c:pt>
                <c:pt idx="2">
                  <c:v>-4.1623299736808159E-2</c:v>
                </c:pt>
                <c:pt idx="3">
                  <c:v>-0.42106975938219582</c:v>
                </c:pt>
                <c:pt idx="4">
                  <c:v>-0.2300960868337171</c:v>
                </c:pt>
                <c:pt idx="5">
                  <c:v>-0.24245656793576326</c:v>
                </c:pt>
                <c:pt idx="6">
                  <c:v>-1.0431056182159195</c:v>
                </c:pt>
                <c:pt idx="7">
                  <c:v>-1.1609146494762352</c:v>
                </c:pt>
                <c:pt idx="8">
                  <c:v>-0.79563943590713104</c:v>
                </c:pt>
                <c:pt idx="9">
                  <c:v>-0.28688495979933754</c:v>
                </c:pt>
                <c:pt idx="10">
                  <c:v>-1.3772387466703333E-2</c:v>
                </c:pt>
                <c:pt idx="11">
                  <c:v>0.23396614889649747</c:v>
                </c:pt>
                <c:pt idx="12">
                  <c:v>0.15470802366294784</c:v>
                </c:pt>
                <c:pt idx="13">
                  <c:v>0.33548834106410641</c:v>
                </c:pt>
                <c:pt idx="14">
                  <c:v>1.2117027683599917</c:v>
                </c:pt>
                <c:pt idx="15">
                  <c:v>1.118928726120574</c:v>
                </c:pt>
                <c:pt idx="16">
                  <c:v>0.96699167772862604</c:v>
                </c:pt>
                <c:pt idx="17">
                  <c:v>1.3889953890434164</c:v>
                </c:pt>
                <c:pt idx="18">
                  <c:v>2.0798115484554418</c:v>
                </c:pt>
                <c:pt idx="19">
                  <c:v>2.0939760618985916</c:v>
                </c:pt>
                <c:pt idx="20">
                  <c:v>1.601810055729439</c:v>
                </c:pt>
                <c:pt idx="21">
                  <c:v>0.94220661149819218</c:v>
                </c:pt>
                <c:pt idx="22">
                  <c:v>0.5414882363618535</c:v>
                </c:pt>
                <c:pt idx="23">
                  <c:v>0.82790805537221768</c:v>
                </c:pt>
                <c:pt idx="24">
                  <c:v>0.54406807040870386</c:v>
                </c:pt>
                <c:pt idx="25">
                  <c:v>0.35926582601013052</c:v>
                </c:pt>
                <c:pt idx="26">
                  <c:v>0.244405822138693</c:v>
                </c:pt>
                <c:pt idx="27">
                  <c:v>-0.1153929706955111</c:v>
                </c:pt>
                <c:pt idx="28">
                  <c:v>0.12782449709841184</c:v>
                </c:pt>
                <c:pt idx="29">
                  <c:v>0.41791859921277902</c:v>
                </c:pt>
                <c:pt idx="30">
                  <c:v>0.76244419719244239</c:v>
                </c:pt>
                <c:pt idx="31">
                  <c:v>1.4224140474206388</c:v>
                </c:pt>
                <c:pt idx="32">
                  <c:v>2.0042811991482008</c:v>
                </c:pt>
                <c:pt idx="33">
                  <c:v>1.6573453168473904</c:v>
                </c:pt>
                <c:pt idx="34">
                  <c:v>0.26433721935093107</c:v>
                </c:pt>
                <c:pt idx="35">
                  <c:v>-1.3401141358739534</c:v>
                </c:pt>
                <c:pt idx="36">
                  <c:v>-2.217150732889797</c:v>
                </c:pt>
                <c:pt idx="37">
                  <c:v>-1.6704015576769462</c:v>
                </c:pt>
                <c:pt idx="38">
                  <c:v>-0.17588710757345699</c:v>
                </c:pt>
                <c:pt idx="39">
                  <c:v>1.0927765210809062</c:v>
                </c:pt>
                <c:pt idx="40">
                  <c:v>1.1328861473924472</c:v>
                </c:pt>
                <c:pt idx="41">
                  <c:v>0.13984217798822415</c:v>
                </c:pt>
                <c:pt idx="42">
                  <c:v>-0.77078357945102915</c:v>
                </c:pt>
                <c:pt idx="43">
                  <c:v>-1.93839778650328</c:v>
                </c:pt>
                <c:pt idx="44">
                  <c:v>-3.4185337561438764</c:v>
                </c:pt>
                <c:pt idx="45">
                  <c:v>-3.2979928341639835</c:v>
                </c:pt>
                <c:pt idx="46">
                  <c:v>-2.2394272413980021</c:v>
                </c:pt>
                <c:pt idx="47">
                  <c:v>-1.5026931872530507</c:v>
                </c:pt>
                <c:pt idx="48">
                  <c:v>-0.69750713753108418</c:v>
                </c:pt>
                <c:pt idx="49">
                  <c:v>-0.24051385183765181</c:v>
                </c:pt>
                <c:pt idx="50">
                  <c:v>-0.11024995847249143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2"/>
          <c:tx>
            <c:strRef>
              <c:f>'2. ЭЗӨ'!$J$2:$J$4</c:f>
              <c:strCache>
                <c:ptCount val="3"/>
                <c:pt idx="0">
                  <c:v>Уул уурхайн бус</c:v>
                </c:pt>
              </c:strCache>
            </c:strRef>
          </c:tx>
          <c:spPr>
            <a:solidFill>
              <a:srgbClr val="AF945E"/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f>'2. ЭЗӨ'!$A$5:$A$55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ЭЗӨ'!$J$5:$J$55</c:f>
              <c:numCache>
                <c:formatCode>0.0</c:formatCode>
                <c:ptCount val="51"/>
                <c:pt idx="0">
                  <c:v>4.3649592464450935</c:v>
                </c:pt>
                <c:pt idx="1">
                  <c:v>7.0296418339805582</c:v>
                </c:pt>
                <c:pt idx="2">
                  <c:v>7.5383774017402754</c:v>
                </c:pt>
                <c:pt idx="3">
                  <c:v>6.7760947481879592</c:v>
                </c:pt>
                <c:pt idx="4">
                  <c:v>7.9964469769677482</c:v>
                </c:pt>
                <c:pt idx="5">
                  <c:v>6.66388357999364</c:v>
                </c:pt>
                <c:pt idx="6">
                  <c:v>5.0966560215667416</c:v>
                </c:pt>
                <c:pt idx="7">
                  <c:v>5.1635878727352189</c:v>
                </c:pt>
                <c:pt idx="8">
                  <c:v>4.8747526128075016</c:v>
                </c:pt>
                <c:pt idx="9">
                  <c:v>3.828806678272314</c:v>
                </c:pt>
                <c:pt idx="10">
                  <c:v>3.1028945924769284</c:v>
                </c:pt>
                <c:pt idx="11">
                  <c:v>1.3552837607752606</c:v>
                </c:pt>
                <c:pt idx="12">
                  <c:v>0.58487053781472809</c:v>
                </c:pt>
                <c:pt idx="13">
                  <c:v>0.74957355451382668</c:v>
                </c:pt>
                <c:pt idx="14">
                  <c:v>9.5163096057607977E-2</c:v>
                </c:pt>
                <c:pt idx="15">
                  <c:v>-1.8788452170915166</c:v>
                </c:pt>
                <c:pt idx="16">
                  <c:v>-2.4839861817870523</c:v>
                </c:pt>
                <c:pt idx="17">
                  <c:v>-2.4623516156080201</c:v>
                </c:pt>
                <c:pt idx="18">
                  <c:v>-2.7297534017731944</c:v>
                </c:pt>
                <c:pt idx="19">
                  <c:v>-4.4173579586372353</c:v>
                </c:pt>
                <c:pt idx="20">
                  <c:v>-4.6990631141829731</c:v>
                </c:pt>
                <c:pt idx="21">
                  <c:v>-4.3384761701485539</c:v>
                </c:pt>
                <c:pt idx="22">
                  <c:v>-3.7218067578898406</c:v>
                </c:pt>
                <c:pt idx="23">
                  <c:v>-2.4923859253276057</c:v>
                </c:pt>
                <c:pt idx="24">
                  <c:v>-1.8572605431762734</c:v>
                </c:pt>
                <c:pt idx="25">
                  <c:v>-1.8036228435427069</c:v>
                </c:pt>
                <c:pt idx="26">
                  <c:v>-1.8287647998444603</c:v>
                </c:pt>
                <c:pt idx="27">
                  <c:v>-0.76597108561789085</c:v>
                </c:pt>
                <c:pt idx="28">
                  <c:v>-1.8658805374197677E-2</c:v>
                </c:pt>
                <c:pt idx="29">
                  <c:v>0.58658014173153283</c:v>
                </c:pt>
                <c:pt idx="30">
                  <c:v>0.82417901209669731</c:v>
                </c:pt>
                <c:pt idx="31">
                  <c:v>1.3477921281557732</c:v>
                </c:pt>
                <c:pt idx="32">
                  <c:v>1.537113728712757</c:v>
                </c:pt>
                <c:pt idx="33">
                  <c:v>2.0381195489491946</c:v>
                </c:pt>
                <c:pt idx="34">
                  <c:v>1.6253060382711391</c:v>
                </c:pt>
                <c:pt idx="35">
                  <c:v>-0.31563248668981359</c:v>
                </c:pt>
                <c:pt idx="36">
                  <c:v>-4.2850467970997146</c:v>
                </c:pt>
                <c:pt idx="37">
                  <c:v>-4.9464029850032949</c:v>
                </c:pt>
                <c:pt idx="38">
                  <c:v>-3.6349834430331001</c:v>
                </c:pt>
                <c:pt idx="39">
                  <c:v>-2.39017871319346</c:v>
                </c:pt>
                <c:pt idx="40">
                  <c:v>-2.5105527477263521</c:v>
                </c:pt>
                <c:pt idx="41">
                  <c:v>-4.0460505556828235</c:v>
                </c:pt>
                <c:pt idx="42">
                  <c:v>-4.2711417832371863</c:v>
                </c:pt>
                <c:pt idx="43">
                  <c:v>-3.7677577450736353</c:v>
                </c:pt>
                <c:pt idx="44">
                  <c:v>-1.6589190295153819</c:v>
                </c:pt>
                <c:pt idx="45">
                  <c:v>-0.32205059980009521</c:v>
                </c:pt>
                <c:pt idx="46">
                  <c:v>4.661353161502952E-2</c:v>
                </c:pt>
                <c:pt idx="47">
                  <c:v>-0.2554996168255429</c:v>
                </c:pt>
                <c:pt idx="48">
                  <c:v>-1.4116945148059579</c:v>
                </c:pt>
                <c:pt idx="49">
                  <c:v>-1.3615702234059801</c:v>
                </c:pt>
                <c:pt idx="50">
                  <c:v>-0.69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'2. ЭЗӨ'!$H$2</c:f>
              <c:strCache>
                <c:ptCount val="1"/>
                <c:pt idx="0">
                  <c:v>Үйлдвэрлэлийн зөрүү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ЭЗӨ'!$A$5:$A$53</c:f>
              <c:strCache>
                <c:ptCount val="4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  <c:pt idx="40">
                  <c:v>I/21</c:v>
                </c:pt>
                <c:pt idx="44">
                  <c:v>I/22</c:v>
                </c:pt>
                <c:pt idx="48">
                  <c:v>I/23</c:v>
                </c:pt>
              </c:strCache>
            </c:strRef>
          </c:cat>
          <c:val>
            <c:numRef>
              <c:f>'2. ЭЗӨ'!$H$5:$H$55</c:f>
              <c:numCache>
                <c:formatCode>0.0</c:formatCode>
                <c:ptCount val="51"/>
                <c:pt idx="0">
                  <c:v>4.5166977499999996</c:v>
                </c:pt>
                <c:pt idx="1">
                  <c:v>7.0799092899999998</c:v>
                </c:pt>
                <c:pt idx="2">
                  <c:v>7.3557807799999999</c:v>
                </c:pt>
                <c:pt idx="3">
                  <c:v>6.18928469</c:v>
                </c:pt>
                <c:pt idx="4">
                  <c:v>7.5921549700000002</c:v>
                </c:pt>
                <c:pt idx="5">
                  <c:v>6.2646729700000003</c:v>
                </c:pt>
                <c:pt idx="6">
                  <c:v>3.8290578599999998</c:v>
                </c:pt>
                <c:pt idx="7">
                  <c:v>3.75000658</c:v>
                </c:pt>
                <c:pt idx="8">
                  <c:v>3.8698931000000001</c:v>
                </c:pt>
                <c:pt idx="9">
                  <c:v>3.4180538600000001</c:v>
                </c:pt>
                <c:pt idx="10">
                  <c:v>3.0172875700000001</c:v>
                </c:pt>
                <c:pt idx="11">
                  <c:v>1.5882911799999999</c:v>
                </c:pt>
                <c:pt idx="12">
                  <c:v>0.74544933400000002</c:v>
                </c:pt>
                <c:pt idx="13">
                  <c:v>1.1070053900000001</c:v>
                </c:pt>
                <c:pt idx="14">
                  <c:v>1.42443425</c:v>
                </c:pt>
                <c:pt idx="15">
                  <c:v>-0.63372424100000002</c:v>
                </c:pt>
                <c:pt idx="16">
                  <c:v>-1.4104252100000001</c:v>
                </c:pt>
                <c:pt idx="17">
                  <c:v>-0.95618201599999997</c:v>
                </c:pt>
                <c:pt idx="18">
                  <c:v>-0.50774374200000005</c:v>
                </c:pt>
                <c:pt idx="19">
                  <c:v>-2.1752063800000001</c:v>
                </c:pt>
                <c:pt idx="20">
                  <c:v>-2.9704959899999999</c:v>
                </c:pt>
                <c:pt idx="21">
                  <c:v>-3.3010624900000001</c:v>
                </c:pt>
                <c:pt idx="22">
                  <c:v>-3.10708699</c:v>
                </c:pt>
                <c:pt idx="23">
                  <c:v>-1.5800175400000001</c:v>
                </c:pt>
                <c:pt idx="24">
                  <c:v>-1.2496209700000001</c:v>
                </c:pt>
                <c:pt idx="25">
                  <c:v>-1.3902084800000001</c:v>
                </c:pt>
                <c:pt idx="26">
                  <c:v>-1.5344094800000001</c:v>
                </c:pt>
                <c:pt idx="27">
                  <c:v>-0.878965098</c:v>
                </c:pt>
                <c:pt idx="28">
                  <c:v>0.122581046</c:v>
                </c:pt>
                <c:pt idx="29">
                  <c:v>1.0393850200000001</c:v>
                </c:pt>
                <c:pt idx="30">
                  <c:v>1.6627915200000001</c:v>
                </c:pt>
                <c:pt idx="31">
                  <c:v>2.93374413</c:v>
                </c:pt>
                <c:pt idx="32">
                  <c:v>3.8109764799999999</c:v>
                </c:pt>
                <c:pt idx="33">
                  <c:v>3.9248715199999999</c:v>
                </c:pt>
                <c:pt idx="34">
                  <c:v>1.8887589300000001</c:v>
                </c:pt>
                <c:pt idx="35">
                  <c:v>-1.9399886500000001</c:v>
                </c:pt>
                <c:pt idx="36">
                  <c:v>-6.8715643200000001</c:v>
                </c:pt>
                <c:pt idx="37">
                  <c:v>-6.8463639900000004</c:v>
                </c:pt>
                <c:pt idx="38">
                  <c:v>-3.70826498</c:v>
                </c:pt>
                <c:pt idx="39">
                  <c:v>-0.90614140399999998</c:v>
                </c:pt>
                <c:pt idx="40">
                  <c:v>-0.96558963600000003</c:v>
                </c:pt>
                <c:pt idx="41">
                  <c:v>-3.6955709099999998</c:v>
                </c:pt>
                <c:pt idx="42">
                  <c:v>-5.0760384399999996</c:v>
                </c:pt>
                <c:pt idx="43">
                  <c:v>-6.1088219199999996</c:v>
                </c:pt>
                <c:pt idx="44">
                  <c:v>-6.0340098400000004</c:v>
                </c:pt>
                <c:pt idx="45">
                  <c:v>-4.5961751</c:v>
                </c:pt>
                <c:pt idx="46">
                  <c:v>-2.8556739900000001</c:v>
                </c:pt>
                <c:pt idx="47">
                  <c:v>-2.1785511899999999</c:v>
                </c:pt>
                <c:pt idx="48">
                  <c:v>-2.2422255099999999</c:v>
                </c:pt>
                <c:pt idx="49">
                  <c:v>-1.6098827899999999</c:v>
                </c:pt>
                <c:pt idx="50">
                  <c:v>-0.8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4"/>
        <c:noMultiLvlLbl val="0"/>
      </c:catAx>
      <c:valAx>
        <c:axId val="513254144"/>
        <c:scaling>
          <c:orientation val="minMax"/>
          <c:max val="8"/>
          <c:min val="-1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4006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3950181803118978"/>
          <c:y val="1.1257504385736018E-4"/>
          <c:w val="0.33918529502603068"/>
          <c:h val="0.1226717236261697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7246690317556456E-2"/>
          <c:y val="0.10840185299218477"/>
          <c:w val="0.94275330968244353"/>
          <c:h val="0.84052050063943917"/>
        </c:manualLayout>
      </c:layout>
      <c:barChart>
        <c:barDir val="col"/>
        <c:grouping val="stacked"/>
        <c:varyColors val="0"/>
        <c:ser>
          <c:idx val="6"/>
          <c:order val="2"/>
          <c:tx>
            <c:strRef>
              <c:f>'2. ЭЗӨ-2'!$A$51</c:f>
              <c:strCache>
                <c:ptCount val="1"/>
                <c:pt idx="0">
                  <c:v>Аж үйлдвэр, үйлчилгээ*</c:v>
                </c:pt>
              </c:strCache>
            </c:strRef>
          </c:tx>
          <c:spPr>
            <a:solidFill>
              <a:srgbClr val="D4D9E4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'2. ЭЗӨ-2'!$Z$48:$AF$48</c15:sqref>
                  </c15:fullRef>
                </c:ext>
              </c:extLst>
              <c:f>('2. ЭЗӨ-2'!$AC$48:$AD$48,'2. ЭЗӨ-2'!$AF$48)</c:f>
              <c:strCache>
                <c:ptCount val="3"/>
                <c:pt idx="0">
                  <c:v>2021</c:v>
                </c:pt>
                <c:pt idx="1">
                  <c:v>2022</c:v>
                </c:pt>
                <c:pt idx="2">
                  <c:v>2023.I-III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ЭЗӨ-2'!$Z$51:$AF$51</c15:sqref>
                  </c15:fullRef>
                </c:ext>
              </c:extLst>
              <c:f>('2. ЭЗӨ-2'!$AC$51:$AD$51,'2. ЭЗӨ-2'!$AF$51)</c:f>
              <c:numCache>
                <c:formatCode>General</c:formatCode>
                <c:ptCount val="3"/>
                <c:pt idx="0" formatCode="0.0%">
                  <c:v>2.7009637722043688E-2</c:v>
                </c:pt>
                <c:pt idx="1" formatCode="0.0%">
                  <c:v>5.0375786879032276E-2</c:v>
                </c:pt>
                <c:pt idx="2" formatCode="0.0%">
                  <c:v>3.0147401095021672E-2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86-4D9D-9EB3-AFBE563539D7}"/>
            </c:ext>
          </c:extLst>
        </c:ser>
        <c:ser>
          <c:idx val="4"/>
          <c:order val="3"/>
          <c:tx>
            <c:strRef>
              <c:f>'2. ЭЗӨ-2'!$A$52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'2. ЭЗӨ-2'!$Z$48:$AF$48</c15:sqref>
                  </c15:fullRef>
                </c:ext>
              </c:extLst>
              <c:f>('2. ЭЗӨ-2'!$AC$48:$AD$48,'2. ЭЗӨ-2'!$AF$48)</c:f>
              <c:strCache>
                <c:ptCount val="3"/>
                <c:pt idx="0">
                  <c:v>2021</c:v>
                </c:pt>
                <c:pt idx="1">
                  <c:v>2022</c:v>
                </c:pt>
                <c:pt idx="2">
                  <c:v>2023.I-III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ЭЗӨ-2'!$Z$52:$AF$52</c15:sqref>
                  </c15:fullRef>
                </c:ext>
              </c:extLst>
              <c:f>('2. ЭЗӨ-2'!$AC$52:$AD$52,'2. ЭЗӨ-2'!$AF$52)</c:f>
              <c:numCache>
                <c:formatCode>General</c:formatCode>
                <c:ptCount val="3"/>
                <c:pt idx="0" formatCode="0.0%">
                  <c:v>-8.341052920622519E-3</c:v>
                </c:pt>
                <c:pt idx="1" formatCode="0.0%">
                  <c:v>1.6834027951269526E-2</c:v>
                </c:pt>
                <c:pt idx="2" formatCode="0.0%">
                  <c:v>-1.5777254348859408E-2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6-4D9D-9EB3-AFBE563539D7}"/>
            </c:ext>
          </c:extLst>
        </c:ser>
        <c:ser>
          <c:idx val="2"/>
          <c:order val="4"/>
          <c:tx>
            <c:strRef>
              <c:f>'2. ЭЗӨ-2'!$A$50</c:f>
              <c:strCache>
                <c:ptCount val="1"/>
                <c:pt idx="0">
                  <c:v>Уул уурхай, тээвэр</c:v>
                </c:pt>
              </c:strCache>
            </c:strRef>
          </c:tx>
          <c:spPr>
            <a:solidFill>
              <a:srgbClr val="44546A"/>
            </a:solidFill>
            <a:ln w="3175">
              <a:solidFill>
                <a:srgbClr val="44546A">
                  <a:lumMod val="50000"/>
                </a:srgbClr>
              </a:solidFill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'2. ЭЗӨ-2'!$Z$48:$AF$48</c15:sqref>
                  </c15:fullRef>
                </c:ext>
              </c:extLst>
              <c:f>('2. ЭЗӨ-2'!$AC$48:$AD$48,'2. ЭЗӨ-2'!$AF$48)</c:f>
              <c:strCache>
                <c:ptCount val="3"/>
                <c:pt idx="0">
                  <c:v>2021</c:v>
                </c:pt>
                <c:pt idx="1">
                  <c:v>2022</c:v>
                </c:pt>
                <c:pt idx="2">
                  <c:v>2023.I-III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ЭЗӨ-2'!$Z$50:$AF$50</c15:sqref>
                  </c15:fullRef>
                </c:ext>
              </c:extLst>
              <c:f>('2. ЭЗӨ-2'!$AC$50:$AD$50,'2. ЭЗӨ-2'!$AF$50)</c:f>
              <c:numCache>
                <c:formatCode>General</c:formatCode>
                <c:ptCount val="3"/>
                <c:pt idx="0" formatCode="0.0%">
                  <c:v>-2.300889041395149E-3</c:v>
                </c:pt>
                <c:pt idx="1" formatCode="0.0%">
                  <c:v>-1.6882718464228105E-2</c:v>
                </c:pt>
                <c:pt idx="2" formatCode="0.0%">
                  <c:v>5.5040209584377345E-2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86-4D9D-9EB3-AFBE56353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13363375"/>
        <c:axId val="2113363791"/>
        <c:extLst/>
      </c:barChart>
      <c:lineChart>
        <c:grouping val="standard"/>
        <c:varyColors val="0"/>
        <c:ser>
          <c:idx val="0"/>
          <c:order val="0"/>
          <c:tx>
            <c:strRef>
              <c:f>'2. ЭЗӨ-2'!$A$49</c:f>
              <c:strCache>
                <c:ptCount val="1"/>
                <c:pt idx="0">
                  <c:v>Нийт үйлдвэрлэл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spPr>
              <a:solidFill>
                <a:sysClr val="window" lastClr="FFFFFF"/>
              </a:solidFill>
              <a:ln w="3175">
                <a:solidFill>
                  <a:sysClr val="windowText" lastClr="000000"/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'2. ЭЗӨ-2'!$Z$48:$AF$48</c15:sqref>
                  </c15:fullRef>
                </c:ext>
              </c:extLst>
              <c:f>('2. ЭЗӨ-2'!$AC$48:$AD$48,'2. ЭЗӨ-2'!$AF$48)</c:f>
              <c:strCache>
                <c:ptCount val="3"/>
                <c:pt idx="0">
                  <c:v>2021</c:v>
                </c:pt>
                <c:pt idx="1">
                  <c:v>2022</c:v>
                </c:pt>
                <c:pt idx="2">
                  <c:v>2023.I-III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ЭЗӨ-2'!$Z$49:$AF$49</c15:sqref>
                  </c15:fullRef>
                </c:ext>
              </c:extLst>
              <c:f>('2. ЭЗӨ-2'!$AC$49:$AD$49,'2. ЭЗӨ-2'!$AF$49)</c:f>
              <c:numCache>
                <c:formatCode>General</c:formatCode>
                <c:ptCount val="3"/>
                <c:pt idx="0" formatCode="0.0%">
                  <c:v>1.6367695760026241E-2</c:v>
                </c:pt>
                <c:pt idx="1" formatCode="0.0%">
                  <c:v>5.0327096366073652E-2</c:v>
                </c:pt>
                <c:pt idx="2" formatCode="0.0%">
                  <c:v>6.9410356330539491E-2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B86-4D9D-9EB3-AFBE563539D7}"/>
            </c:ext>
          </c:extLst>
        </c:ser>
        <c:ser>
          <c:idx val="3"/>
          <c:order val="1"/>
          <c:tx>
            <c:strRef>
              <c:f>'2. ЭЗӨ-2'!$A$53</c:f>
              <c:strCache>
                <c:ptCount val="1"/>
                <c:pt idx="0">
                  <c:v>Уул уурхайн бус өсөлт</c:v>
                </c:pt>
              </c:strCache>
            </c:strRef>
          </c:tx>
          <c:spPr>
            <a:ln w="3175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D9-4DBF-AF06-22055A86CBE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rgbClr val="C00000"/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'2. ЭЗӨ-2'!$Z$48:$AF$48</c15:sqref>
                  </c15:fullRef>
                </c:ext>
              </c:extLst>
              <c:f>('2. ЭЗӨ-2'!$AC$48:$AD$48,'2. ЭЗӨ-2'!$AF$48)</c:f>
              <c:strCache>
                <c:ptCount val="3"/>
                <c:pt idx="0">
                  <c:v>2021</c:v>
                </c:pt>
                <c:pt idx="1">
                  <c:v>2022</c:v>
                </c:pt>
                <c:pt idx="2">
                  <c:v>2023.I-III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ЭЗӨ-2'!$Z$53:$AF$53</c15:sqref>
                  </c15:fullRef>
                </c:ext>
              </c:extLst>
              <c:f>('2. ЭЗӨ-2'!$AC$53:$AD$53,'2. ЭЗӨ-2'!$AF$53)</c:f>
              <c:numCache>
                <c:formatCode>General</c:formatCode>
                <c:ptCount val="3"/>
                <c:pt idx="0" formatCode="0.0%">
                  <c:v>1.763804508415312E-2</c:v>
                </c:pt>
                <c:pt idx="1" formatCode="0.0%">
                  <c:v>8.241974786259787E-2</c:v>
                </c:pt>
                <c:pt idx="2" formatCode="0.0%">
                  <c:v>3.9774878829987648E-2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86-4D9D-9EB3-AFBE56353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363375"/>
        <c:axId val="2113363791"/>
      </c:lineChart>
      <c:catAx>
        <c:axId val="211336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2113363791"/>
        <c:crosses val="autoZero"/>
        <c:auto val="1"/>
        <c:lblAlgn val="ctr"/>
        <c:lblOffset val="100"/>
        <c:noMultiLvlLbl val="0"/>
      </c:catAx>
      <c:valAx>
        <c:axId val="2113363791"/>
        <c:scaling>
          <c:orientation val="minMax"/>
          <c:max val="9.0000000000000024E-2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2113363375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441676592662604"/>
          <c:y val="1.0110030541279635E-3"/>
          <c:w val="0.67151054499914853"/>
          <c:h val="0.1790537697377426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chart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chart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chart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chart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3.bin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742706-79CA-48BF-AE74-D166EE3E3DE7}">
  <sheetPr>
    <tabColor theme="7" tint="0.39997558519241921"/>
  </sheetPr>
  <sheetViews>
    <sheetView zoomScale="8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7EA6A7"/>
  </sheetPr>
  <sheetViews>
    <sheetView zoomScale="85" workbookViewId="0"/>
  </sheetViews>
  <customSheetViews>
    <customSheetView guid="{8D4EA38E-ED42-44A9-9431-B3D4F6087B53}" scale="78" zoomToFit="1">
      <pageMargins left="0" right="0" top="0" bottom="0" header="0" footer="0"/>
    </customSheetView>
    <customSheetView guid="{54FD4859-4825-49C8-AF88-E7B792413D64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>
    <tabColor rgb="FF7EA6A7"/>
  </sheetPr>
  <sheetViews>
    <sheetView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6E143A-2D7A-4950-858A-586F709E9243}">
  <sheetPr>
    <tabColor rgb="FF7EA6A7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F90EDB-A30E-475D-B070-2F8B7FD98B9C}">
  <sheetPr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>
    <tabColor theme="7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>
    <tabColor theme="7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1EB64AA-E444-409C-8097-C6776F0BA458}">
  <sheetPr>
    <tabColor theme="7" tint="0.39997558519241921"/>
  </sheetPr>
  <sheetViews>
    <sheetView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7E59CB1-A2D7-427F-B59E-B46901335B20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F6E8D9-C2D6-466E-BF49-792954FD73BA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801E4DA-CEF3-4414-8AE6-D6F91CFB1A91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F405F28-C338-4205-BB88-673D1EA9A62F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D3F780B-3486-4138-B663-F82E46A44274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18A466-1113-4602-A01B-91099F1C4B14}">
  <sheetPr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AB2FD8-1D85-418F-8D1D-A69445C5EB65}">
  <sheetPr>
    <tabColor theme="4" tint="0.79998168889431442"/>
  </sheetPr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7" tint="0.39997558519241921"/>
  </sheetPr>
  <sheetViews>
    <sheetView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9132418-04D1-497B-BB38-3CF71339E65D}">
  <sheetPr>
    <tabColor theme="4" tint="0.79998168889431442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C359A6A-7534-4BA1-857A-3A5594B48536}">
  <sheetPr>
    <tabColor theme="4" tint="0.79998168889431442"/>
  </sheetPr>
  <sheetViews>
    <sheetView zoomScale="85" workbookViewId="0"/>
  </sheetViews>
  <pageMargins left="0.7" right="0.7" top="1.35" bottom="1.35" header="0.3" footer="0.3"/>
  <pageSetup orientation="landscape" r:id="rId1"/>
  <drawing r:id="rId2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6DB20C-9686-4A46-87CB-ECEA59077379}">
  <sheetPr>
    <tabColor theme="4" tint="0.7999816888943144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351CAD4-A37B-4305-9159-B623C0B1F8E7}">
  <sheetPr>
    <tabColor theme="4" tint="0.59999389629810485"/>
  </sheetPr>
  <sheetViews>
    <sheetView zoomScale="115" workbookViewId="0"/>
  </sheetViews>
  <pageMargins left="0.7" right="0.7" top="1.35" bottom="1.35" header="0.3" footer="0.3"/>
  <pageSetup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F00-000000000000}">
  <sheetPr>
    <tabColor theme="4" tint="0.59999389629810485"/>
  </sheetPr>
  <sheetViews>
    <sheetView zoomScale="85" workbookViewId="0"/>
  </sheetViews>
  <pageMargins left="0.7" right="0.7" top="1.35" bottom="1.35" header="0.3" footer="0.3"/>
  <pageSetup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E00-000000000000}">
  <sheetPr>
    <tabColor theme="4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000-000000000000}">
  <sheetPr>
    <tabColor theme="4" tint="0.59999389629810485"/>
  </sheetPr>
  <sheetViews>
    <sheetView zoomScale="85" workbookViewId="0"/>
  </sheetViews>
  <pageMargins left="0.7" right="0.7" top="1.35" bottom="1.35" header="0.3" footer="0.3"/>
  <pageSetup orientation="landscape" r:id="rId1"/>
  <drawing r:id="rId2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B638D59-8033-4021-BE38-0CCC3A8FB1D5}">
  <sheetPr>
    <tabColor theme="4" tint="0.59999389629810485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>
    <tabColor rgb="FF006666"/>
  </sheetPr>
  <sheetViews>
    <sheetView workbookViewId="0"/>
  </sheetViews>
  <customSheetViews>
    <customSheetView guid="{8D4EA38E-ED42-44A9-9431-B3D4F6087B53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54FD4859-4825-49C8-AF88-E7B792413D64}" scale="102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7" tint="0.39997558519241921"/>
  </sheetPr>
  <sheetViews>
    <sheetView zoomScale="115" workbookViewId="0"/>
  </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>
    <tabColor rgb="FF006666"/>
  </sheetPr>
  <sheetViews>
    <sheetView workbookViewId="0"/>
  </sheetViews>
  <customSheetViews>
    <customSheetView guid="{8D4EA38E-ED42-44A9-9431-B3D4F6087B53}" scale="55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54FD4859-4825-49C8-AF88-E7B792413D64}" scale="88" zoomToFit="1">
      <pageMargins left="0" right="0" top="0" bottom="0" header="0" footer="0"/>
    </customSheetView>
  </customSheetViews>
  <pageMargins left="0.7" right="0.7" top="1.35" bottom="1.3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7" tint="0.39997558519241921"/>
  </sheetPr>
  <sheetViews>
    <sheetView zoomScale="115" workbookViewId="0"/>
  </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>
    <tabColor rgb="FF7EA6A7"/>
  </sheetPr>
  <sheetViews>
    <sheetView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>
    <tabColor rgb="FF7EA6A7"/>
  </sheetPr>
  <sheetViews>
    <sheetView zoomScale="9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BBFCDD8-F088-48D6-9822-44BB49D21B70}">
  <sheetPr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31034B-03AB-97DF-860E-1492FCDCB9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9F2681D6-EED6-0CB9-73AE-25E253FBA9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0.04688</cdr:x>
      <cdr:y>0.03441</cdr:y>
    </cdr:from>
    <cdr:to>
      <cdr:x>0.0842</cdr:x>
      <cdr:y>0.09543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5900" y="209165"/>
          <a:ext cx="347087" cy="370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F59A7E-2459-5A17-00EB-AF8C25EBD55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0.04099</cdr:x>
      <cdr:y>0.04014</cdr:y>
    </cdr:from>
    <cdr:to>
      <cdr:x>0.16599</cdr:x>
      <cdr:y>0.1832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0886" y="243416"/>
          <a:ext cx="1161521" cy="8675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потенциал</a:t>
          </a:r>
          <a:r>
            <a:rPr lang="mn-MN" sz="12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үйлдвэрлэлд эзлэх </a:t>
          </a:r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хувь</a:t>
          </a:r>
          <a:endParaRPr lang="en-US" sz="12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A6D094DC-DE67-C3A1-6469-44CF2B55DAB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036D48-7694-EC3A-4FD2-2CAEAF13633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C1514E8-D748-4D72-7AA7-BCFC433987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7D5D64-B07F-207C-89DB-922FF9D507F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B86FB-4114-D9B2-3A15-C262AD11313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0.43765</cdr:x>
      <cdr:y>0.50781</cdr:y>
    </cdr:from>
    <cdr:to>
      <cdr:x>0.63356</cdr:x>
      <cdr:y>0.65798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857960B3-D3F0-4EF3-3879-BF00A4007552}"/>
            </a:ext>
          </a:extLst>
        </cdr:cNvPr>
        <cdr:cNvGrpSpPr/>
      </cdr:nvGrpSpPr>
      <cdr:grpSpPr>
        <a:xfrm xmlns:a="http://schemas.openxmlformats.org/drawingml/2006/main">
          <a:off x="3793441" y="3197184"/>
          <a:ext cx="1698099" cy="945475"/>
          <a:chOff x="3480417" y="3183560"/>
          <a:chExt cx="1536369" cy="945490"/>
        </a:xfrm>
      </cdr:grpSpPr>
      <cdr:cxnSp macro="">
        <cdr:nvCxnSpPr>
          <cdr:cNvPr id="17" name="Straight Connector 16">
            <a:extLst xmlns:a="http://schemas.openxmlformats.org/drawingml/2006/main">
              <a:ext uri="{FF2B5EF4-FFF2-40B4-BE49-F238E27FC236}">
                <a16:creationId xmlns:a16="http://schemas.microsoft.com/office/drawing/2014/main" id="{A824C023-10F4-E57C-9B8B-1D57E14EE532}"/>
              </a:ext>
            </a:extLst>
          </cdr:cNvPr>
          <cdr:cNvCxnSpPr/>
        </cdr:nvCxnSpPr>
        <cdr:spPr>
          <a:xfrm xmlns:a="http://schemas.openxmlformats.org/drawingml/2006/main">
            <a:off x="3480417" y="3183560"/>
            <a:ext cx="2476" cy="940757"/>
          </a:xfrm>
          <a:prstGeom xmlns:a="http://schemas.openxmlformats.org/drawingml/2006/main" prst="line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20" name="Straight Connector 19">
            <a:extLst xmlns:a="http://schemas.openxmlformats.org/drawingml/2006/main">
              <a:ext uri="{FF2B5EF4-FFF2-40B4-BE49-F238E27FC236}">
                <a16:creationId xmlns:a16="http://schemas.microsoft.com/office/drawing/2014/main" id="{1FC653AA-216A-A2AF-A4A2-E8438B5A442C}"/>
              </a:ext>
            </a:extLst>
          </cdr:cNvPr>
          <cdr:cNvCxnSpPr/>
        </cdr:nvCxnSpPr>
        <cdr:spPr>
          <a:xfrm xmlns:a="http://schemas.openxmlformats.org/drawingml/2006/main" flipH="1">
            <a:off x="5015423" y="3190680"/>
            <a:ext cx="1363" cy="938370"/>
          </a:xfrm>
          <a:prstGeom xmlns:a="http://schemas.openxmlformats.org/drawingml/2006/main" prst="straightConnector1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8E2494B-1D59-5A4B-FFB3-60659F905F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7212473-DE43-25BB-38F6-E3062299029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4535A4-C60C-85F8-2148-5FE5AB1AA1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37D0E09-F636-9595-50B2-013589020C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7B2E2A-F7D9-4B70-6ACD-6057ED3FD55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B4A26F40-A933-7F83-AF1D-2C52C696B1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FA99C2-6ED5-B37B-5E7F-82BC9F3227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3B57D-B430-E2B8-2E3D-AE27F9DBA6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186AC2-7819-99A1-809F-8C6A43BAA13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272390A-B161-B24C-1014-FAB390CFF27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0CB130-04B7-7E10-CE79-9375DC37736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D096038-D706-BD90-0615-E1BC4A853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283FB8-4F87-DD17-54AB-DF833F34D4F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4DB819A-324F-4C46-9943-DECDCA53F49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D2985D-B65D-6844-613C-954C05101D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67D685-05DC-7DCA-4529-E61AE58826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DDBF74-418B-E8A3-BA38-64CDCE254F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8E6367-25A8-0607-A1D3-7BCCC89F506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0.95259</cdr:x>
      <cdr:y>0.23632</cdr:y>
    </cdr:from>
    <cdr:to>
      <cdr:x>0.98261</cdr:x>
      <cdr:y>0.5014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082435" y="753719"/>
          <a:ext cx="128634" cy="845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0.95374</cdr:x>
      <cdr:y>0.19225</cdr:y>
    </cdr:from>
    <cdr:to>
      <cdr:x>0.99989</cdr:x>
      <cdr:y>0.22706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A887A9D-5DFA-44FF-A965-43D487AFAF9B}"/>
            </a:ext>
          </a:extLst>
        </cdr:cNvPr>
        <cdr:cNvSpPr txBox="1"/>
      </cdr:nvSpPr>
      <cdr:spPr>
        <a:xfrm xmlns:a="http://schemas.openxmlformats.org/drawingml/2006/main">
          <a:off x="8267700" y="1209675"/>
          <a:ext cx="4000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0.94777</cdr:x>
      <cdr:y>0.44214</cdr:y>
    </cdr:from>
    <cdr:to>
      <cdr:x>0.98261</cdr:x>
      <cdr:y>0.74291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967DB5AA-C94B-A3FA-48E1-E5EEB8DC78C0}"/>
            </a:ext>
          </a:extLst>
        </cdr:cNvPr>
        <cdr:cNvSpPr txBox="1"/>
      </cdr:nvSpPr>
      <cdr:spPr>
        <a:xfrm xmlns:a="http://schemas.openxmlformats.org/drawingml/2006/main">
          <a:off x="4061795" y="1410194"/>
          <a:ext cx="149273" cy="959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0.95259</cdr:x>
      <cdr:y>0.23632</cdr:y>
    </cdr:from>
    <cdr:to>
      <cdr:x>0.98261</cdr:x>
      <cdr:y>0.5014</cdr:y>
    </cdr:to>
    <cdr:sp macro="" textlink="">
      <cdr:nvSpPr>
        <cdr:cNvPr id="7" name="TextBox 2">
          <a:extLst xmlns:a="http://schemas.openxmlformats.org/drawingml/2006/main">
            <a:ext uri="{FF2B5EF4-FFF2-40B4-BE49-F238E27FC236}">
              <a16:creationId xmlns:a16="http://schemas.microsoft.com/office/drawing/2014/main" id="{CF1EFA9E-CD67-0F35-F75D-D5C32765E79A}"/>
            </a:ext>
          </a:extLst>
        </cdr:cNvPr>
        <cdr:cNvSpPr txBox="1"/>
      </cdr:nvSpPr>
      <cdr:spPr>
        <a:xfrm xmlns:a="http://schemas.openxmlformats.org/drawingml/2006/main">
          <a:off x="4082435" y="753719"/>
          <a:ext cx="128634" cy="845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0.95374</cdr:x>
      <cdr:y>0.19225</cdr:y>
    </cdr:from>
    <cdr:to>
      <cdr:x>0.99989</cdr:x>
      <cdr:y>0.22706</cdr:y>
    </cdr:to>
    <cdr:sp macro="" textlink="">
      <cdr:nvSpPr>
        <cdr:cNvPr id="8" name="TextBox 3">
          <a:extLst xmlns:a="http://schemas.openxmlformats.org/drawingml/2006/main">
            <a:ext uri="{FF2B5EF4-FFF2-40B4-BE49-F238E27FC236}">
              <a16:creationId xmlns:a16="http://schemas.microsoft.com/office/drawing/2014/main" id="{0A887A9D-5DFA-44FF-A965-43D487AFAF9B}"/>
            </a:ext>
          </a:extLst>
        </cdr:cNvPr>
        <cdr:cNvSpPr txBox="1"/>
      </cdr:nvSpPr>
      <cdr:spPr>
        <a:xfrm xmlns:a="http://schemas.openxmlformats.org/drawingml/2006/main">
          <a:off x="8267700" y="1209675"/>
          <a:ext cx="4000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0.95259</cdr:x>
      <cdr:y>0.23632</cdr:y>
    </cdr:from>
    <cdr:to>
      <cdr:x>0.98261</cdr:x>
      <cdr:y>0.5014</cdr:y>
    </cdr:to>
    <cdr:sp macro="" textlink="">
      <cdr:nvSpPr>
        <cdr:cNvPr id="18" name="TextBox 2">
          <a:extLst xmlns:a="http://schemas.openxmlformats.org/drawingml/2006/main">
            <a:ext uri="{FF2B5EF4-FFF2-40B4-BE49-F238E27FC236}">
              <a16:creationId xmlns:a16="http://schemas.microsoft.com/office/drawing/2014/main" id="{BAD24D8B-0EFC-5091-685C-2DB52CB4930D}"/>
            </a:ext>
          </a:extLst>
        </cdr:cNvPr>
        <cdr:cNvSpPr txBox="1"/>
      </cdr:nvSpPr>
      <cdr:spPr>
        <a:xfrm xmlns:a="http://schemas.openxmlformats.org/drawingml/2006/main">
          <a:off x="4082435" y="753719"/>
          <a:ext cx="128634" cy="845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0.95374</cdr:x>
      <cdr:y>0.19225</cdr:y>
    </cdr:from>
    <cdr:to>
      <cdr:x>0.99989</cdr:x>
      <cdr:y>0.22706</cdr:y>
    </cdr:to>
    <cdr:sp macro="" textlink="">
      <cdr:nvSpPr>
        <cdr:cNvPr id="19" name="TextBox 3">
          <a:extLst xmlns:a="http://schemas.openxmlformats.org/drawingml/2006/main">
            <a:ext uri="{FF2B5EF4-FFF2-40B4-BE49-F238E27FC236}">
              <a16:creationId xmlns:a16="http://schemas.microsoft.com/office/drawing/2014/main" id="{0A887A9D-5DFA-44FF-A965-43D487AFAF9B}"/>
            </a:ext>
          </a:extLst>
        </cdr:cNvPr>
        <cdr:cNvSpPr txBox="1"/>
      </cdr:nvSpPr>
      <cdr:spPr>
        <a:xfrm xmlns:a="http://schemas.openxmlformats.org/drawingml/2006/main">
          <a:off x="8267700" y="1209675"/>
          <a:ext cx="4000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0.94777</cdr:x>
      <cdr:y>0.44214</cdr:y>
    </cdr:from>
    <cdr:to>
      <cdr:x>0.98261</cdr:x>
      <cdr:y>0.74291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967DB5AA-C94B-A3FA-48E1-E5EEB8DC78C0}"/>
            </a:ext>
          </a:extLst>
        </cdr:cNvPr>
        <cdr:cNvSpPr txBox="1"/>
      </cdr:nvSpPr>
      <cdr:spPr>
        <a:xfrm xmlns:a="http://schemas.openxmlformats.org/drawingml/2006/main">
          <a:off x="4061795" y="1410194"/>
          <a:ext cx="149273" cy="959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0.95259</cdr:x>
      <cdr:y>0.23632</cdr:y>
    </cdr:from>
    <cdr:to>
      <cdr:x>0.98261</cdr:x>
      <cdr:y>0.5014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1CA9D33E-D928-1C18-6809-829DD2A6332D}"/>
            </a:ext>
          </a:extLst>
        </cdr:cNvPr>
        <cdr:cNvSpPr txBox="1"/>
      </cdr:nvSpPr>
      <cdr:spPr>
        <a:xfrm xmlns:a="http://schemas.openxmlformats.org/drawingml/2006/main">
          <a:off x="4082435" y="753719"/>
          <a:ext cx="128634" cy="845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0.95374</cdr:x>
      <cdr:y>0.19225</cdr:y>
    </cdr:from>
    <cdr:to>
      <cdr:x>0.99989</cdr:x>
      <cdr:y>0.22706</cdr:y>
    </cdr:to>
    <cdr:sp macro="" textlink="">
      <cdr:nvSpPr>
        <cdr:cNvPr id="6" name="TextBox 3">
          <a:extLst xmlns:a="http://schemas.openxmlformats.org/drawingml/2006/main">
            <a:ext uri="{FF2B5EF4-FFF2-40B4-BE49-F238E27FC236}">
              <a16:creationId xmlns:a16="http://schemas.microsoft.com/office/drawing/2014/main" id="{0A887A9D-5DFA-44FF-A965-43D487AFAF9B}"/>
            </a:ext>
          </a:extLst>
        </cdr:cNvPr>
        <cdr:cNvSpPr txBox="1"/>
      </cdr:nvSpPr>
      <cdr:spPr>
        <a:xfrm xmlns:a="http://schemas.openxmlformats.org/drawingml/2006/main">
          <a:off x="8267700" y="1209675"/>
          <a:ext cx="4000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0.95087</cdr:x>
      <cdr:y>0.10781</cdr:y>
    </cdr:from>
    <cdr:to>
      <cdr:x>0.98605</cdr:x>
      <cdr:y>0.21924</cdr:y>
    </cdr:to>
    <cdr:sp macro="" textlink="">
      <cdr:nvSpPr>
        <cdr:cNvPr id="9" name="Up Arrow 1">
          <a:extLst xmlns:a="http://schemas.openxmlformats.org/drawingml/2006/main">
            <a:ext uri="{FF2B5EF4-FFF2-40B4-BE49-F238E27FC236}">
              <a16:creationId xmlns:a16="http://schemas.microsoft.com/office/drawing/2014/main" id="{6A2F058B-F738-DBBA-9691-9B3F68DA66DE}"/>
            </a:ext>
          </a:extLst>
        </cdr:cNvPr>
        <cdr:cNvSpPr/>
      </cdr:nvSpPr>
      <cdr:spPr>
        <a:xfrm xmlns:a="http://schemas.openxmlformats.org/drawingml/2006/main">
          <a:off x="4075047" y="343861"/>
          <a:ext cx="150768" cy="355400"/>
        </a:xfrm>
        <a:prstGeom xmlns:a="http://schemas.openxmlformats.org/drawingml/2006/main" prst="upArrow">
          <a:avLst/>
        </a:prstGeom>
        <a:solidFill xmlns:a="http://schemas.openxmlformats.org/drawingml/2006/main">
          <a:srgbClr val="122F8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0.95259</cdr:x>
      <cdr:y>0.23632</cdr:y>
    </cdr:from>
    <cdr:to>
      <cdr:x>0.98261</cdr:x>
      <cdr:y>0.5014</cdr:y>
    </cdr:to>
    <cdr:sp macro="" textlink="">
      <cdr:nvSpPr>
        <cdr:cNvPr id="10" name="TextBox 2">
          <a:extLst xmlns:a="http://schemas.openxmlformats.org/drawingml/2006/main">
            <a:ext uri="{FF2B5EF4-FFF2-40B4-BE49-F238E27FC236}">
              <a16:creationId xmlns:a16="http://schemas.microsoft.com/office/drawing/2014/main" id="{BAD24D8B-0EFC-5091-685C-2DB52CB4930D}"/>
            </a:ext>
          </a:extLst>
        </cdr:cNvPr>
        <cdr:cNvSpPr txBox="1"/>
      </cdr:nvSpPr>
      <cdr:spPr>
        <a:xfrm xmlns:a="http://schemas.openxmlformats.org/drawingml/2006/main">
          <a:off x="4082435" y="753719"/>
          <a:ext cx="128634" cy="845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mn-MN" sz="800" b="1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төгрөг сулрах</a:t>
          </a:r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0.95374</cdr:x>
      <cdr:y>0.19225</cdr:y>
    </cdr:from>
    <cdr:to>
      <cdr:x>0.99989</cdr:x>
      <cdr:y>0.22706</cdr:y>
    </cdr:to>
    <cdr:sp macro="" textlink="">
      <cdr:nvSpPr>
        <cdr:cNvPr id="11" name="TextBox 3">
          <a:extLst xmlns:a="http://schemas.openxmlformats.org/drawingml/2006/main">
            <a:ext uri="{FF2B5EF4-FFF2-40B4-BE49-F238E27FC236}">
              <a16:creationId xmlns:a16="http://schemas.microsoft.com/office/drawing/2014/main" id="{0A887A9D-5DFA-44FF-A965-43D487AFAF9B}"/>
            </a:ext>
          </a:extLst>
        </cdr:cNvPr>
        <cdr:cNvSpPr txBox="1"/>
      </cdr:nvSpPr>
      <cdr:spPr>
        <a:xfrm xmlns:a="http://schemas.openxmlformats.org/drawingml/2006/main">
          <a:off x="8267700" y="1209675"/>
          <a:ext cx="4000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0.94777</cdr:x>
      <cdr:y>0.44214</cdr:y>
    </cdr:from>
    <cdr:to>
      <cdr:x>0.98261</cdr:x>
      <cdr:y>0.74291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967DB5AA-C94B-A3FA-48E1-E5EEB8DC78C0}"/>
            </a:ext>
          </a:extLst>
        </cdr:cNvPr>
        <cdr:cNvSpPr txBox="1"/>
      </cdr:nvSpPr>
      <cdr:spPr>
        <a:xfrm xmlns:a="http://schemas.openxmlformats.org/drawingml/2006/main">
          <a:off x="4061795" y="1410194"/>
          <a:ext cx="149273" cy="959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800" b="1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NEER</a:t>
          </a:r>
          <a:r>
            <a:rPr lang="en-US" sz="800" b="1" baseline="0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mn-MN" sz="800" b="1" baseline="0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сулрах</a:t>
          </a:r>
          <a:endParaRPr lang="en-US" sz="8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0.94919</cdr:x>
      <cdr:y>0.71709</cdr:y>
    </cdr:from>
    <cdr:to>
      <cdr:x>0.98437</cdr:x>
      <cdr:y>0.82852</cdr:y>
    </cdr:to>
    <cdr:sp macro="" textlink="">
      <cdr:nvSpPr>
        <cdr:cNvPr id="13" name="Up Arrow 1">
          <a:extLst xmlns:a="http://schemas.openxmlformats.org/drawingml/2006/main">
            <a:ext uri="{FF2B5EF4-FFF2-40B4-BE49-F238E27FC236}">
              <a16:creationId xmlns:a16="http://schemas.microsoft.com/office/drawing/2014/main" id="{C7395161-A997-0E5B-48B1-90D2BF5A178E}"/>
            </a:ext>
          </a:extLst>
        </cdr:cNvPr>
        <cdr:cNvSpPr/>
      </cdr:nvSpPr>
      <cdr:spPr>
        <a:xfrm xmlns:a="http://schemas.openxmlformats.org/drawingml/2006/main" rot="10800000">
          <a:off x="4067866" y="2287105"/>
          <a:ext cx="150768" cy="355400"/>
        </a:xfrm>
        <a:prstGeom xmlns:a="http://schemas.openxmlformats.org/drawingml/2006/main" prst="upArrow">
          <a:avLst/>
        </a:prstGeom>
        <a:solidFill xmlns:a="http://schemas.openxmlformats.org/drawingml/2006/main">
          <a:srgbClr val="122F8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86CF95ED-34DE-6192-7256-33C2C6692A8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0.96135</cdr:x>
      <cdr:y>0.07037</cdr:y>
    </cdr:from>
    <cdr:to>
      <cdr:x>0.99695</cdr:x>
      <cdr:y>0.45213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F6824B-1F32-4481-8243-DF99D1BB6480}"/>
            </a:ext>
          </a:extLst>
        </cdr:cNvPr>
        <cdr:cNvSpPr txBox="1"/>
      </cdr:nvSpPr>
      <cdr:spPr>
        <a:xfrm xmlns:a="http://schemas.openxmlformats.org/drawingml/2006/main">
          <a:off x="8338162" y="366655"/>
          <a:ext cx="308771" cy="198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mn-MN" sz="1100" b="1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бодит ханш чангарах</a:t>
          </a:r>
          <a:endParaRPr lang="en-US" sz="11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0.97756</cdr:x>
      <cdr:y>0.06361</cdr:y>
    </cdr:from>
    <cdr:to>
      <cdr:x>0.98813</cdr:x>
      <cdr:y>0.14887</cdr:y>
    </cdr:to>
    <cdr:sp macro="" textlink="">
      <cdr:nvSpPr>
        <cdr:cNvPr id="3" name="Arrow: Up 2">
          <a:extLst xmlns:a="http://schemas.openxmlformats.org/drawingml/2006/main">
            <a:ext uri="{FF2B5EF4-FFF2-40B4-BE49-F238E27FC236}">
              <a16:creationId xmlns:a16="http://schemas.microsoft.com/office/drawing/2014/main" id="{B7EF651A-F1D0-4038-82D8-CDCBC08B6D30}"/>
            </a:ext>
          </a:extLst>
        </cdr:cNvPr>
        <cdr:cNvSpPr/>
      </cdr:nvSpPr>
      <cdr:spPr>
        <a:xfrm xmlns:a="http://schemas.openxmlformats.org/drawingml/2006/main">
          <a:off x="8478757" y="331434"/>
          <a:ext cx="91677" cy="444267"/>
        </a:xfrm>
        <a:prstGeom xmlns:a="http://schemas.openxmlformats.org/drawingml/2006/main" prst="upArrow">
          <a:avLst/>
        </a:prstGeom>
        <a:solidFill xmlns:a="http://schemas.openxmlformats.org/drawingml/2006/main">
          <a:srgbClr val="122F8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0.12636</cdr:x>
      <cdr:y>0.71309</cdr:y>
    </cdr:from>
    <cdr:to>
      <cdr:x>0.90759</cdr:x>
      <cdr:y>0.84569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174981" y="4334326"/>
          <a:ext cx="7264644" cy="8059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/>
        <a:p xmlns:a="http://schemas.openxmlformats.org/drawingml/2006/main">
          <a:r>
            <a:rPr lang="mn-MN" sz="1200" b="1" dirty="0">
              <a:solidFill>
                <a:srgbClr val="002060"/>
              </a:solidFill>
              <a:latin typeface="Times New Roman" pitchFamily="18" charset="0"/>
              <a:cs typeface="Times New Roman" pitchFamily="18" charset="0"/>
            </a:rPr>
            <a:t>Инфляц</a:t>
          </a:r>
          <a:r>
            <a:rPr lang="mn-MN" sz="1200" b="1" baseline="0" dirty="0">
              <a:solidFill>
                <a:srgbClr val="002060"/>
              </a:solidFill>
              <a:latin typeface="Times New Roman" pitchFamily="18" charset="0"/>
              <a:cs typeface="Times New Roman" pitchFamily="18" charset="0"/>
            </a:rPr>
            <a:t> буурна </a:t>
          </a:r>
          <a:endParaRPr lang="en-GB" sz="1200" b="1" dirty="0">
            <a:solidFill>
              <a:srgbClr val="002060"/>
            </a:solidFill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0.12574</cdr:x>
      <cdr:y>0.58989</cdr:y>
    </cdr:from>
    <cdr:to>
      <cdr:x>0.98882</cdr:x>
      <cdr:y>0.72248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69218" y="3585514"/>
          <a:ext cx="8025766" cy="805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/>
        <a:p xmlns:a="http://schemas.openxmlformats.org/drawingml/2006/main">
          <a:r>
            <a:rPr lang="mn-MN" sz="1200" b="1" dirty="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Инфляц</a:t>
          </a:r>
          <a:r>
            <a:rPr lang="mn-MN" sz="1200" b="1" baseline="0" dirty="0">
              <a:solidFill>
                <a:sysClr val="windowText" lastClr="000000"/>
              </a:solidFill>
              <a:latin typeface="Times New Roman" pitchFamily="18" charset="0"/>
              <a:cs typeface="Times New Roman" pitchFamily="18" charset="0"/>
            </a:rPr>
            <a:t> хэвэндээ байна</a:t>
          </a:r>
          <a:endParaRPr lang="en-GB" sz="1200" b="1" dirty="0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0.11768</cdr:x>
      <cdr:y>0.04357</cdr:y>
    </cdr:from>
    <cdr:to>
      <cdr:x>0.89891</cdr:x>
      <cdr:y>0.17617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094346" y="264856"/>
          <a:ext cx="7264644" cy="8059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/>
        <a:p xmlns:a="http://schemas.openxmlformats.org/drawingml/2006/main">
          <a:r>
            <a:rPr lang="mn-MN" sz="1200" b="1" dirty="0">
              <a:solidFill>
                <a:srgbClr val="002060"/>
              </a:solidFill>
              <a:latin typeface="Times New Roman" pitchFamily="18" charset="0"/>
              <a:cs typeface="Times New Roman" pitchFamily="18" charset="0"/>
            </a:rPr>
            <a:t>Инфляц</a:t>
          </a:r>
          <a:r>
            <a:rPr lang="mn-MN" sz="1200" b="1" baseline="0" dirty="0">
              <a:solidFill>
                <a:srgbClr val="002060"/>
              </a:solidFill>
              <a:latin typeface="Times New Roman" pitchFamily="18" charset="0"/>
              <a:cs typeface="Times New Roman" pitchFamily="18" charset="0"/>
            </a:rPr>
            <a:t> өснө</a:t>
          </a:r>
          <a:endParaRPr lang="en-GB" sz="1200" b="1" dirty="0">
            <a:solidFill>
              <a:srgbClr val="002060"/>
            </a:solidFill>
            <a:latin typeface="Times New Roman" pitchFamily="18" charset="0"/>
            <a:cs typeface="Times New Roman" pitchFamily="18" charset="0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607F38DD-2EF4-4725-5DA7-190A8E48E75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0.95284</cdr:x>
      <cdr:y>0.12734</cdr:y>
    </cdr:from>
    <cdr:to>
      <cdr:x>0.98994</cdr:x>
      <cdr:y>0.43191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283465-67CD-4E25-90AA-126034084923}"/>
            </a:ext>
          </a:extLst>
        </cdr:cNvPr>
        <cdr:cNvSpPr txBox="1"/>
      </cdr:nvSpPr>
      <cdr:spPr>
        <a:xfrm xmlns:a="http://schemas.openxmlformats.org/drawingml/2006/main">
          <a:off x="8258960" y="662237"/>
          <a:ext cx="321573" cy="1583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mn-MN" sz="1100" b="1">
              <a:solidFill>
                <a:srgbClr val="122F83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төгрөг сулрах</a:t>
          </a:r>
          <a:endParaRPr lang="en-US" sz="1100" b="1">
            <a:solidFill>
              <a:srgbClr val="122F83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0.96908</cdr:x>
      <cdr:y>0.15432</cdr:y>
    </cdr:from>
    <cdr:to>
      <cdr:x>0.97965</cdr:x>
      <cdr:y>0.22716</cdr:y>
    </cdr:to>
    <cdr:sp macro="" textlink="">
      <cdr:nvSpPr>
        <cdr:cNvPr id="3" name="Arrow: Up 2">
          <a:extLst xmlns:a="http://schemas.openxmlformats.org/drawingml/2006/main">
            <a:ext uri="{FF2B5EF4-FFF2-40B4-BE49-F238E27FC236}">
              <a16:creationId xmlns:a16="http://schemas.microsoft.com/office/drawing/2014/main" id="{2500CB54-3248-4C0B-B25D-06521A5FF428}"/>
            </a:ext>
          </a:extLst>
        </cdr:cNvPr>
        <cdr:cNvSpPr/>
      </cdr:nvSpPr>
      <cdr:spPr>
        <a:xfrm xmlns:a="http://schemas.openxmlformats.org/drawingml/2006/main">
          <a:off x="8399705" y="802569"/>
          <a:ext cx="91618" cy="378816"/>
        </a:xfrm>
        <a:prstGeom xmlns:a="http://schemas.openxmlformats.org/drawingml/2006/main" prst="upArrow">
          <a:avLst/>
        </a:prstGeom>
        <a:solidFill xmlns:a="http://schemas.openxmlformats.org/drawingml/2006/main">
          <a:srgbClr val="122F83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63609" cy="519319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92BEAED-5BDB-8A93-4EBA-8FCBD9DE491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2D772D39-F3C0-4542-8408-80229E3283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8E728E73-D5E9-4DBF-9CCE-43B63EA45D5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027ED3-1850-496D-A8F5-09D2C554A71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FDADC59-BA2A-FD6C-0081-15E2B1AEC4D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219635</xdr:colOff>
      <xdr:row>2</xdr:row>
      <xdr:rowOff>190501</xdr:rowOff>
    </xdr:from>
    <xdr:to>
      <xdr:col>16</xdr:col>
      <xdr:colOff>340179</xdr:colOff>
      <xdr:row>25</xdr:row>
      <xdr:rowOff>176894</xdr:rowOff>
    </xdr:to>
    <xdr:graphicFrame macro="">
      <xdr:nvGraphicFramePr>
        <xdr:cNvPr id="34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26</xdr:row>
      <xdr:rowOff>27214</xdr:rowOff>
    </xdr:to>
    <xdr:graphicFrame macro="">
      <xdr:nvGraphicFramePr>
        <xdr:cNvPr id="2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5</xdr:row>
      <xdr:rowOff>123825</xdr:rowOff>
    </xdr:from>
    <xdr:to>
      <xdr:col>12</xdr:col>
      <xdr:colOff>219558</xdr:colOff>
      <xdr:row>21</xdr:row>
      <xdr:rowOff>7516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CE342-ED51-4354-9EA6-7F1807326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14</xdr:col>
      <xdr:colOff>267238</xdr:colOff>
      <xdr:row>31</xdr:row>
      <xdr:rowOff>76920</xdr:rowOff>
    </xdr:from>
    <xdr:to>
      <xdr:col>28</xdr:col>
      <xdr:colOff>428066</xdr:colOff>
      <xdr:row>51</xdr:row>
      <xdr:rowOff>11219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BDC0B47-9EE2-4B34-9E0D-F7B2A762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4974981"/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3B1B344F-5BC3-4158-8ACA-2C5BB97392F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0.65227</cdr:x>
      <cdr:y>0.01663</cdr:y>
    </cdr:from>
    <cdr:to>
      <cdr:x>0.9895</cdr:x>
      <cdr:y>1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934967" y="62640"/>
          <a:ext cx="2034399" cy="3704071"/>
        </a:xfrm>
        <a:prstGeom xmlns:a="http://schemas.openxmlformats.org/drawingml/2006/main" prst="rect">
          <a:avLst/>
        </a:prstGeom>
        <a:solidFill xmlns:a="http://schemas.openxmlformats.org/drawingml/2006/main">
          <a:srgbClr val="68A5A5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5A58FA0-8600-4BE2-E4CE-7CAB0B106EA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7F29705-94D4-945E-8CDD-A249E70A1C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3609" cy="5193196"/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AC43F22F-671E-4E9F-8893-750170D5A4A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3609" cy="5193196"/>
    <xdr:graphicFrame macro="">
      <xdr:nvGraphicFramePr>
        <xdr:cNvPr id="27" name="Chart 1">
          <a:extLst>
            <a:ext uri="{FF2B5EF4-FFF2-40B4-BE49-F238E27FC236}">
              <a16:creationId xmlns:a16="http://schemas.microsoft.com/office/drawing/2014/main" id="{40C99A90-1ACD-4BAA-AC56-A749A91CD70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0.91757</cdr:x>
      <cdr:y>0.41991</cdr:y>
    </cdr:from>
    <cdr:to>
      <cdr:x>0.98863</cdr:x>
      <cdr:y>0.8544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01FBBB6C-044A-5ECA-6C5E-5B50A55D6BE0}"/>
            </a:ext>
          </a:extLst>
        </cdr:cNvPr>
        <cdr:cNvSpPr txBox="1"/>
      </cdr:nvSpPr>
      <cdr:spPr>
        <a:xfrm xmlns:a="http://schemas.openxmlformats.org/drawingml/2006/main">
          <a:off x="7953238" y="2183792"/>
          <a:ext cx="615930" cy="225963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200" b="1">
              <a:solidFill>
                <a:srgbClr val="C8BBA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3.3</a:t>
          </a:r>
          <a:r>
            <a:rPr lang="en-US" sz="1200" b="1">
              <a:solidFill>
                <a:srgbClr val="C8BBA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%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937843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1.8%</a:t>
          </a:r>
          <a:endParaRPr lang="en-US" sz="1200" b="1">
            <a:solidFill>
              <a:srgbClr val="BFBFB7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969696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0.3%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7EA6A7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0.0%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286A6C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2.7%</a:t>
          </a:r>
          <a:endParaRPr lang="en-US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355418</xdr:colOff>
      <xdr:row>7</xdr:row>
      <xdr:rowOff>96680</xdr:rowOff>
    </xdr:from>
    <xdr:to>
      <xdr:col>28</xdr:col>
      <xdr:colOff>310923</xdr:colOff>
      <xdr:row>28</xdr:row>
      <xdr:rowOff>40482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anbold.g\OneDrive%20-%20&#1052;&#1086;&#1085;&#1075;&#1086;&#1083;&#1073;&#1072;&#1085;&#1082;\GDP%20-%20expenditure%20method\2.%20Working%20file\2023.IV\WF2.0%20-%20231117%20-%20NTF%20-6.9.xlsx" TargetMode="External"/></Relationships>
</file>

<file path=xl/externalLinks/_rels/externalLink12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.sharepoint.com/sites/mbg365/Shared%20Documents/General/EAPD/Labor%20Market/02.%20Working_files/__wf_labor_market.xlsx" TargetMode="External"/><Relationship Id="rId1" Type="http://schemas.openxmlformats.org/officeDocument/2006/relationships/externalLinkPath" Target="/sites/mbg365/Shared%20Documents/General/EAPD/Labor%20Market/02.%20Working_files/__wf_labor_market.xlsx" TargetMode="External"/></Relationships>
</file>

<file path=xl/externalLinks/_rels/externalLink1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disks\d%20disk\Exchange_rate_infr\2024Q1\5.Reference%20rate_202309.xlsx" TargetMode="External"/><Relationship Id="rId1" Type="http://schemas.openxmlformats.org/officeDocument/2006/relationships/externalLinkPath" Target="file:///E:\disks\d%20disk\Exchange_rate_infr\2024Q1\5.Reference%20rate_202309.xlsx" TargetMode="External"/></Relationships>
</file>

<file path=xl/externalLinks/_rels/externalLink12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.sharepoint.com/sites/EAPD-Externalsector/Shared%20Documents/External%20sector/01_Database/ntf_external_sector_20231215.xlsx" TargetMode="External"/><Relationship Id="rId1" Type="http://schemas.openxmlformats.org/officeDocument/2006/relationships/externalLinkPath" Target="/sites/EAPD-Externalsector/Shared%20Documents/External%20sector/01_Database/ntf_external_sector_202312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rsd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Өрхийн хэрэглээ"/>
      <sheetName val="Main_tab"/>
      <sheetName val="Sheet4"/>
      <sheetName val="Proj_tab"/>
      <sheetName val="Summary_tab"/>
      <sheetName val="Model EA"/>
      <sheetName val="Model results"/>
      <sheetName val="NTF change"/>
      <sheetName val="Temp_estim"/>
      <sheetName val="Cons_hh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Sheet1"/>
      <sheetName val="E_work"/>
      <sheetName val="Sheet3"/>
      <sheetName val="Sheet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E7" t="str">
            <v>I улирал</v>
          </cell>
          <cell r="CF7" t="str">
            <v>II улирал</v>
          </cell>
          <cell r="CG7" t="str">
            <v>III улирал</v>
          </cell>
          <cell r="CH7" t="str">
            <v>IV улирал</v>
          </cell>
        </row>
        <row r="8">
          <cell r="CD8">
            <v>2019</v>
          </cell>
          <cell r="CE8">
            <v>7.7331209300000001</v>
          </cell>
          <cell r="CF8">
            <v>10.296971590000002</v>
          </cell>
          <cell r="CG8">
            <v>10.598783920000001</v>
          </cell>
          <cell r="CH8">
            <v>7.8378873899999997</v>
          </cell>
        </row>
        <row r="9">
          <cell r="CD9">
            <v>2020</v>
          </cell>
          <cell r="CE9">
            <v>3.121642408</v>
          </cell>
          <cell r="CF9">
            <v>5.5316059100000015</v>
          </cell>
          <cell r="CG9">
            <v>11.168482148999999</v>
          </cell>
          <cell r="CH9">
            <v>8.765368350000001</v>
          </cell>
        </row>
        <row r="10">
          <cell r="CD10">
            <v>2021</v>
          </cell>
          <cell r="CE10">
            <v>6.6718142599999997</v>
          </cell>
          <cell r="CF10">
            <v>2.6157877000000003</v>
          </cell>
          <cell r="CG10">
            <v>2.7018618999999999</v>
          </cell>
          <cell r="CH10">
            <v>3.7186242000000003</v>
          </cell>
        </row>
        <row r="11">
          <cell r="CD11">
            <v>2022</v>
          </cell>
          <cell r="CE11">
            <v>2.5231590000000002</v>
          </cell>
          <cell r="CF11">
            <v>5.5582000000000003</v>
          </cell>
          <cell r="CG11">
            <v>10.937329999999999</v>
          </cell>
          <cell r="CH11">
            <v>12.667369999999998</v>
          </cell>
        </row>
        <row r="12">
          <cell r="CD12">
            <v>2023</v>
          </cell>
          <cell r="CE12">
            <v>13.78065</v>
          </cell>
          <cell r="CF12">
            <v>14.569993570000001</v>
          </cell>
          <cell r="CG12">
            <v>18.490616329000002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_desc"/>
      <sheetName val="m"/>
      <sheetName val="q"/>
      <sheetName val="a"/>
      <sheetName val="q+"/>
      <sheetName val="calc_a"/>
      <sheetName val="data_an"/>
      <sheetName val="calc_q"/>
      <sheetName val="data_m"/>
      <sheetName val="data_q"/>
      <sheetName val="data_a"/>
      <sheetName val="g_m"/>
      <sheetName val="g_q"/>
      <sheetName val="Table"/>
      <sheetName val="g_productivity"/>
      <sheetName val="color code"/>
      <sheetName val="g_a"/>
    </sheetNames>
    <sheetDataSet>
      <sheetData sheetId="0"/>
      <sheetData sheetId="1"/>
      <sheetData sheetId="2">
        <row r="3">
          <cell r="DB3" t="str">
            <v>2019Q3</v>
          </cell>
          <cell r="DC3" t="str">
            <v>2022Q3</v>
          </cell>
          <cell r="DD3" t="str">
            <v>2023Q2</v>
          </cell>
          <cell r="DE3" t="str">
            <v>2023Q3</v>
          </cell>
        </row>
        <row r="6">
          <cell r="DB6">
            <v>2133.4859999999999</v>
          </cell>
          <cell r="DC6">
            <v>2126.5210000000002</v>
          </cell>
          <cell r="DD6">
            <v>2127.3000000000002</v>
          </cell>
          <cell r="DE6">
            <v>2136.616</v>
          </cell>
        </row>
        <row r="8">
          <cell r="DB8">
            <v>1282.527</v>
          </cell>
          <cell r="DC8">
            <v>1259.5820000000001</v>
          </cell>
          <cell r="DD8">
            <v>1231.2</v>
          </cell>
          <cell r="DE8">
            <v>1259.3499999999999</v>
          </cell>
        </row>
        <row r="9">
          <cell r="DB9">
            <v>1155.9449999999999</v>
          </cell>
          <cell r="DC9">
            <v>1191.4559999999999</v>
          </cell>
          <cell r="DD9">
            <v>1160.3</v>
          </cell>
          <cell r="DE9">
            <v>1193.3209999999999</v>
          </cell>
        </row>
        <row r="10">
          <cell r="DB10">
            <v>1145.088</v>
          </cell>
          <cell r="DC10">
            <v>1177.4169999999999</v>
          </cell>
          <cell r="DD10">
            <v>1153.8999999999999</v>
          </cell>
          <cell r="DE10">
            <v>1187.204</v>
          </cell>
        </row>
        <row r="11">
          <cell r="DB11">
            <v>10.856999999999999</v>
          </cell>
          <cell r="DC11">
            <v>14.039</v>
          </cell>
          <cell r="DD11">
            <v>6.4</v>
          </cell>
          <cell r="DE11">
            <v>6.117</v>
          </cell>
        </row>
        <row r="12">
          <cell r="DB12">
            <v>126.58199999999999</v>
          </cell>
          <cell r="DC12">
            <v>68.126000000000005</v>
          </cell>
          <cell r="DD12">
            <v>70.900000000000006</v>
          </cell>
          <cell r="DE12">
            <v>66.028999999999996</v>
          </cell>
        </row>
        <row r="13">
          <cell r="DB13">
            <v>850.95899999999995</v>
          </cell>
          <cell r="DC13">
            <v>866.93899999999996</v>
          </cell>
          <cell r="DD13">
            <v>896.1</v>
          </cell>
          <cell r="DE13">
            <v>877.26599999999996</v>
          </cell>
        </row>
        <row r="14">
          <cell r="DB14">
            <v>51.383000000000003</v>
          </cell>
          <cell r="DC14">
            <v>41.351999999999997</v>
          </cell>
          <cell r="DD14">
            <v>25.4</v>
          </cell>
          <cell r="DE14">
            <v>39.881</v>
          </cell>
        </row>
        <row r="15">
          <cell r="DB15">
            <v>799.57600000000002</v>
          </cell>
          <cell r="DC15">
            <v>825.58699999999999</v>
          </cell>
          <cell r="DD15">
            <v>870.7</v>
          </cell>
          <cell r="DE15">
            <v>837.38499999999999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P2" t="str">
            <v>2023Q3</v>
          </cell>
        </row>
        <row r="3">
          <cell r="P3">
            <v>2136.616</v>
          </cell>
        </row>
        <row r="4">
          <cell r="P4">
            <v>1259.3499999999999</v>
          </cell>
        </row>
        <row r="5">
          <cell r="P5">
            <v>1193.3209999999999</v>
          </cell>
        </row>
        <row r="6">
          <cell r="P6">
            <v>1187.204</v>
          </cell>
        </row>
        <row r="7">
          <cell r="P7">
            <v>6.117</v>
          </cell>
        </row>
        <row r="8">
          <cell r="P8">
            <v>66.028999999999996</v>
          </cell>
        </row>
        <row r="9">
          <cell r="P9">
            <v>877.26599999999996</v>
          </cell>
        </row>
        <row r="10">
          <cell r="P10">
            <v>39.881</v>
          </cell>
        </row>
        <row r="11">
          <cell r="P11">
            <v>837.38499999999999</v>
          </cell>
        </row>
      </sheetData>
      <sheetData sheetId="14"/>
      <sheetData sheetId="15"/>
      <sheetData sheetId="16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4"/>
      <sheetName val="Chart5"/>
      <sheetName val="Chart7"/>
      <sheetName val="Chart8"/>
      <sheetName val="Chart10"/>
      <sheetName val="Chart11"/>
      <sheetName val="rate"/>
      <sheetName val="monthly"/>
      <sheetName val="Sheet1"/>
      <sheetName val="Chart12"/>
      <sheetName val="Chart13"/>
      <sheetName val="daily"/>
      <sheetName val="Sheet2"/>
      <sheetName val="monthly1"/>
      <sheetName val="Chart14"/>
      <sheetName val="Chart15"/>
      <sheetName val="Chart16"/>
      <sheetName val="Chart17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>
        <row r="3">
          <cell r="K3" t="str">
            <v>АНУ-ын доллар</v>
          </cell>
          <cell r="L3" t="str">
            <v>Евро</v>
          </cell>
          <cell r="M3" t="str">
            <v>ОХУ-ын рубль</v>
          </cell>
          <cell r="N3" t="str">
            <v>БНХАУ-ын юань</v>
          </cell>
          <cell r="O3" t="str">
            <v>NEER</v>
          </cell>
        </row>
        <row r="130">
          <cell r="J130">
            <v>6</v>
          </cell>
          <cell r="K130">
            <v>8.8459536313383325E-3</v>
          </cell>
          <cell r="L130">
            <v>6.974528221518983E-2</v>
          </cell>
          <cell r="M130">
            <v>-2.1712003993012208E-2</v>
          </cell>
          <cell r="N130">
            <v>0.10404985983179804</v>
          </cell>
          <cell r="O130">
            <v>-3.4917843767335643E-2</v>
          </cell>
        </row>
        <row r="131">
          <cell r="J131">
            <v>7</v>
          </cell>
          <cell r="K131">
            <v>1.5537666537772665E-3</v>
          </cell>
          <cell r="L131">
            <v>5.017213311627744E-3</v>
          </cell>
          <cell r="M131">
            <v>1.0106245141228154E-2</v>
          </cell>
          <cell r="N131">
            <v>8.2286863533797661E-2</v>
          </cell>
          <cell r="O131">
            <v>-5.0173410404624308E-2</v>
          </cell>
        </row>
        <row r="132">
          <cell r="J132">
            <v>8</v>
          </cell>
          <cell r="K132">
            <v>-1.2127840052718053E-3</v>
          </cell>
          <cell r="L132">
            <v>-6.6315733628855567E-3</v>
          </cell>
          <cell r="M132">
            <v>5.4291623578077708E-3</v>
          </cell>
          <cell r="N132">
            <v>6.0135557371532977E-2</v>
          </cell>
          <cell r="O132">
            <v>-3.851891676049235E-2</v>
          </cell>
        </row>
        <row r="133">
          <cell r="J133">
            <v>9</v>
          </cell>
          <cell r="K133">
            <v>-1.9336397264880789E-3</v>
          </cell>
          <cell r="L133">
            <v>-1.278230959404747E-2</v>
          </cell>
          <cell r="M133">
            <v>8.2229580573951244E-2</v>
          </cell>
          <cell r="N133">
            <v>5.1326082808624385E-2</v>
          </cell>
          <cell r="O133">
            <v>-3.6119553488786371E-2</v>
          </cell>
        </row>
        <row r="134">
          <cell r="J134">
            <v>10</v>
          </cell>
          <cell r="K134">
            <v>-1.1009856275793206E-3</v>
          </cell>
          <cell r="L134">
            <v>-1.4865579126925876E-3</v>
          </cell>
          <cell r="M134">
            <v>0.1237830319888733</v>
          </cell>
          <cell r="N134">
            <v>4.6726777496008287E-2</v>
          </cell>
          <cell r="O134">
            <v>-2.5460032023836288E-2</v>
          </cell>
        </row>
        <row r="135">
          <cell r="J135" t="str">
            <v>11</v>
          </cell>
          <cell r="K135">
            <v>-1.5791357565453357E-4</v>
          </cell>
          <cell r="L135">
            <v>-5.343211671131054E-2</v>
          </cell>
          <cell r="M135">
            <v>1.7379679144384985E-2</v>
          </cell>
          <cell r="N135">
            <v>3.3391875028885742E-2</v>
          </cell>
          <cell r="O135">
            <v>-1.1163110310038582E-2</v>
          </cell>
        </row>
        <row r="136">
          <cell r="J136" t="str">
            <v>12</v>
          </cell>
          <cell r="K136">
            <v>-1.929899048733752E-4</v>
          </cell>
          <cell r="L136">
            <v>-8.0847251113565166E-2</v>
          </cell>
          <cell r="M136">
            <v>-1.3119916032536816E-3</v>
          </cell>
          <cell r="N136">
            <v>2.4597116200169467E-2</v>
          </cell>
          <cell r="O136">
            <v>5.1915858891737887E-3</v>
          </cell>
        </row>
        <row r="137">
          <cell r="I137">
            <v>2022</v>
          </cell>
          <cell r="J137">
            <v>1</v>
          </cell>
          <cell r="K137">
            <v>4.912073877605394E-5</v>
          </cell>
          <cell r="L137">
            <v>-7.6996440208253469E-2</v>
          </cell>
          <cell r="M137">
            <v>-1.471375066880698E-2</v>
          </cell>
          <cell r="N137">
            <v>1.5847106032782499E-2</v>
          </cell>
          <cell r="O137">
            <v>-2.0950296847397021E-2</v>
          </cell>
        </row>
        <row r="138">
          <cell r="J138">
            <v>2</v>
          </cell>
          <cell r="K138">
            <v>5.7769182983711254E-3</v>
          </cell>
          <cell r="L138">
            <v>-7.2662968982249998E-2</v>
          </cell>
          <cell r="M138">
            <v>-0.27500652911987455</v>
          </cell>
          <cell r="N138">
            <v>3.0569865873862456E-2</v>
          </cell>
          <cell r="O138">
            <v>-3.047795544522014E-2</v>
          </cell>
        </row>
        <row r="139">
          <cell r="J139">
            <v>3</v>
          </cell>
          <cell r="K139">
            <v>3.461634284390902E-2</v>
          </cell>
          <cell r="L139">
            <v>-1.732745083376952E-2</v>
          </cell>
          <cell r="M139">
            <v>-3.7715803452855301E-2</v>
          </cell>
          <cell r="N139">
            <v>6.9837031580885611E-2</v>
          </cell>
          <cell r="O139">
            <v>-1.380158379852281E-3</v>
          </cell>
        </row>
        <row r="140">
          <cell r="J140">
            <v>4</v>
          </cell>
          <cell r="K140">
            <v>8.2059361195223834E-2</v>
          </cell>
          <cell r="L140">
            <v>-5.559679205784962E-2</v>
          </cell>
          <cell r="M140">
            <v>0.12871027055424222</v>
          </cell>
          <cell r="N140">
            <v>6.3844773135210087E-2</v>
          </cell>
          <cell r="O140">
            <v>-2.9374484986762872E-2</v>
          </cell>
        </row>
        <row r="141">
          <cell r="J141">
            <v>5</v>
          </cell>
          <cell r="K141">
            <v>9.5319821005527716E-2</v>
          </cell>
          <cell r="L141">
            <v>-3.4839292963902424E-2</v>
          </cell>
          <cell r="M141">
            <v>0.27744921573669323</v>
          </cell>
          <cell r="N141">
            <v>4.6679918701002743E-2</v>
          </cell>
          <cell r="O141">
            <v>-5.091510209568284E-2</v>
          </cell>
        </row>
        <row r="142">
          <cell r="J142">
            <v>6</v>
          </cell>
          <cell r="K142">
            <v>0.10012039861418742</v>
          </cell>
          <cell r="L142">
            <v>-3.4470452212692071E-2</v>
          </cell>
          <cell r="M142">
            <v>0.51352040816326516</v>
          </cell>
          <cell r="N142">
            <v>6.1211997551520181E-2</v>
          </cell>
          <cell r="O142">
            <v>-7.8002613196327397E-2</v>
          </cell>
        </row>
        <row r="143">
          <cell r="J143">
            <v>7</v>
          </cell>
          <cell r="K143">
            <v>0.11195386645701144</v>
          </cell>
          <cell r="L143">
            <v>-4.3209384801036199E-2</v>
          </cell>
          <cell r="M143">
            <v>0.32863006670087236</v>
          </cell>
          <cell r="N143">
            <v>6.6920479525007348E-2</v>
          </cell>
          <cell r="O143">
            <v>-7.3028237585199607E-2</v>
          </cell>
        </row>
        <row r="144">
          <cell r="J144">
            <v>8</v>
          </cell>
          <cell r="K144">
            <v>0.12275924028243757</v>
          </cell>
          <cell r="L144">
            <v>-4.8006741119643093E-2</v>
          </cell>
          <cell r="M144">
            <v>0.34044741578812032</v>
          </cell>
          <cell r="N144">
            <v>4.9197424503491405E-2</v>
          </cell>
          <cell r="O144">
            <v>-7.2706927620633133E-2</v>
          </cell>
        </row>
        <row r="145">
          <cell r="J145">
            <v>9</v>
          </cell>
          <cell r="K145">
            <v>0.16980906921241057</v>
          </cell>
          <cell r="L145">
            <v>-2.6612427601433564E-2</v>
          </cell>
          <cell r="M145">
            <v>0.46200917899031113</v>
          </cell>
          <cell r="N145">
            <v>4.9342105263157965E-2</v>
          </cell>
          <cell r="O145">
            <v>-6.4999464693599296E-2</v>
          </cell>
        </row>
        <row r="146">
          <cell r="J146">
            <v>10</v>
          </cell>
          <cell r="K146">
            <v>0.18964494445126978</v>
          </cell>
          <cell r="L146">
            <v>1.3813990838794865E-2</v>
          </cell>
          <cell r="M146">
            <v>0.36361386138613883</v>
          </cell>
          <cell r="N146">
            <v>4.9217102606667007E-2</v>
          </cell>
          <cell r="O146">
            <v>-7.7171095906712117E-2</v>
          </cell>
        </row>
        <row r="147">
          <cell r="J147">
            <v>11</v>
          </cell>
          <cell r="K147">
            <v>0.20021690222903898</v>
          </cell>
          <cell r="L147">
            <v>9.9159096679112935E-2</v>
          </cell>
          <cell r="M147">
            <v>0.46780551905387657</v>
          </cell>
          <cell r="N147">
            <v>6.7353921152083052E-2</v>
          </cell>
          <cell r="O147">
            <v>-0.10148227156675282</v>
          </cell>
        </row>
        <row r="148">
          <cell r="J148">
            <v>12</v>
          </cell>
          <cell r="K148">
            <v>0.20891153740866297</v>
          </cell>
          <cell r="L148">
            <v>0.13902979653418934</v>
          </cell>
          <cell r="M148">
            <v>0.28349973725696276</v>
          </cell>
          <cell r="N148">
            <v>0.10837658850903886</v>
          </cell>
          <cell r="O148">
            <v>-0.12140315892135078</v>
          </cell>
        </row>
        <row r="149">
          <cell r="I149">
            <v>2023</v>
          </cell>
          <cell r="J149">
            <v>1</v>
          </cell>
          <cell r="K149">
            <v>0.22496193329731318</v>
          </cell>
          <cell r="L149">
            <v>0.18910311774700594</v>
          </cell>
          <cell r="M149">
            <v>0.34808579961987518</v>
          </cell>
          <cell r="N149">
            <v>0.15394572397786099</v>
          </cell>
          <cell r="O149">
            <v>-0.14134363524807347</v>
          </cell>
        </row>
        <row r="150">
          <cell r="J150">
            <v>2</v>
          </cell>
          <cell r="K150">
            <v>0.22896085814085754</v>
          </cell>
          <cell r="L150">
            <v>0.16350510641615346</v>
          </cell>
          <cell r="M150">
            <v>0.69128242074927959</v>
          </cell>
          <cell r="N150">
            <v>0.11695661748513531</v>
          </cell>
          <cell r="O150">
            <v>-0.137847524366775</v>
          </cell>
        </row>
        <row r="151">
          <cell r="J151">
            <v>3</v>
          </cell>
          <cell r="K151">
            <v>0.1932127280003797</v>
          </cell>
          <cell r="L151">
            <v>0.16563987678521408</v>
          </cell>
          <cell r="M151">
            <v>0.25862544852332325</v>
          </cell>
          <cell r="N151">
            <v>0.10217737424157658</v>
          </cell>
          <cell r="O151">
            <v>-0.1592086669806877</v>
          </cell>
        </row>
        <row r="152">
          <cell r="J152">
            <v>4</v>
          </cell>
          <cell r="K152">
            <v>0.12705423038509922</v>
          </cell>
          <cell r="L152">
            <v>0.1747549267927262</v>
          </cell>
          <cell r="M152">
            <v>-5.1198510588782442E-3</v>
          </cell>
          <cell r="N152">
            <v>7.2122674753860139E-2</v>
          </cell>
          <cell r="O152">
            <v>-8.1348200709579377E-2</v>
          </cell>
        </row>
        <row r="153">
          <cell r="J153">
            <v>5</v>
          </cell>
          <cell r="K153">
            <v>0.10467053741941257</v>
          </cell>
          <cell r="L153">
            <v>9.7780787508688682E-2</v>
          </cell>
          <cell r="M153">
            <v>-0.14190821256038644</v>
          </cell>
          <cell r="N153">
            <v>3.4931609158611376E-2</v>
          </cell>
          <cell r="O153">
            <v>-4.2520093336790299E-2</v>
          </cell>
        </row>
        <row r="154">
          <cell r="J154">
            <v>6</v>
          </cell>
          <cell r="K154">
            <v>9.5261797645256996E-2</v>
          </cell>
          <cell r="L154">
            <v>0.13846351231224618</v>
          </cell>
          <cell r="M154">
            <v>-0.34451373672678243</v>
          </cell>
          <cell r="N154">
            <v>1.0062167531885047E-2</v>
          </cell>
          <cell r="O154">
            <v>4.2249801954055144E-3</v>
          </cell>
        </row>
        <row r="155">
          <cell r="J155">
            <v>7</v>
          </cell>
          <cell r="K155">
            <v>9.0420411036302717E-2</v>
          </cell>
          <cell r="L155">
            <v>0.17388354723916533</v>
          </cell>
          <cell r="M155">
            <v>-0.27302568063332688</v>
          </cell>
          <cell r="N155">
            <v>2.6593033135089206E-2</v>
          </cell>
          <cell r="O155">
            <v>9.7163865546219252E-3</v>
          </cell>
        </row>
        <row r="156">
          <cell r="J156">
            <v>8</v>
          </cell>
          <cell r="K156">
            <v>8.5487984796579264E-2</v>
          </cell>
          <cell r="L156">
            <v>0.17894943526067775</v>
          </cell>
          <cell r="M156">
            <v>-0.30845962018031847</v>
          </cell>
          <cell r="N156">
            <v>2.9430831064436669E-2</v>
          </cell>
          <cell r="O156">
            <v>2.189079495937496E-2</v>
          </cell>
        </row>
        <row r="157">
          <cell r="J157">
            <v>9</v>
          </cell>
          <cell r="K157">
            <v>3.7947567071304755E-2</v>
          </cell>
          <cell r="L157">
            <v>0.13958351458506812</v>
          </cell>
          <cell r="M157">
            <v>-0.37914196023718172</v>
          </cell>
          <cell r="N157">
            <v>2.4343314236298763E-2</v>
          </cell>
          <cell r="O157">
            <v>2.8841111693759913E-2</v>
          </cell>
        </row>
        <row r="158">
          <cell r="J158">
            <v>10</v>
          </cell>
          <cell r="K158">
            <v>1.7358488339155764E-2</v>
          </cell>
          <cell r="L158">
            <v>8.6403308393803391E-2</v>
          </cell>
          <cell r="M158">
            <v>-0.32020330368487926</v>
          </cell>
          <cell r="N158">
            <v>7.3120670486614969E-3</v>
          </cell>
          <cell r="O158">
            <v>4.5458572215033133E-2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sc"/>
      <sheetName val="Bloomberg"/>
      <sheetName val="BREE"/>
      <sheetName val="EIU"/>
      <sheetName val="Roubini"/>
      <sheetName val="IMF"/>
      <sheetName val="WB"/>
      <sheetName val="ntf"/>
      <sheetName val="f_t"/>
      <sheetName val="f_t-1"/>
      <sheetName val="f_t-2"/>
      <sheetName val="input"/>
      <sheetName val="ppt_graphs"/>
      <sheetName val="ppt_table"/>
      <sheetName val="g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8">
          <cell r="U38" t="str">
            <v>Өмнөх төсөөлөл</v>
          </cell>
          <cell r="V38" t="str">
            <v>Одоогийн төсөөлөл</v>
          </cell>
        </row>
        <row r="39">
          <cell r="S39" t="str">
            <v>Дэлхий</v>
          </cell>
          <cell r="T39">
            <v>2023</v>
          </cell>
          <cell r="U39">
            <v>2.6</v>
          </cell>
          <cell r="V39">
            <v>2.8</v>
          </cell>
        </row>
        <row r="40">
          <cell r="T40">
            <v>2024</v>
          </cell>
          <cell r="U40">
            <v>2.7</v>
          </cell>
          <cell r="V40">
            <v>2.6</v>
          </cell>
        </row>
        <row r="41">
          <cell r="T41">
            <v>2025</v>
          </cell>
          <cell r="U41">
            <v>3</v>
          </cell>
          <cell r="V41">
            <v>3</v>
          </cell>
        </row>
        <row r="42">
          <cell r="S42" t="str">
            <v>БНХАУ </v>
          </cell>
          <cell r="T42">
            <v>2023</v>
          </cell>
          <cell r="U42">
            <v>5.3</v>
          </cell>
          <cell r="V42">
            <v>5.2</v>
          </cell>
        </row>
        <row r="43">
          <cell r="T43">
            <v>2024</v>
          </cell>
          <cell r="U43">
            <v>4.7</v>
          </cell>
          <cell r="V43">
            <v>4.4000000000000004</v>
          </cell>
        </row>
        <row r="44">
          <cell r="T44">
            <v>2025</v>
          </cell>
          <cell r="U44">
            <v>4.5999999999999996</v>
          </cell>
          <cell r="V44">
            <v>4.4000000000000004</v>
          </cell>
        </row>
        <row r="45">
          <cell r="S45" t="str">
            <v>АНУ</v>
          </cell>
          <cell r="T45">
            <v>2023</v>
          </cell>
          <cell r="U45">
            <v>1.6</v>
          </cell>
          <cell r="V45">
            <v>2.8</v>
          </cell>
        </row>
        <row r="46">
          <cell r="T46">
            <v>2024</v>
          </cell>
          <cell r="U46">
            <v>0.8</v>
          </cell>
          <cell r="V46">
            <v>1</v>
          </cell>
        </row>
        <row r="47">
          <cell r="T47">
            <v>2025</v>
          </cell>
          <cell r="U47">
            <v>1.9</v>
          </cell>
          <cell r="V47">
            <v>1.8</v>
          </cell>
        </row>
        <row r="48">
          <cell r="S48" t="str">
            <v>ОХУ </v>
          </cell>
          <cell r="T48">
            <v>2023</v>
          </cell>
          <cell r="U48">
            <v>0.5</v>
          </cell>
          <cell r="V48">
            <v>2.4</v>
          </cell>
        </row>
        <row r="49">
          <cell r="T49">
            <v>2024</v>
          </cell>
          <cell r="U49">
            <v>1.3</v>
          </cell>
          <cell r="V49">
            <v>1.2</v>
          </cell>
        </row>
        <row r="50">
          <cell r="T50">
            <v>2025</v>
          </cell>
          <cell r="U50">
            <v>1.1000000000000001</v>
          </cell>
          <cell r="V50">
            <v>1.1000000000000001</v>
          </cell>
        </row>
        <row r="51">
          <cell r="S51" t="str">
            <v>Евро бүс </v>
          </cell>
          <cell r="T51">
            <v>2023</v>
          </cell>
          <cell r="U51">
            <v>0.6</v>
          </cell>
          <cell r="V51">
            <v>0.5</v>
          </cell>
        </row>
        <row r="52">
          <cell r="T52">
            <v>2024</v>
          </cell>
          <cell r="U52">
            <v>1</v>
          </cell>
          <cell r="V52">
            <v>0.7</v>
          </cell>
        </row>
        <row r="53">
          <cell r="T53">
            <v>2025</v>
          </cell>
          <cell r="U53">
            <v>1.5</v>
          </cell>
          <cell r="V53">
            <v>0.4</v>
          </cell>
        </row>
      </sheetData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"/>
      <sheetName val="RES"/>
      <sheetName val="Input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 xml:space="preserve">      Taxes on international trade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         Exports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 xml:space="preserve">         Imports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 xml:space="preserve">    Non-tax revenue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A18" t="str">
            <v>Grants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 xml:space="preserve">  Budgetary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 xml:space="preserve">  Project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Total expenditures and net lending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Current expenditures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 xml:space="preserve">      Wages and salaries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 xml:space="preserve">      Goods and services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 xml:space="preserve">      Transfers and subsidies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 xml:space="preserve">      Interest payments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 xml:space="preserve">         Domestic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 xml:space="preserve">         External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 xml:space="preserve">  Capital expenditure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 xml:space="preserve">    Budget financing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 xml:space="preserve">    External financing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 xml:space="preserve">      Grants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 xml:space="preserve">      Loans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 xml:space="preserve">  Net lending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 xml:space="preserve">  Correspondent accounts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 xml:space="preserve">  Special accounts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A37" t="str">
            <v xml:space="preserve">  Restructuring operations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 t="str">
            <v xml:space="preserve">  Other expenditure not yet allocated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Basic fiscal balance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Overall balance, commitments basis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 xml:space="preserve"> Change in domestic arrears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 xml:space="preserve"> Change in external arrears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</row>
        <row r="43">
          <cell r="A43" t="str">
            <v>Overall balance, cash basis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Financing (net)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 xml:space="preserve">  External (net)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 xml:space="preserve">    Projects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 xml:space="preserve">    Loans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A48" t="str">
            <v xml:space="preserve"> Amortization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 xml:space="preserve"> Debt relief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A50" t="str">
            <v xml:space="preserve">     o/w PPTE hors FMI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A51" t="str">
            <v xml:space="preserve">  Domestic (net)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 xml:space="preserve">    Banking system (net)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A53" t="str">
            <v xml:space="preserve">       Central Bank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A54" t="str">
            <v xml:space="preserve">       Commercial Banks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A55" t="str">
            <v xml:space="preserve">    Non Banking system 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 xml:space="preserve">        of which: diversiture receipts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 xml:space="preserve"> Error and omissions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A58" t="str">
            <v>Remaining financing gap (+)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A60" t="str">
            <v>Domestically financed education spending</v>
          </cell>
          <cell r="J60">
            <v>89.5</v>
          </cell>
          <cell r="K60">
            <v>95.2</v>
          </cell>
        </row>
        <row r="61">
          <cell r="A61" t="str">
            <v>Domestically financed health spending</v>
          </cell>
          <cell r="J61">
            <v>19.63</v>
          </cell>
          <cell r="K61">
            <v>21.9</v>
          </cell>
        </row>
        <row r="62">
          <cell r="A62" t="str">
            <v>Defense expenditures</v>
          </cell>
          <cell r="J62">
            <v>40.200000000000003</v>
          </cell>
          <cell r="K62">
            <v>44.3</v>
          </cell>
        </row>
        <row r="64">
          <cell r="B64" t="str">
            <v>Tableau des financements programes</v>
          </cell>
        </row>
        <row r="65">
          <cell r="B65" t="str">
            <v xml:space="preserve">  Dons</v>
          </cell>
        </row>
        <row r="66">
          <cell r="B66" t="str">
            <v xml:space="preserve">  Prêts (y compris FMI)</v>
          </cell>
        </row>
        <row r="68">
          <cell r="B68" t="str">
            <v>For Consistency Checks:</v>
          </cell>
        </row>
        <row r="69">
          <cell r="B69" t="str">
            <v>External non-IMF interest</v>
          </cell>
        </row>
        <row r="70">
          <cell r="B70" t="str">
            <v>External non-IMF amortization</v>
          </cell>
        </row>
        <row r="71">
          <cell r="B71" t="str">
            <v>IMF interest</v>
          </cell>
        </row>
        <row r="72">
          <cell r="B72" t="str">
            <v>IMF purchases</v>
          </cell>
        </row>
        <row r="73">
          <cell r="B73" t="str">
            <v>IMF repurchases</v>
          </cell>
        </row>
        <row r="74">
          <cell r="B74" t="str">
            <v>Variation des arrieres exterieurs</v>
          </cell>
        </row>
        <row r="75">
          <cell r="B75" t="str">
            <v>Variation des arrieres interieurs</v>
          </cell>
        </row>
        <row r="76">
          <cell r="B76" t="str">
            <v xml:space="preserve">Financing of the remaining  gap </v>
          </cell>
        </row>
        <row r="77">
          <cell r="B77" t="str">
            <v>IMF</v>
          </cell>
        </row>
        <row r="78">
          <cell r="B78" t="str">
            <v>Other multilaterals</v>
          </cell>
        </row>
        <row r="79">
          <cell r="B79" t="str">
            <v>Bilateral - Non Paris Club</v>
          </cell>
        </row>
        <row r="80">
          <cell r="B80" t="str">
            <v>Bilateral -Paris Club</v>
          </cell>
        </row>
        <row r="81">
          <cell r="B81" t="str">
            <v>Others</v>
          </cell>
        </row>
        <row r="83">
          <cell r="B83" t="str">
            <v xml:space="preserve">  Allégements de dette extérieure</v>
          </cell>
        </row>
        <row r="85">
          <cell r="B85" t="str">
            <v xml:space="preserve">    Système bancaire </v>
          </cell>
        </row>
        <row r="86">
          <cell r="B86" t="str">
            <v xml:space="preserve">     BEAC</v>
          </cell>
        </row>
        <row r="87">
          <cell r="B87" t="str">
            <v xml:space="preserve">        of which FMI (net) </v>
          </cell>
        </row>
        <row r="88">
          <cell r="B88" t="str">
            <v xml:space="preserve">      Banques commerciales</v>
          </cell>
        </row>
        <row r="90">
          <cell r="B90" t="str">
            <v xml:space="preserve">    Non-bancaire</v>
          </cell>
        </row>
        <row r="93">
          <cell r="B93" t="str">
            <v>Military expenditure</v>
          </cell>
        </row>
        <row r="94">
          <cell r="B94" t="str">
            <v>Domestic financing</v>
          </cell>
        </row>
        <row r="95">
          <cell r="B95" t="str">
            <v>Principal repayments</v>
          </cell>
        </row>
        <row r="96">
          <cell r="B96" t="str">
            <v>Bond issues and securitization</v>
          </cell>
        </row>
        <row r="97">
          <cell r="B97" t="str">
            <v>Privatization proceeds</v>
          </cell>
        </row>
        <row r="98">
          <cell r="B98" t="str">
            <v>Restructuration expenditure</v>
          </cell>
        </row>
        <row r="99">
          <cell r="B99" t="str">
            <v>Net Changes in arrears</v>
          </cell>
        </row>
        <row r="101">
          <cell r="B101" t="str">
            <v>Cash payments (-)</v>
          </cell>
        </row>
        <row r="102">
          <cell r="B102" t="str">
            <v>Bond issues and cancellations</v>
          </cell>
        </row>
        <row r="103">
          <cell r="B103" t="str">
            <v>Accumulation</v>
          </cell>
        </row>
      </sheetData>
      <sheetData sheetId="11" refreshError="1">
        <row r="13">
          <cell r="A13" t="str">
            <v>CFAF/SDR (average)</v>
          </cell>
          <cell r="B13" t="str">
            <v xml:space="preserve">  CFAF/DTS (moyenne)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A14" t="str">
            <v>CFAF/SDR (e.o.p.)</v>
          </cell>
          <cell r="B14" t="str">
            <v xml:space="preserve">  CFAF/DTS (fin de période)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6">
          <cell r="A16" t="str">
            <v>National account data</v>
          </cell>
          <cell r="B16" t="str">
            <v>PIB nominal</v>
          </cell>
        </row>
        <row r="17">
          <cell r="A17" t="str">
            <v>Nominal GDP</v>
          </cell>
          <cell r="B17" t="str">
            <v xml:space="preserve">  (Taux de croissance)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A18" t="str">
            <v>Real GDP (base=?)</v>
          </cell>
          <cell r="B18" t="str">
            <v>PIB nominal du secteur secondaire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A19" t="str">
            <v>CPI annual average change</v>
          </cell>
          <cell r="B19" t="str">
            <v xml:space="preserve">  (Taux de croissance)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Nominal Consumption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 xml:space="preserve">   Government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Private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PIB réel (base 1990)</v>
          </cell>
        </row>
        <row r="24">
          <cell r="A24" t="str">
            <v>Balance of payments</v>
          </cell>
          <cell r="B24" t="str">
            <v xml:space="preserve">  (Taux de croissance)</v>
          </cell>
        </row>
        <row r="25">
          <cell r="A25" t="str">
            <v>Exports of goods (f.o.b. value)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A26" t="str">
            <v>Imports of goods (f.o.b. value)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A27" t="str">
            <v>Imports of goods (c.i.f. value)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A28" t="str">
            <v xml:space="preserve">  Petroleum products cif</v>
          </cell>
          <cell r="B28" t="str">
            <v xml:space="preserve">     Exports, f.o.b.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A29" t="str">
            <v>Imports (volume, 1995=100)</v>
          </cell>
          <cell r="B29" t="str">
            <v>Importations (valeurs)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A30" t="str">
            <v xml:space="preserve">  Petroleum products</v>
          </cell>
          <cell r="B30" t="str">
            <v xml:space="preserve">  Produits pétroliers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31">
          <cell r="A31" t="str">
            <v xml:space="preserve">  PIP</v>
          </cell>
          <cell r="B31" t="str">
            <v xml:space="preserve">  PIP</v>
          </cell>
        </row>
        <row r="32">
          <cell r="A32" t="str">
            <v xml:space="preserve">  Others</v>
          </cell>
          <cell r="B32" t="str">
            <v xml:space="preserve">  Autres</v>
          </cell>
        </row>
        <row r="34">
          <cell r="A34" t="str">
            <v>Domestic debt and financing</v>
          </cell>
          <cell r="B34" t="str">
            <v>Importations (volume)</v>
          </cell>
        </row>
        <row r="35">
          <cell r="A35" t="str">
            <v>Domestic debt service</v>
          </cell>
          <cell r="B35" t="str">
            <v xml:space="preserve">  Produits pétroliers</v>
          </cell>
        </row>
        <row r="36">
          <cell r="A36" t="str">
            <v xml:space="preserve">  BEAC</v>
          </cell>
          <cell r="B36" t="str">
            <v xml:space="preserve">  PIP</v>
          </cell>
        </row>
        <row r="37">
          <cell r="A37" t="str">
            <v xml:space="preserve">    Principal</v>
          </cell>
          <cell r="B37" t="str">
            <v xml:space="preserve">  Autres</v>
          </cell>
        </row>
        <row r="38">
          <cell r="A38" t="str">
            <v xml:space="preserve">      IMF</v>
          </cell>
        </row>
        <row r="39">
          <cell r="A39" t="str">
            <v xml:space="preserve">      Loans</v>
          </cell>
          <cell r="B39" t="str">
            <v>Dette service int.</v>
          </cell>
        </row>
        <row r="40">
          <cell r="A40" t="str">
            <v xml:space="preserve">    Interest</v>
          </cell>
          <cell r="B40" t="str">
            <v xml:space="preserve">  BEAC</v>
          </cell>
        </row>
        <row r="41">
          <cell r="A41" t="str">
            <v xml:space="preserve">      Advances</v>
          </cell>
          <cell r="B41" t="str">
            <v xml:space="preserve">    Principal</v>
          </cell>
        </row>
        <row r="42">
          <cell r="A42" t="str">
            <v xml:space="preserve">      IMF</v>
          </cell>
          <cell r="B42" t="str">
            <v xml:space="preserve">      FMI</v>
          </cell>
        </row>
        <row r="43">
          <cell r="A43" t="str">
            <v xml:space="preserve">      Loans</v>
          </cell>
          <cell r="B43" t="str">
            <v xml:space="preserve">      Prêts</v>
          </cell>
        </row>
        <row r="44">
          <cell r="A44" t="str">
            <v xml:space="preserve">      Deposits</v>
          </cell>
          <cell r="B44" t="str">
            <v xml:space="preserve">    Intérêts</v>
          </cell>
        </row>
        <row r="45">
          <cell r="A45" t="str">
            <v xml:space="preserve">  Commercial bank</v>
          </cell>
          <cell r="B45" t="str">
            <v xml:space="preserve">      Avances</v>
          </cell>
        </row>
        <row r="46">
          <cell r="A46" t="str">
            <v xml:space="preserve">    Principal</v>
          </cell>
          <cell r="B46" t="str">
            <v xml:space="preserve">      FMI</v>
          </cell>
        </row>
        <row r="47">
          <cell r="A47" t="str">
            <v xml:space="preserve">    Interest</v>
          </cell>
          <cell r="B47" t="str">
            <v xml:space="preserve">      Prêts</v>
          </cell>
        </row>
        <row r="48">
          <cell r="A48" t="str">
            <v>Banking system financing, annual change</v>
          </cell>
          <cell r="B48" t="str">
            <v xml:space="preserve">      Dépôts</v>
          </cell>
        </row>
        <row r="49">
          <cell r="A49" t="str">
            <v xml:space="preserve">  Central bank annual change (net)</v>
          </cell>
          <cell r="B49" t="str">
            <v xml:space="preserve">  Banque commerciale</v>
          </cell>
        </row>
        <row r="50">
          <cell r="A50" t="str">
            <v xml:space="preserve">    Credits, annual change</v>
          </cell>
          <cell r="B50" t="str">
            <v xml:space="preserve">    Principal</v>
          </cell>
        </row>
        <row r="51">
          <cell r="A51" t="str">
            <v xml:space="preserve">      Advance, annual change</v>
          </cell>
          <cell r="B51" t="str">
            <v xml:space="preserve">    Intérêts</v>
          </cell>
        </row>
        <row r="52">
          <cell r="A52" t="str">
            <v xml:space="preserve">      Other loans, annual change</v>
          </cell>
        </row>
        <row r="53">
          <cell r="A53" t="str">
            <v xml:space="preserve">      IMF, annual change</v>
          </cell>
          <cell r="B53" t="str">
            <v>Accumulation brute d'arriérés extérieurs (FMI exclus)</v>
          </cell>
        </row>
        <row r="54">
          <cell r="A54" t="str">
            <v xml:space="preserve">    Deposits, annual change</v>
          </cell>
          <cell r="B54" t="str">
            <v>Paiements d'arriérés extérieurs</v>
          </cell>
        </row>
        <row r="55">
          <cell r="A55" t="str">
            <v xml:space="preserve">  Commercial bank annual change (net)</v>
          </cell>
          <cell r="B55" t="str">
            <v>Reechelonement et annulation d'arriérés extérieurs</v>
          </cell>
        </row>
        <row r="56">
          <cell r="A56" t="str">
            <v xml:space="preserve">          Credits change net</v>
          </cell>
          <cell r="B56" t="str">
            <v>Ext. arrears accumulation (incl IMF)</v>
          </cell>
        </row>
        <row r="57">
          <cell r="A57" t="str">
            <v xml:space="preserve">          Deposits change net</v>
          </cell>
          <cell r="B57" t="str">
            <v>Financement du système bancaire (stock)</v>
          </cell>
        </row>
        <row r="58">
          <cell r="B58" t="str">
            <v xml:space="preserve">  Banque centrale changement annuel (nette)</v>
          </cell>
        </row>
        <row r="59">
          <cell r="A59" t="str">
            <v>IMF relations</v>
          </cell>
          <cell r="B59" t="str">
            <v xml:space="preserve">    Crédits, changement annuel</v>
          </cell>
        </row>
        <row r="60">
          <cell r="A60" t="str">
            <v>IMF charges (interest, CFA)</v>
          </cell>
          <cell r="B60" t="str">
            <v xml:space="preserve">      Avances, changement annuel</v>
          </cell>
        </row>
        <row r="61">
          <cell r="A61" t="str">
            <v>IMF repurchases (Due in CFA)</v>
          </cell>
          <cell r="B61" t="str">
            <v xml:space="preserve">      Autres prêts, changement annuel</v>
          </cell>
        </row>
        <row r="62">
          <cell r="A62" t="str">
            <v>IMF drawings (CFA)</v>
          </cell>
          <cell r="B62" t="str">
            <v xml:space="preserve">      FMI, changement annuel</v>
          </cell>
        </row>
        <row r="63">
          <cell r="A63" t="str">
            <v>IMF HIPC relief</v>
          </cell>
          <cell r="B63" t="str">
            <v xml:space="preserve">    Dépôts, changement annuel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 t="str">
            <v>IMF actual repayment  (cash basis) in CFA</v>
          </cell>
          <cell r="B64" t="str">
            <v xml:space="preserve">  Banques commerciales changement annuel (nettes)</v>
          </cell>
        </row>
        <row r="65">
          <cell r="B65" t="str">
            <v xml:space="preserve">          Credits change net</v>
          </cell>
        </row>
        <row r="66">
          <cell r="A66" t="str">
            <v>External debt</v>
          </cell>
          <cell r="B66" t="str">
            <v xml:space="preserve">          Deposits change net</v>
          </cell>
        </row>
        <row r="67">
          <cell r="A67" t="str">
            <v xml:space="preserve">  Total rescheduling</v>
          </cell>
        </row>
        <row r="68">
          <cell r="A68" t="str">
            <v xml:space="preserve">    HIPC relief</v>
          </cell>
          <cell r="B68" t="str">
            <v>Allègement de dette</v>
          </cell>
        </row>
        <row r="69">
          <cell r="A69" t="str">
            <v xml:space="preserve">    Bilateral Paris Club</v>
          </cell>
          <cell r="B69" t="str">
            <v xml:space="preserve">  Total rééchelonnement</v>
          </cell>
        </row>
        <row r="70">
          <cell r="A70" t="str">
            <v xml:space="preserve">    Bilateral Outside Paris Club</v>
          </cell>
          <cell r="B70" t="str">
            <v xml:space="preserve">    Bilateraux Club de Paris</v>
          </cell>
        </row>
        <row r="71">
          <cell r="A71" t="str">
            <v xml:space="preserve">    Private creditors</v>
          </cell>
          <cell r="B71" t="str">
            <v xml:space="preserve">    Reechelonnement hors club de Paris</v>
          </cell>
        </row>
        <row r="72">
          <cell r="A72" t="str">
            <v xml:space="preserve">  Debt cancellation</v>
          </cell>
          <cell r="B72" t="str">
            <v xml:space="preserve">    Reechelonnement creancier prive</v>
          </cell>
        </row>
        <row r="73">
          <cell r="A73" t="str">
            <v xml:space="preserve">    HIPC relief</v>
          </cell>
          <cell r="B73" t="str">
            <v xml:space="preserve">  Remise de dette</v>
          </cell>
        </row>
        <row r="74">
          <cell r="A74" t="str">
            <v xml:space="preserve">    Bilateral Paris Club</v>
          </cell>
          <cell r="B74" t="str">
            <v xml:space="preserve">    Bilateraux Club de Paris</v>
          </cell>
        </row>
        <row r="75">
          <cell r="A75" t="str">
            <v xml:space="preserve">    Bilateral Outside Paris Club</v>
          </cell>
          <cell r="B75" t="str">
            <v xml:space="preserve">    Bilateraux hors Club de Paris</v>
          </cell>
        </row>
        <row r="76">
          <cell r="A76" t="str">
            <v xml:space="preserve">    Private creditors</v>
          </cell>
          <cell r="B76" t="str">
            <v xml:space="preserve">    Creanciers prives</v>
          </cell>
        </row>
        <row r="77">
          <cell r="A77" t="str">
            <v>Ext. arrears payments (incl IMF)</v>
          </cell>
          <cell r="B77" t="str">
            <v>IMF charges (interest, CFA)</v>
          </cell>
        </row>
        <row r="78">
          <cell r="A78" t="str">
            <v>Ext. arrears accumulation (excl. IMF)</v>
          </cell>
          <cell r="B78" t="str">
            <v>IMF repurchases (Due in CFA)</v>
          </cell>
        </row>
        <row r="79">
          <cell r="A79" t="str">
            <v>Ext. arrears payment (excl. IMF)</v>
          </cell>
          <cell r="B79" t="str">
            <v>IMF drawings (CFA)</v>
          </cell>
        </row>
        <row r="80">
          <cell r="A80" t="str">
            <v>Ext. arrears rescheduled or cancelled</v>
          </cell>
          <cell r="B80" t="str">
            <v>IMF actual repayment  (cash basis) in CFA</v>
          </cell>
        </row>
        <row r="81">
          <cell r="A81" t="str">
            <v>Ext. arrears accumulation (incl IMF)</v>
          </cell>
        </row>
        <row r="82">
          <cell r="A82" t="str">
            <v>Service on current stock of non-IMF external debt</v>
          </cell>
          <cell r="B82" t="str">
            <v>Service on current stock of non-IMF external debt</v>
          </cell>
        </row>
        <row r="83">
          <cell r="A83" t="str">
            <v xml:space="preserve">   Principal</v>
          </cell>
          <cell r="B83" t="str">
            <v xml:space="preserve">   Principal</v>
          </cell>
        </row>
        <row r="84">
          <cell r="A84" t="str">
            <v xml:space="preserve">   Interest (including on arrears)</v>
          </cell>
          <cell r="B84" t="str">
            <v xml:space="preserve">   Interest (including on arrears)</v>
          </cell>
        </row>
        <row r="85">
          <cell r="A85" t="str">
            <v>Service on projected drawings of non-IMF external debt</v>
          </cell>
          <cell r="B85" t="str">
            <v>Service on projected drawings of non-IMF external debt</v>
          </cell>
        </row>
        <row r="86">
          <cell r="A86" t="str">
            <v xml:space="preserve">   Principal</v>
          </cell>
          <cell r="B86" t="str">
            <v xml:space="preserve">   Principal</v>
          </cell>
        </row>
        <row r="87">
          <cell r="A87" t="str">
            <v xml:space="preserve">   Interest</v>
          </cell>
          <cell r="B87" t="str">
            <v xml:space="preserve">   Interest</v>
          </cell>
        </row>
        <row r="89">
          <cell r="B89" t="str">
            <v>Broad Money</v>
          </cell>
        </row>
      </sheetData>
      <sheetData sheetId="12" refreshError="1">
        <row r="13">
          <cell r="A13" t="str">
            <v xml:space="preserve">       dont: Compte d'opérations</v>
          </cell>
          <cell r="B13" t="str">
            <v xml:space="preserve">    Compte d'opérations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A14" t="str">
            <v xml:space="preserve">    Engagements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A15" t="str">
            <v xml:space="preserve">       dont: FMI</v>
          </cell>
          <cell r="B15" t="str">
            <v xml:space="preserve">    FMI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A16" t="str">
            <v xml:space="preserve">  Banques créatrices de monnaie</v>
          </cell>
          <cell r="B16" t="str">
            <v xml:space="preserve">  Banques créatrices de monnaie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A18" t="str">
            <v>Avoirs intérieurs nets</v>
          </cell>
          <cell r="B18" t="str">
            <v>Avoirs intérieurs nets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A19" t="str">
            <v xml:space="preserve">  Crédit intérieur</v>
          </cell>
          <cell r="B19" t="str">
            <v xml:space="preserve">  Crédit intérieur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A20" t="str">
            <v xml:space="preserve">      Position nette du Gouvernement</v>
          </cell>
          <cell r="B20" t="str">
            <v xml:space="preserve">      Position nette du Gouvernement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A21" t="str">
            <v xml:space="preserve">        BCEAO</v>
          </cell>
          <cell r="B21" t="str">
            <v xml:space="preserve">        BEAC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A22" t="str">
            <v xml:space="preserve">          Crédits</v>
          </cell>
          <cell r="B22" t="str">
            <v xml:space="preserve">          Crédits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A23" t="str">
            <v xml:space="preserve">            Dont:  avance statutaire</v>
          </cell>
          <cell r="B23" t="str">
            <v xml:space="preserve">            Dont:  avances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 xml:space="preserve">                        FMI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A25" t="str">
            <v xml:space="preserve">                        Concours consolidés et non consolidés refinancés</v>
          </cell>
          <cell r="B25" t="str">
            <v xml:space="preserve">                        Prêts consolidés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 xml:space="preserve">                        Autres concours</v>
          </cell>
          <cell r="B26" t="str">
            <v xml:space="preserve">                        FMI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 xml:space="preserve">          Dépôts</v>
          </cell>
          <cell r="B27" t="str">
            <v xml:space="preserve">          Dépôts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 xml:space="preserve">        Banques</v>
          </cell>
          <cell r="B28" t="str">
            <v xml:space="preserve">        Banques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 xml:space="preserve">          Crédits</v>
          </cell>
          <cell r="B29" t="str">
            <v xml:space="preserve">          Crédits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 xml:space="preserve">          Dépôts</v>
          </cell>
          <cell r="B30" t="str">
            <v xml:space="preserve">          Dépôts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 xml:space="preserve">      Autres institutions</v>
          </cell>
          <cell r="B31" t="str">
            <v xml:space="preserve">      Autres organismes publics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A33" t="str">
            <v xml:space="preserve">  Crédits à l'économie</v>
          </cell>
          <cell r="B33" t="str">
            <v xml:space="preserve">  Crédits à l'économie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A34" t="str">
            <v xml:space="preserve">    Dont: crédits de campagne</v>
          </cell>
          <cell r="B34" t="str">
            <v xml:space="preserve">    Entreprises publiques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A36" t="str">
            <v>Autres éléments (nets)</v>
          </cell>
          <cell r="B36" t="str">
            <v>Autres postes (nets)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A38" t="str">
            <v>Masse monétaire</v>
          </cell>
          <cell r="B38" t="str">
            <v>Monnaie et quasi monnaie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A39" t="str">
            <v xml:space="preserve">  Circulation fiduciaire</v>
          </cell>
          <cell r="B39" t="str">
            <v xml:space="preserve">  Circulation fiduciaire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A40" t="str">
            <v xml:space="preserve">  Dépôts</v>
          </cell>
          <cell r="B40" t="str">
            <v xml:space="preserve">  Depots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A41" t="str">
            <v xml:space="preserve">    Dépôts à vue</v>
          </cell>
          <cell r="B41" t="str">
            <v xml:space="preserve">    Dépôts à vue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A42" t="str">
            <v xml:space="preserve">    Dépôts à terme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A44" t="str">
            <v>_x001E__Pour mémoire_x001F_</v>
          </cell>
          <cell r="B44" t="str">
            <v>_x001E__Pour mémoire_x001F_</v>
          </cell>
        </row>
        <row r="45">
          <cell r="A45" t="str">
            <v xml:space="preserve">  Vitesse de circulation (fin de période)</v>
          </cell>
          <cell r="B45" t="str">
            <v xml:space="preserve">  Vitesse de circulation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A47" t="str">
            <v>Dette Etat vis-à-vis BCEAO</v>
          </cell>
          <cell r="K47">
            <v>135.5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A48" t="str">
            <v>Dette Etat vis-à-vis banques com.</v>
          </cell>
          <cell r="K48">
            <v>122.4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49">
          <cell r="B49" t="str">
            <v xml:space="preserve">  Taux d'intérêts </v>
          </cell>
        </row>
        <row r="50">
          <cell r="A50" t="str">
            <v>WETA submission</v>
          </cell>
          <cell r="B50" t="str">
            <v xml:space="preserve">    BEAC</v>
          </cell>
        </row>
        <row r="51">
          <cell r="B51" t="str">
            <v xml:space="preserve">      Avances</v>
          </cell>
        </row>
        <row r="52">
          <cell r="A52" t="str">
            <v>Discount rate 1/</v>
          </cell>
          <cell r="B52" t="str">
            <v xml:space="preserve">      Prêts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Short-term interest rate (Money market or Tbill) 2/</v>
          </cell>
          <cell r="B53" t="str">
            <v xml:space="preserve">      Dépôts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Demand deposit rate 3/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Time deposit rate</v>
          </cell>
          <cell r="B55" t="str">
            <v xml:space="preserve">    Banques commerciales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 xml:space="preserve">      Avances</v>
          </cell>
        </row>
        <row r="57">
          <cell r="B57" t="str">
            <v xml:space="preserve">      Dépôts</v>
          </cell>
        </row>
        <row r="59">
          <cell r="B59" t="str">
            <v xml:space="preserve"> Paiements d'intérêts</v>
          </cell>
        </row>
        <row r="60">
          <cell r="B60" t="str">
            <v xml:space="preserve">    BEAC</v>
          </cell>
        </row>
        <row r="61">
          <cell r="B61" t="str">
            <v xml:space="preserve">      Avances</v>
          </cell>
        </row>
        <row r="62">
          <cell r="B62" t="str">
            <v xml:space="preserve">      Prêts</v>
          </cell>
        </row>
        <row r="63">
          <cell r="B63" t="str">
            <v xml:space="preserve">      Dépôts</v>
          </cell>
        </row>
        <row r="65">
          <cell r="B65" t="str">
            <v xml:space="preserve">    Banques commerciales</v>
          </cell>
        </row>
        <row r="66">
          <cell r="B66" t="str">
            <v xml:space="preserve">      Avances</v>
          </cell>
        </row>
        <row r="67">
          <cell r="B67" t="str">
            <v xml:space="preserve">      Dépôts</v>
          </cell>
        </row>
        <row r="69">
          <cell r="B69" t="str">
            <v xml:space="preserve">  Paiements de principal</v>
          </cell>
        </row>
        <row r="70">
          <cell r="B70" t="str">
            <v xml:space="preserve">    BEAC</v>
          </cell>
        </row>
        <row r="71">
          <cell r="B71" t="str">
            <v xml:space="preserve">    Banques commerciales</v>
          </cell>
        </row>
        <row r="73">
          <cell r="B73" t="str">
            <v xml:space="preserve">  Arriérés</v>
          </cell>
        </row>
        <row r="74">
          <cell r="B74" t="str">
            <v xml:space="preserve">    BEAC</v>
          </cell>
        </row>
        <row r="75">
          <cell r="B75" t="str">
            <v xml:space="preserve">      Intérêts</v>
          </cell>
        </row>
        <row r="76">
          <cell r="B76" t="str">
            <v xml:space="preserve">      Principal</v>
          </cell>
        </row>
        <row r="77">
          <cell r="B77" t="str">
            <v xml:space="preserve">    Banques commerciales</v>
          </cell>
        </row>
        <row r="78">
          <cell r="B78" t="str">
            <v xml:space="preserve">      Intérêts</v>
          </cell>
        </row>
        <row r="79">
          <cell r="B79" t="str">
            <v xml:space="preserve">      Principal</v>
          </cell>
        </row>
        <row r="81">
          <cell r="A81" t="str">
            <v>Reserves internationales</v>
          </cell>
          <cell r="B81" t="str">
            <v>Reserves internationales</v>
          </cell>
        </row>
        <row r="82">
          <cell r="A82" t="str">
            <v xml:space="preserve">  (BEAC, FMI exclu)</v>
          </cell>
          <cell r="B82" t="str">
            <v xml:space="preserve">  (BEAC, FMI exclu)</v>
          </cell>
        </row>
        <row r="83">
          <cell r="A83" t="str">
            <v>Variations des avoirs exterieurs (augm. -)</v>
          </cell>
          <cell r="B83">
            <v>0</v>
          </cell>
        </row>
        <row r="84">
          <cell r="A84" t="str">
            <v xml:space="preserve">  dont: variation de change 1/</v>
          </cell>
          <cell r="B84" t="str">
            <v xml:space="preserve">  dont: variation de change 1/</v>
          </cell>
        </row>
        <row r="85">
          <cell r="A85" t="str">
            <v>=</v>
          </cell>
          <cell r="B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B86" t="str">
            <v xml:space="preserve">1/ La colonne 1994 programme ne comprend pas la difference de change resultant de la devaluation </v>
          </cell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  <cell r="B13" t="str">
            <v>Transactions avec le FMI (DTS)</v>
          </cell>
        </row>
        <row r="14">
          <cell r="A14" t="str">
            <v xml:space="preserve">  Charges</v>
          </cell>
          <cell r="B14" t="str">
            <v xml:space="preserve">  Charges</v>
          </cell>
        </row>
        <row r="15">
          <cell r="A15" t="str">
            <v xml:space="preserve">    Accord de confirmation</v>
          </cell>
          <cell r="B15" t="str">
            <v xml:space="preserve">    Accord de confirmation</v>
          </cell>
        </row>
        <row r="16">
          <cell r="A16" t="str">
            <v xml:space="preserve">    FAS</v>
          </cell>
          <cell r="B16" t="str">
            <v xml:space="preserve">    FAS</v>
          </cell>
        </row>
        <row r="17">
          <cell r="A17" t="str">
            <v xml:space="preserve">    FASR</v>
          </cell>
          <cell r="B17" t="str">
            <v xml:space="preserve">    FASR</v>
          </cell>
        </row>
        <row r="19">
          <cell r="A19" t="str">
            <v xml:space="preserve">  Achats/Prêts</v>
          </cell>
          <cell r="B19" t="str">
            <v xml:space="preserve">  Achats/Prêts</v>
          </cell>
        </row>
        <row r="20">
          <cell r="A20" t="str">
            <v xml:space="preserve">    Accord de confirmation</v>
          </cell>
          <cell r="B20" t="str">
            <v xml:space="preserve">    Accord de confirmation</v>
          </cell>
        </row>
        <row r="21">
          <cell r="A21" t="str">
            <v xml:space="preserve">    FAS</v>
          </cell>
          <cell r="B21" t="str">
            <v xml:space="preserve">    FAS</v>
          </cell>
        </row>
        <row r="22">
          <cell r="A22" t="str">
            <v xml:space="preserve">    FASR</v>
          </cell>
          <cell r="B22" t="str">
            <v xml:space="preserve">    FASR</v>
          </cell>
        </row>
        <row r="24">
          <cell r="A24" t="str">
            <v xml:space="preserve">  Rachats/remboursements</v>
          </cell>
          <cell r="B24" t="str">
            <v xml:space="preserve">  Rachats/remboursements</v>
          </cell>
        </row>
        <row r="25">
          <cell r="A25" t="str">
            <v xml:space="preserve">    Accord de confirmation</v>
          </cell>
          <cell r="B25" t="str">
            <v xml:space="preserve">    Accord de confirmation</v>
          </cell>
        </row>
        <row r="26">
          <cell r="A26" t="str">
            <v xml:space="preserve">    FAS</v>
          </cell>
          <cell r="B26" t="str">
            <v xml:space="preserve">    FAS</v>
          </cell>
        </row>
        <row r="27">
          <cell r="A27" t="str">
            <v xml:space="preserve">    FASR</v>
          </cell>
          <cell r="B27" t="str">
            <v xml:space="preserve">    FASR</v>
          </cell>
        </row>
        <row r="29">
          <cell r="A29" t="str">
            <v xml:space="preserve">  Encours</v>
          </cell>
          <cell r="B29" t="str">
            <v xml:space="preserve">  Encours</v>
          </cell>
        </row>
        <row r="30">
          <cell r="A30" t="str">
            <v xml:space="preserve">    Accord de confirmation</v>
          </cell>
          <cell r="B30" t="str">
            <v xml:space="preserve">    Accord de confirmation</v>
          </cell>
        </row>
        <row r="31">
          <cell r="A31" t="str">
            <v xml:space="preserve">    FAS</v>
          </cell>
          <cell r="B31" t="str">
            <v xml:space="preserve">    FAS</v>
          </cell>
        </row>
        <row r="32">
          <cell r="A32" t="str">
            <v xml:space="preserve">    FASR</v>
          </cell>
          <cell r="B32" t="str">
            <v xml:space="preserve">    FASR</v>
          </cell>
        </row>
        <row r="34">
          <cell r="A34" t="str">
            <v>Accumulation avoirs extérieurs nets</v>
          </cell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6">
          <cell r="A36" t="str">
            <v>Taux de change</v>
          </cell>
          <cell r="B36" t="str">
            <v>Taux de change</v>
          </cell>
        </row>
        <row r="37">
          <cell r="A37" t="str">
            <v xml:space="preserve">  CFAF/US dollar (moyenne)</v>
          </cell>
          <cell r="B37" t="str">
            <v xml:space="preserve">  CFAF/US dollar (moyenne)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A38" t="str">
            <v xml:space="preserve">  CFAF/US dollar (fin de periode)</v>
          </cell>
          <cell r="B38" t="str">
            <v xml:space="preserve">  CFAF/US dollar (fin de periode)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A39" t="str">
            <v xml:space="preserve">  CFAF/DTS (moyenne)</v>
          </cell>
          <cell r="B39" t="str">
            <v xml:space="preserve">  CFAF/DTS (moyenne)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A40" t="str">
            <v xml:space="preserve">  CFAF/DTS (fin de periode)</v>
          </cell>
          <cell r="B40" t="str">
            <v xml:space="preserve">  CFAF/DTS (fin de periode)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A42" t="str">
            <v>Recettes fiscales</v>
          </cell>
          <cell r="B42" t="e">
            <v>#REF!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A45" t="str">
            <v>=</v>
          </cell>
          <cell r="B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AD45" t="str">
            <v>=</v>
          </cell>
          <cell r="AE45" t="str">
            <v>=</v>
          </cell>
        </row>
        <row r="46">
          <cell r="B46" t="str">
            <v>END OF TRANSFER RANGE</v>
          </cell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B13" t="str">
            <v xml:space="preserve">     Exports, f.o.b.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A14" t="str">
            <v xml:space="preserve">      Exportations de biens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A15" t="str">
            <v xml:space="preserve">      Exportations de services non facteurs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A17" t="str">
            <v xml:space="preserve">  Importations de biens et services non facteurs</v>
          </cell>
          <cell r="B17" t="str">
            <v xml:space="preserve">  Importations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A18" t="str">
            <v xml:space="preserve">      Importations de biens (fob)</v>
          </cell>
          <cell r="B18" t="str">
            <v xml:space="preserve">    Produits pétroliers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A19" t="str">
            <v xml:space="preserve">      Importations de services non facteurs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A21" t="str">
            <v xml:space="preserve">  Income</v>
          </cell>
          <cell r="B21" t="str">
            <v xml:space="preserve">  Services facteurs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A22" t="str">
            <v xml:space="preserve">    Crédit</v>
          </cell>
          <cell r="B22" t="str">
            <v xml:space="preserve">    Crédit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A23" t="str">
            <v xml:space="preserve">    Débit</v>
          </cell>
          <cell r="B23" t="str">
            <v xml:space="preserve">    Débit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A25" t="str">
            <v xml:space="preserve">  Transferts</v>
          </cell>
          <cell r="B25" t="str">
            <v xml:space="preserve">  Transferts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A26" t="str">
            <v xml:space="preserve">    Privés net</v>
          </cell>
          <cell r="B26" t="str">
            <v xml:space="preserve">    Privés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A27" t="str">
            <v xml:space="preserve">    Officiels net</v>
          </cell>
          <cell r="B27" t="str">
            <v xml:space="preserve">    Officiels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A29" t="str">
            <v xml:space="preserve">Balance globale 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A31" t="str">
            <v xml:space="preserve">Exportations, prix courants 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A32" t="str">
            <v xml:space="preserve">    Produits arachidiers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A33" t="str">
            <v xml:space="preserve">    Produits de la pêche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A34" t="str">
            <v xml:space="preserve">    Phosphates et produits dérivés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A36" t="str">
            <v>Indice du volume des exportations (1995=100)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A37" t="str">
            <v xml:space="preserve">    Produits arachidiers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A38" t="str">
            <v xml:space="preserve">    Produits de la pêche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A39" t="str">
            <v xml:space="preserve">    Phosphates et produits dérivés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A41" t="str">
            <v xml:space="preserve">Importations cif, prix courants 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A42" t="str">
            <v xml:space="preserve">    Produits pétroliers cif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A44" t="str">
            <v>Indice du volume des importations (1995=100)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A45" t="str">
            <v xml:space="preserve">  Produits pétroliers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A47" t="str">
            <v>Indice des prix des exportations (1995=100)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A48" t="str">
            <v>Indice des prix des importations (1995=100)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A49" t="str">
            <v>Termes de l'échange (1995=100)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1">
          <cell r="A51" t="str">
            <v>Additional data transfered for MONA</v>
          </cell>
          <cell r="B51" t="str">
            <v>Additional data transfered for MONA</v>
          </cell>
        </row>
        <row r="53">
          <cell r="A53" t="str">
            <v>Interest due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A54" t="str">
            <v>Interest received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A55" t="str">
            <v>Program grants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>Transferts for debt cancellation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>Project grants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A58" t="str">
            <v>Program loans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A59" t="str">
            <v>Projects loans +others public loans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A60" t="str">
            <v>Public amortization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A62" t="str">
            <v>Financial account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A63" t="str">
            <v xml:space="preserve">   Of which: public sector net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A64" t="str">
            <v>Errors and omissions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A66" t="str">
            <v>Overall balance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A68" t="str">
            <v>Use of Fund resources, net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 xml:space="preserve">      Purchases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 xml:space="preserve">      Repurchases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External arrears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A73" t="str">
            <v>Net foreign assets (BCEAO)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A74" t="str">
            <v>Deposit money banks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A75" t="str">
            <v xml:space="preserve">  Expected debt relief 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A77" t="str">
            <v>Stock of external debt</v>
          </cell>
          <cell r="K77">
            <v>2115.4275669999997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B128" t="str">
            <v>END OF TRANSFER RANGE</v>
          </cell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A15" t="str">
            <v>Nominal GDP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A16" t="str">
            <v>Real GDP growth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A17" t="str">
            <v>GDP deflator (base 100=1987)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A18" t="str">
            <v>CPI growth (annual average)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Gross fixed investment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A21" t="str">
            <v xml:space="preserve">External interest due 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Of which: IMF interest (CFA)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Project grants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>IMF SDR charges (CFA)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>Project loan drawings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>External debt amortization (IMF excl.)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>Increase in external arrears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Program grants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>Program loans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>HIPC debt relief net of IMF relief (from TOFE)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A31" t="str">
            <v>IMF HIPC relief (treated as grant in realizations)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Financing gap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A34" t="str">
            <v>Increase/decrease in net official foreign assets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S34">
            <v>45.910585413001343</v>
          </cell>
          <cell r="T34">
            <v>35.203135464281502</v>
          </cell>
        </row>
        <row r="35">
          <cell r="A35" t="str">
            <v>Gross official foreign assets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S35">
            <v>495.01646527580459</v>
          </cell>
          <cell r="T35">
            <v>531.31960074008612</v>
          </cell>
        </row>
        <row r="36">
          <cell r="A36" t="str">
            <v>Increase/decrease in deposit money banks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A38" t="str">
            <v>IMF purchases/disburs. (CFA)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IMF repurchases/repayt (CFA)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A41" t="str">
            <v>Total revenue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A42" t="str">
            <v>Fiscal revenue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A43" t="str">
            <v>=</v>
          </cell>
          <cell r="B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IMF disbursements/purchases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GRA 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ESAF/PRGF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IMF repurchases/repayments due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 t="str">
            <v xml:space="preserve">GRA 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ESAF/PRGF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IMF HIPC assistance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UFR outstanding, end of period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GRA 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ESAF/PRGF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A25" t="str">
            <v>Domestic Public debt</v>
          </cell>
          <cell r="K25">
            <v>360.9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A27" t="str">
            <v>UFR outstanding, end of period (millions of SDR)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5">
          <cell r="A15" t="str">
            <v>Fiscal</v>
          </cell>
        </row>
        <row r="17">
          <cell r="A17" t="str">
            <v>TOTAL DRAWINGS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 xml:space="preserve">   Project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Program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Remaining financing gap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2">
          <cell r="A22" t="str">
            <v>TOFE</v>
          </cell>
        </row>
        <row r="23">
          <cell r="A23" t="str">
            <v>Total revenue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A24" t="str">
            <v>Total Grants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6">
          <cell r="A26" t="str">
            <v>BOP</v>
          </cell>
        </row>
        <row r="28">
          <cell r="A28" t="str">
            <v xml:space="preserve">  Exportations de biens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A29" t="str">
            <v xml:space="preserve">  Exportations de services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1">
          <cell r="A31" t="str">
            <v>REAL SECTOR</v>
          </cell>
        </row>
        <row r="32">
          <cell r="A32" t="str">
            <v>PIB nominal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4">
          <cell r="A34" t="str">
            <v>MONETARY</v>
          </cell>
        </row>
        <row r="35">
          <cell r="A35" t="str">
            <v>Government debt to the BCEAO</v>
          </cell>
          <cell r="K35">
            <v>135.5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Government debt to commercial banks</v>
          </cell>
          <cell r="K36">
            <v>122.4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B13" t="str">
            <v>Valeur ajout_x001E_/WCDallPIB du secteur secondaire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A14" t="str">
            <v xml:space="preserve">Real non agriculture GDP 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6">
          <cell r="A16" t="str">
            <v>Nominal GDP</v>
          </cell>
        </row>
        <row r="17">
          <cell r="A17" t="str">
            <v>Consumption</v>
          </cell>
          <cell r="B17" t="str">
            <v>Consumption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A18" t="str">
            <v>Private</v>
          </cell>
          <cell r="B18" t="str">
            <v xml:space="preserve">   Government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A19" t="str">
            <v>Government</v>
          </cell>
          <cell r="B19" t="str">
            <v xml:space="preserve">   Private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A20" t="str">
            <v>Investment</v>
          </cell>
          <cell r="B20" t="str">
            <v>Investment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A21" t="str">
            <v xml:space="preserve">   Government</v>
          </cell>
          <cell r="B21" t="str">
            <v xml:space="preserve">   Government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A22" t="str">
            <v xml:space="preserve">   Private</v>
          </cell>
          <cell r="B22" t="str">
            <v xml:space="preserve">   Private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A23" t="str">
            <v>Domestic savings</v>
          </cell>
          <cell r="B23" t="str">
            <v>Domestic savings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A24" t="str">
            <v xml:space="preserve">   Government</v>
          </cell>
          <cell r="B24" t="str">
            <v xml:space="preserve">   Government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A25" t="str">
            <v xml:space="preserve">   Private</v>
          </cell>
          <cell r="B25" t="str">
            <v xml:space="preserve">   Private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A26" t="str">
            <v xml:space="preserve">Gross national savings </v>
          </cell>
          <cell r="B26" t="str">
            <v>Gross national savings (new definition)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A28" t="str">
            <v>Gross fixed investment (without variation of stocks)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0">
          <cell r="A30" t="str">
            <v>CPI</v>
          </cell>
        </row>
        <row r="31">
          <cell r="A31" t="str">
            <v>Annual average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End-of period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35">
          <cell r="A35" t="str">
            <v>For WETA submissions</v>
          </cell>
        </row>
        <row r="37">
          <cell r="A37" t="str">
            <v xml:space="preserve">II.   NATIONAL ACCOUNTS IN REAL TERMS </v>
          </cell>
        </row>
        <row r="38">
          <cell r="A38" t="str">
            <v xml:space="preserve">      (Billions of NC, at 1990 constant prices)</v>
          </cell>
        </row>
        <row r="40">
          <cell r="A40" t="str">
            <v xml:space="preserve">Gross domestic product 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A41" t="str">
            <v>Non-oil GDP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A43" t="str">
            <v>Primary sector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A44" t="str">
            <v>Secondary sector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A45" t="str">
            <v>Tertiary Sector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A47" t="str">
            <v>Public consumption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A48" t="str">
            <v>Private consumption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A49" t="str">
            <v>Gross fixed capital formation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A50" t="str">
            <v>Changes in inventories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Exports of goods and services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A52" t="str">
            <v xml:space="preserve">  Exports of goods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A53" t="str">
            <v>Imports of goods and services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A54" t="str">
            <v xml:space="preserve">  Imports of goods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6">
          <cell r="A56" t="str">
            <v xml:space="preserve">III.  NATIONAL ACCOUNTS IN NOMINAL TERMS </v>
          </cell>
        </row>
        <row r="57">
          <cell r="A57" t="str">
            <v xml:space="preserve">       (Billions of NC, at current prices)</v>
          </cell>
        </row>
        <row r="59">
          <cell r="A59" t="str">
            <v>Gross domestic product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A60" t="str">
            <v>Non-oil GDP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A62" t="str">
            <v>Primary sector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A63" t="str">
            <v>Secondary sector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A64" t="str">
            <v>Tertiary Sector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A66" t="str">
            <v>Public consumption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A67" t="str">
            <v>Private consumption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A68" t="str">
            <v>Gross fixed capital formation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A69" t="str">
            <v xml:space="preserve">  Public gross fixed capital formation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A70" t="str">
            <v xml:space="preserve">  Private gross fixed capital formation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A71" t="str">
            <v>Changes in inventories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Exports of goods and services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A73" t="str">
            <v xml:space="preserve">  Exports of goods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A74" t="str">
            <v>Imports of goods and services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A75" t="str">
            <v xml:space="preserve">  Imports of goods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A77" t="str">
            <v>National disposable income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A79" t="str">
            <v>Gross national saving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0">
          <cell r="A80" t="str">
            <v xml:space="preserve">   Public</v>
          </cell>
        </row>
        <row r="81">
          <cell r="A81" t="str">
            <v xml:space="preserve">   Private</v>
          </cell>
        </row>
        <row r="83">
          <cell r="A83" t="str">
            <v>IV.   INDICATORS OF FACTOR INPUT AND INFLATION</v>
          </cell>
        </row>
        <row r="85">
          <cell r="A85" t="str">
            <v>Population (millions)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6">
          <cell r="A86" t="str">
            <v>Labor force</v>
          </cell>
        </row>
        <row r="87">
          <cell r="A87" t="str">
            <v>Total employment (millions)</v>
          </cell>
        </row>
        <row r="88">
          <cell r="A88" t="str">
            <v xml:space="preserve">  Central government employment (thousands)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89">
          <cell r="A89" t="str">
            <v>Unemployment rate</v>
          </cell>
        </row>
        <row r="90">
          <cell r="A90" t="str">
            <v>GFP deflator (1990=100)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A91" t="str">
            <v>CPI (index; average, 1990 = 100)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A92" t="str">
            <v>CPI (index; year end, 1990 average = 100)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A15" t="str">
            <v>Importations de biens, prix courants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A16" t="str">
            <v>Importations de services non facteurs, prix courants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A18" t="str">
            <v>Revenus des facteurs (nets)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A19" t="str">
            <v>Transferts courants (nets)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A20" t="str">
            <v xml:space="preserve">    dont: officiel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A22" t="str">
            <v>Balance des paiements (including current official transferts)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A24" t="str">
            <v>Déflateur exportations de biens et services (1995=100)</v>
          </cell>
          <cell r="B24" t="str">
            <v>Déflateur exportations de biens et services (1990=100)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A25" t="str">
            <v>Déflateur importations de biens et services (1995=100)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7">
          <cell r="A27" t="str">
            <v>Données fiscales:</v>
          </cell>
        </row>
        <row r="29">
          <cell r="A29" t="str">
            <v>Recettes totales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A30" t="str">
            <v xml:space="preserve">  Recettes fiscales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A31" t="str">
            <v xml:space="preserve">  Recettes non fiscales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A33" t="str">
            <v>Dépenses totales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A34" t="str">
            <v xml:space="preserve">  Dépenses courantes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A35" t="str">
            <v xml:space="preserve">    Paiements d'intérêts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A36" t="str">
            <v xml:space="preserve">        dont: extérieur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A37" t="str">
            <v xml:space="preserve">  Dépenses d'investissement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A38" t="str">
            <v xml:space="preserve">  Prêts nets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 xml:space="preserve">  Comptes spéciaux et de correspondants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 xml:space="preserve">  Opérations de restructuration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 t="str">
            <v xml:space="preserve">  Dépenses non encore allouées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S41">
            <v>20</v>
          </cell>
          <cell r="T41">
            <v>20</v>
          </cell>
          <cell r="U41">
            <v>21.4</v>
          </cell>
        </row>
        <row r="97">
          <cell r="B97" t="str">
            <v>-</v>
          </cell>
        </row>
      </sheetData>
      <sheetData sheetId="20" refreshError="1">
        <row r="14">
          <cell r="A14" t="str">
            <v>CPI inflation (percent, end of period)</v>
          </cell>
          <cell r="B14" t="str">
            <v>PCPIC</v>
          </cell>
        </row>
        <row r="15">
          <cell r="A15" t="str">
            <v xml:space="preserve">  Original program 2/</v>
          </cell>
          <cell r="H15">
            <v>2</v>
          </cell>
          <cell r="I15">
            <v>1.8</v>
          </cell>
        </row>
        <row r="16">
          <cell r="A16" t="str">
            <v xml:space="preserve">                       review 3/</v>
          </cell>
        </row>
        <row r="17">
          <cell r="A17" t="str">
            <v xml:space="preserve">  Outcome</v>
          </cell>
          <cell r="B17">
            <v>1.9308237255174276</v>
          </cell>
        </row>
        <row r="19">
          <cell r="A19" t="str">
            <v>Gross domestic investment (% of GDP)</v>
          </cell>
          <cell r="B19" t="str">
            <v>NI_Y</v>
          </cell>
        </row>
        <row r="20">
          <cell r="A20" t="str">
            <v xml:space="preserve">  Original program 2/</v>
          </cell>
          <cell r="H20">
            <v>20.164761461017058</v>
          </cell>
          <cell r="I20">
            <v>20.864686726105855</v>
          </cell>
        </row>
        <row r="21">
          <cell r="A21" t="str">
            <v xml:space="preserve">                       review 3/</v>
          </cell>
        </row>
        <row r="22">
          <cell r="A22" t="str">
            <v xml:space="preserve">  Outcome</v>
          </cell>
          <cell r="B22">
            <v>15.812882024143432</v>
          </cell>
        </row>
        <row r="24">
          <cell r="A24" t="str">
            <v xml:space="preserve">Gross domestic </v>
          </cell>
          <cell r="B24" t="str">
            <v>NS_Y</v>
          </cell>
        </row>
        <row r="25">
          <cell r="A25" t="str">
            <v xml:space="preserve">   saving (  ) 4/</v>
          </cell>
        </row>
        <row r="26">
          <cell r="A26" t="str">
            <v xml:space="preserve">  (% of GDP)</v>
          </cell>
        </row>
        <row r="27">
          <cell r="A27" t="str">
            <v xml:space="preserve">  Original program 2/</v>
          </cell>
          <cell r="H27">
            <v>9.6963726549992906</v>
          </cell>
          <cell r="I27">
            <v>11.308944379938051</v>
          </cell>
        </row>
        <row r="28">
          <cell r="A28" t="str">
            <v xml:space="preserve">                       review 3/</v>
          </cell>
        </row>
        <row r="29">
          <cell r="A29" t="str">
            <v xml:space="preserve">  Outcome</v>
          </cell>
          <cell r="B29">
            <v>9.1502726285443501</v>
          </cell>
        </row>
        <row r="31">
          <cell r="A31" t="str">
            <v>Fiscal balance, including grants</v>
          </cell>
          <cell r="B31" t="str">
            <v>GPB_Y</v>
          </cell>
        </row>
        <row r="32">
          <cell r="A32" t="str">
            <v xml:space="preserve">  commitment basis (% of GDP) 5/</v>
          </cell>
        </row>
        <row r="33">
          <cell r="A33" t="str">
            <v xml:space="preserve"> Broadest coverage</v>
          </cell>
        </row>
        <row r="34">
          <cell r="A34" t="str">
            <v xml:space="preserve">  Define coverage: </v>
          </cell>
        </row>
        <row r="35">
          <cell r="A35" t="str">
            <v xml:space="preserve">  Original program 2/</v>
          </cell>
          <cell r="H35">
            <v>-1.313811729919371</v>
          </cell>
          <cell r="I35">
            <v>-1.1989741412917432</v>
          </cell>
        </row>
        <row r="36">
          <cell r="A36" t="str">
            <v xml:space="preserve">                       review 3/</v>
          </cell>
        </row>
        <row r="37">
          <cell r="A37" t="str">
            <v xml:space="preserve">  Outcome</v>
          </cell>
          <cell r="B37">
            <v>0.52874889735800612</v>
          </cell>
        </row>
        <row r="39">
          <cell r="A39" t="str">
            <v>Fiscal balance, including grants</v>
          </cell>
          <cell r="B39" t="str">
            <v>GCB_Y</v>
          </cell>
        </row>
        <row r="40">
          <cell r="A40" t="str">
            <v xml:space="preserve">  commitment basis 6/</v>
          </cell>
        </row>
        <row r="41">
          <cell r="A41" t="str">
            <v xml:space="preserve">  Define coverage:</v>
          </cell>
        </row>
        <row r="42">
          <cell r="A42" t="str">
            <v xml:space="preserve">  Original program 2/</v>
          </cell>
          <cell r="H42">
            <v>-1.313811729919371</v>
          </cell>
          <cell r="I42">
            <v>-1.1989741412917432</v>
          </cell>
        </row>
        <row r="43">
          <cell r="A43" t="str">
            <v xml:space="preserve">                       review 3/</v>
          </cell>
        </row>
        <row r="44">
          <cell r="A44" t="str">
            <v xml:space="preserve">  Outcome</v>
          </cell>
          <cell r="B44">
            <v>0.52874889735800612</v>
          </cell>
        </row>
        <row r="46">
          <cell r="A46" t="str">
            <v>Fiscal balance, including grants</v>
          </cell>
          <cell r="B46" t="str">
            <v>_x001E_1_CHECK_x001F_ (= 0)</v>
          </cell>
        </row>
        <row r="47">
          <cell r="A47" t="str">
            <v xml:space="preserve">  commitment basis  </v>
          </cell>
        </row>
        <row r="48">
          <cell r="A48" t="str">
            <v xml:space="preserve">  Original program </v>
          </cell>
          <cell r="B48">
            <v>0</v>
          </cell>
          <cell r="H48">
            <v>0</v>
          </cell>
          <cell r="I48">
            <v>-4.6629367034256575E-15</v>
          </cell>
        </row>
        <row r="49">
          <cell r="A49" t="str">
            <v xml:space="preserve">                       review 3/</v>
          </cell>
          <cell r="B49">
            <v>0</v>
          </cell>
          <cell r="H49">
            <v>0</v>
          </cell>
          <cell r="I49">
            <v>0</v>
          </cell>
        </row>
        <row r="50">
          <cell r="A50" t="str">
            <v xml:space="preserve">  Outcome</v>
          </cell>
          <cell r="B50">
            <v>-1.1102230246251565E-15</v>
          </cell>
          <cell r="H50">
            <v>0</v>
          </cell>
          <cell r="I50">
            <v>0</v>
          </cell>
        </row>
        <row r="52">
          <cell r="A52" t="str">
            <v>A.  Revenues (% of GDP) (B+C+D)</v>
          </cell>
        </row>
        <row r="53">
          <cell r="A53" t="str">
            <v xml:space="preserve">  Original program 2/</v>
          </cell>
          <cell r="B53">
            <v>0</v>
          </cell>
          <cell r="H53">
            <v>18.764630778704145</v>
          </cell>
          <cell r="I53">
            <v>18.848597970520203</v>
          </cell>
        </row>
        <row r="54">
          <cell r="A54" t="str">
            <v>Date 1/</v>
          </cell>
          <cell r="B54">
            <v>0</v>
          </cell>
          <cell r="H54">
            <v>0</v>
          </cell>
          <cell r="I54">
            <v>0</v>
          </cell>
        </row>
        <row r="55">
          <cell r="A55" t="str">
            <v xml:space="preserve">  Outcome</v>
          </cell>
          <cell r="B55">
            <v>16.927798032454024</v>
          </cell>
          <cell r="H55">
            <v>0</v>
          </cell>
          <cell r="I55">
            <v>0</v>
          </cell>
        </row>
        <row r="57">
          <cell r="A57" t="str">
            <v>B.  Current tax revenues (% of GDP)</v>
          </cell>
          <cell r="B57" t="str">
            <v>GCRCT</v>
          </cell>
        </row>
        <row r="58">
          <cell r="A58" t="str">
            <v xml:space="preserve">  Original program 2/</v>
          </cell>
          <cell r="H58">
            <v>17.996802916502787</v>
          </cell>
          <cell r="I58">
            <v>18.144273524010824</v>
          </cell>
        </row>
        <row r="59">
          <cell r="A59" t="str">
            <v xml:space="preserve">                       review 3/</v>
          </cell>
        </row>
        <row r="60">
          <cell r="A60" t="str">
            <v xml:space="preserve">  Outcome</v>
          </cell>
          <cell r="B60">
            <v>15.70971723928114</v>
          </cell>
        </row>
        <row r="62">
          <cell r="A62" t="str">
            <v>C.   Current nontax revenues (% of GDP)</v>
          </cell>
          <cell r="B62" t="str">
            <v>GCRNT</v>
          </cell>
        </row>
        <row r="63">
          <cell r="A63" t="str">
            <v xml:space="preserve">  Original program 2/</v>
          </cell>
          <cell r="H63">
            <v>0.76782786220135879</v>
          </cell>
          <cell r="I63">
            <v>0.70432444650938009</v>
          </cell>
        </row>
        <row r="64">
          <cell r="A64" t="str">
            <v xml:space="preserve">                       review 3/</v>
          </cell>
        </row>
        <row r="65">
          <cell r="A65" t="str">
            <v xml:space="preserve">  Outcome</v>
          </cell>
          <cell r="B65">
            <v>1.2180807931728832</v>
          </cell>
        </row>
        <row r="67">
          <cell r="A67" t="str">
            <v>D.  Capital Revenues (% of GDP)</v>
          </cell>
          <cell r="B67" t="str">
            <v>GCRKY</v>
          </cell>
        </row>
        <row r="68">
          <cell r="A68" t="str">
            <v xml:space="preserve">  Original program 2/</v>
          </cell>
          <cell r="H68">
            <v>0</v>
          </cell>
          <cell r="I68">
            <v>0</v>
          </cell>
        </row>
        <row r="69">
          <cell r="A69" t="str">
            <v xml:space="preserve">                       review 3/</v>
          </cell>
        </row>
        <row r="70">
          <cell r="A70" t="str">
            <v xml:space="preserve">  Outcome</v>
          </cell>
          <cell r="B70">
            <v>0</v>
          </cell>
        </row>
        <row r="72">
          <cell r="A72" t="str">
            <v>E.  Grants (% of GDP)</v>
          </cell>
          <cell r="B72" t="str">
            <v>GCG_Y</v>
          </cell>
        </row>
        <row r="73">
          <cell r="A73" t="str">
            <v xml:space="preserve">  Original program 2/</v>
          </cell>
          <cell r="H73">
            <v>2.6890943054179197</v>
          </cell>
          <cell r="I73">
            <v>2.461554252037867</v>
          </cell>
        </row>
        <row r="74">
          <cell r="A74" t="str">
            <v xml:space="preserve">                       review 3/</v>
          </cell>
        </row>
        <row r="75">
          <cell r="A75" t="str">
            <v xml:space="preserve">  Outcome</v>
          </cell>
          <cell r="B75">
            <v>2.5693279753100038</v>
          </cell>
        </row>
        <row r="77">
          <cell r="A77" t="str">
            <v>Total revenues and grants (B+C+D+E)</v>
          </cell>
          <cell r="B77" t="str">
            <v>GCR_Y</v>
          </cell>
        </row>
        <row r="78">
          <cell r="A78" t="str">
            <v xml:space="preserve">  Original program 2/</v>
          </cell>
          <cell r="B78">
            <v>0</v>
          </cell>
          <cell r="H78">
            <v>21.453725084122066</v>
          </cell>
          <cell r="I78">
            <v>21.31015222255807</v>
          </cell>
        </row>
        <row r="79">
          <cell r="A79" t="str">
            <v xml:space="preserve">                       review 3/</v>
          </cell>
          <cell r="B79">
            <v>0</v>
          </cell>
          <cell r="H79">
            <v>0</v>
          </cell>
          <cell r="I79">
            <v>0</v>
          </cell>
        </row>
        <row r="80">
          <cell r="A80" t="str">
            <v xml:space="preserve">  Outcome</v>
          </cell>
          <cell r="B80">
            <v>19.497126007764027</v>
          </cell>
          <cell r="H80">
            <v>0</v>
          </cell>
          <cell r="I80">
            <v>0</v>
          </cell>
        </row>
        <row r="84">
          <cell r="A84" t="str">
            <v>Table 5.  Basic Data (concluded)</v>
          </cell>
        </row>
        <row r="87">
          <cell r="A87" t="str">
            <v>Date 1/</v>
          </cell>
          <cell r="B87" t="str">
            <v>t-3</v>
          </cell>
          <cell r="H87" t="str">
            <v>t+3</v>
          </cell>
          <cell r="I87" t="str">
            <v>t+4</v>
          </cell>
        </row>
        <row r="88">
          <cell r="A88" t="str">
            <v>Please fill in the year 't'</v>
          </cell>
          <cell r="B88">
            <v>1997</v>
          </cell>
          <cell r="H88">
            <v>2003</v>
          </cell>
          <cell r="I88">
            <v>2004</v>
          </cell>
        </row>
        <row r="90">
          <cell r="A90" t="str">
            <v>F. Total expenditure and net lending</v>
          </cell>
          <cell r="B90" t="str">
            <v>GCENL</v>
          </cell>
        </row>
        <row r="91">
          <cell r="A91" t="str">
            <v xml:space="preserve">  (G+H+I)</v>
          </cell>
        </row>
        <row r="92">
          <cell r="A92" t="str">
            <v xml:space="preserve">  Original program 2/</v>
          </cell>
          <cell r="B92">
            <v>0</v>
          </cell>
          <cell r="H92">
            <v>22.767536814041438</v>
          </cell>
          <cell r="I92">
            <v>22.509126363849816</v>
          </cell>
        </row>
        <row r="93">
          <cell r="A93" t="str">
            <v xml:space="preserve">                       review 3/</v>
          </cell>
          <cell r="B93">
            <v>0</v>
          </cell>
          <cell r="H93">
            <v>0</v>
          </cell>
          <cell r="I93">
            <v>0</v>
          </cell>
        </row>
        <row r="94">
          <cell r="A94" t="str">
            <v xml:space="preserve">  Outcome</v>
          </cell>
          <cell r="B94">
            <v>18.968377110406024</v>
          </cell>
          <cell r="H94">
            <v>0</v>
          </cell>
          <cell r="I94">
            <v>0</v>
          </cell>
        </row>
        <row r="96">
          <cell r="A96" t="str">
            <v>G.  Current non-interest expenditure</v>
          </cell>
          <cell r="B96" t="str">
            <v>GCECY</v>
          </cell>
        </row>
        <row r="97">
          <cell r="A97" t="str">
            <v xml:space="preserve">  (% of GDP)</v>
          </cell>
        </row>
        <row r="98">
          <cell r="A98" t="str">
            <v xml:space="preserve">  Original program 2/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99">
          <cell r="A99" t="str">
            <v xml:space="preserve">                       review 3/</v>
          </cell>
        </row>
        <row r="100">
          <cell r="A100" t="str">
            <v xml:space="preserve">  Outcome</v>
          </cell>
          <cell r="B100">
            <v>10.430061582698997</v>
          </cell>
        </row>
        <row r="102">
          <cell r="A102" t="str">
            <v>H.  Interest payments (% of GDP)</v>
          </cell>
          <cell r="B102" t="str">
            <v>GCIPY</v>
          </cell>
        </row>
        <row r="103">
          <cell r="A103" t="str">
            <v xml:space="preserve">  Original program 2/</v>
          </cell>
          <cell r="H103">
            <v>1.0023503186361498</v>
          </cell>
          <cell r="I103">
            <v>0.9091276703113278</v>
          </cell>
        </row>
        <row r="104">
          <cell r="A104" t="str">
            <v xml:space="preserve">                       review 3/</v>
          </cell>
        </row>
        <row r="105">
          <cell r="A105" t="str">
            <v xml:space="preserve">  Outcome</v>
          </cell>
          <cell r="B105">
            <v>2.2951618803836316</v>
          </cell>
        </row>
        <row r="107">
          <cell r="A107" t="str">
            <v xml:space="preserve">I.  Capital expenditure &amp; net lending </v>
          </cell>
          <cell r="B107" t="str">
            <v>GCEKY</v>
          </cell>
        </row>
        <row r="108">
          <cell r="A108" t="str">
            <v xml:space="preserve">  (% of GDP)</v>
          </cell>
        </row>
        <row r="109">
          <cell r="A109" t="str">
            <v xml:space="preserve">  Original program 2/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0">
          <cell r="A110" t="str">
            <v xml:space="preserve">                       review 3/</v>
          </cell>
        </row>
        <row r="111">
          <cell r="A111" t="str">
            <v xml:space="preserve">  Outcome</v>
          </cell>
          <cell r="B111">
            <v>6.2431536473233944</v>
          </cell>
        </row>
        <row r="113">
          <cell r="A113" t="str">
            <v>Current expenditure (G+H)</v>
          </cell>
        </row>
        <row r="114">
          <cell r="A114" t="str">
            <v xml:space="preserve">  Original program 2/</v>
          </cell>
          <cell r="B114">
            <v>0</v>
          </cell>
          <cell r="H114">
            <v>13.728195323376122</v>
          </cell>
          <cell r="I114">
            <v>13.280025501231879</v>
          </cell>
        </row>
        <row r="115">
          <cell r="A115" t="str">
            <v xml:space="preserve">                       review 3/</v>
          </cell>
          <cell r="B115">
            <v>0</v>
          </cell>
          <cell r="H115">
            <v>0</v>
          </cell>
          <cell r="I115">
            <v>0</v>
          </cell>
        </row>
        <row r="116">
          <cell r="A116" t="str">
            <v xml:space="preserve">  Outcome</v>
          </cell>
          <cell r="B116">
            <v>12.725223463082628</v>
          </cell>
          <cell r="H116">
            <v>0</v>
          </cell>
          <cell r="I116">
            <v>0</v>
          </cell>
        </row>
        <row r="118">
          <cell r="A118" t="str">
            <v>Net Foreign Assets of the Banking</v>
          </cell>
          <cell r="B118" t="str">
            <v>FNFA</v>
          </cell>
        </row>
        <row r="119">
          <cell r="A119" t="str">
            <v xml:space="preserve">  System (billions) 5/</v>
          </cell>
        </row>
        <row r="120">
          <cell r="A120" t="str">
            <v xml:space="preserve">  Original program 2/</v>
          </cell>
          <cell r="H120">
            <v>309.88634690225274</v>
          </cell>
          <cell r="I120">
            <v>379.97248813671615</v>
          </cell>
        </row>
        <row r="121">
          <cell r="A121" t="str">
            <v xml:space="preserve">                       review 3/</v>
          </cell>
        </row>
        <row r="122">
          <cell r="A122" t="str">
            <v xml:space="preserve">  Outcome</v>
          </cell>
          <cell r="B122">
            <v>15.6</v>
          </cell>
        </row>
        <row r="124">
          <cell r="A124" t="str">
            <v>Net Domestic Assets of the Banking</v>
          </cell>
          <cell r="B124" t="str">
            <v>FNDA</v>
          </cell>
        </row>
        <row r="125">
          <cell r="A125" t="str">
            <v xml:space="preserve">  System (billions) 5/</v>
          </cell>
        </row>
        <row r="126">
          <cell r="A126" t="str">
            <v xml:space="preserve">  Original program 2/</v>
          </cell>
          <cell r="H126">
            <v>756.61744354341306</v>
          </cell>
          <cell r="I126">
            <v>784.84948858783639</v>
          </cell>
        </row>
        <row r="127">
          <cell r="A127" t="str">
            <v xml:space="preserve">                       review 3/</v>
          </cell>
        </row>
        <row r="128">
          <cell r="A128" t="str">
            <v xml:space="preserve">  Outcome</v>
          </cell>
          <cell r="B128">
            <v>564.79999999999995</v>
          </cell>
        </row>
        <row r="130">
          <cell r="A130" t="str">
            <v>Broad money (billions) 5/</v>
          </cell>
          <cell r="B130" t="str">
            <v>FMB</v>
          </cell>
        </row>
        <row r="131">
          <cell r="A131" t="str">
            <v xml:space="preserve">  Original program 2/</v>
          </cell>
          <cell r="H131">
            <v>1066.5037904456658</v>
          </cell>
          <cell r="I131">
            <v>1164.8219767245525</v>
          </cell>
        </row>
        <row r="132">
          <cell r="A132" t="str">
            <v xml:space="preserve">                       review 3/</v>
          </cell>
        </row>
        <row r="133">
          <cell r="A133" t="str">
            <v xml:space="preserve">  Outcome</v>
          </cell>
          <cell r="B133">
            <v>580.4</v>
          </cell>
        </row>
        <row r="135">
          <cell r="A135" t="str">
            <v xml:space="preserve">Nominal interest rate (percent) </v>
          </cell>
          <cell r="B135" t="str">
            <v>FI</v>
          </cell>
        </row>
        <row r="136">
          <cell r="A136" t="str">
            <v>Central Bank Repurchase rate 6/</v>
          </cell>
        </row>
        <row r="137">
          <cell r="A137" t="str">
            <v xml:space="preserve">  Original program 2/</v>
          </cell>
          <cell r="H137">
            <v>6.5</v>
          </cell>
          <cell r="I137">
            <v>6.5</v>
          </cell>
        </row>
        <row r="138">
          <cell r="A138" t="str">
            <v xml:space="preserve">                       review 3/</v>
          </cell>
        </row>
        <row r="139">
          <cell r="A139" t="str">
            <v xml:space="preserve">  Outcome</v>
          </cell>
          <cell r="B139">
            <v>6</v>
          </cell>
        </row>
        <row r="141">
          <cell r="A141" t="str">
            <v>GDP (domestic currency, billions)</v>
          </cell>
          <cell r="B141" t="str">
            <v>NGDP</v>
          </cell>
        </row>
        <row r="142">
          <cell r="A142" t="str">
            <v xml:space="preserve">  Original program 2/</v>
          </cell>
          <cell r="H142">
            <v>3881.0782295088306</v>
          </cell>
          <cell r="I142">
            <v>4188.4106318049153</v>
          </cell>
        </row>
        <row r="143">
          <cell r="A143" t="str">
            <v xml:space="preserve">                       review 3/</v>
          </cell>
        </row>
        <row r="144">
          <cell r="A144" t="str">
            <v xml:space="preserve">  Outcome</v>
          </cell>
          <cell r="B144">
            <v>2553.1968137343379</v>
          </cell>
        </row>
        <row r="147">
          <cell r="A147" t="str">
            <v>1/ t= 2000</v>
          </cell>
        </row>
        <row r="148">
          <cell r="A148" t="str">
            <v>2/  EBS/01/9, January 31, 2001.</v>
          </cell>
        </row>
        <row r="149">
          <cell r="A149" t="str">
            <v>3/ First review</v>
          </cell>
        </row>
        <row r="150">
          <cell r="A150" t="str">
            <v>4/ Gross Domestic saving.</v>
          </cell>
        </row>
        <row r="151">
          <cell r="A151" t="str">
            <v>5/ Valued at programmed exchange rate.</v>
          </cell>
        </row>
        <row r="152">
          <cell r="A152" t="str">
            <v>6/ TIPP</v>
          </cell>
        </row>
      </sheetData>
      <sheetData sheetId="21" refreshError="1">
        <row r="13">
          <cell r="A13" t="str">
            <v xml:space="preserve">  Outcome</v>
          </cell>
          <cell r="B13">
            <v>657.33692393352749</v>
          </cell>
        </row>
        <row r="15">
          <cell r="A15" t="str">
            <v>B.  Merchandise imports (+ sign)</v>
          </cell>
          <cell r="B15" t="str">
            <v>BMT</v>
          </cell>
        </row>
        <row r="16">
          <cell r="A16" t="str">
            <v xml:space="preserve">  Original program 3/</v>
          </cell>
          <cell r="H16">
            <v>1345.1586966538114</v>
          </cell>
          <cell r="I16">
            <v>1410.2875956582495</v>
          </cell>
        </row>
        <row r="17">
          <cell r="A17" t="str">
            <v xml:space="preserve">                       review 3/</v>
          </cell>
        </row>
        <row r="18">
          <cell r="A18" t="str">
            <v xml:space="preserve">  Outcome</v>
          </cell>
          <cell r="B18">
            <v>854.61681992581418</v>
          </cell>
        </row>
        <row r="20">
          <cell r="A20" t="str">
            <v>Export volume (percentage change)</v>
          </cell>
          <cell r="B20" t="str">
            <v>TXR_C</v>
          </cell>
        </row>
        <row r="21">
          <cell r="A21" t="str">
            <v xml:space="preserve">  Original program 3/</v>
          </cell>
          <cell r="H21">
            <v>-0.49435367053664026</v>
          </cell>
          <cell r="I21">
            <v>6.2903218870161925</v>
          </cell>
        </row>
        <row r="22">
          <cell r="A22" t="str">
            <v xml:space="preserve">                       review 3/</v>
          </cell>
        </row>
        <row r="23">
          <cell r="A23" t="str">
            <v xml:space="preserve">  Outcome</v>
          </cell>
          <cell r="B23">
            <v>-2.8802369076469048</v>
          </cell>
        </row>
        <row r="25">
          <cell r="A25" t="str">
            <v>Import volume (percentage change)</v>
          </cell>
          <cell r="B25" t="str">
            <v>TMR_C</v>
          </cell>
        </row>
        <row r="26">
          <cell r="A26" t="str">
            <v xml:space="preserve">  Original program 3/</v>
          </cell>
          <cell r="H26">
            <v>7.8228476366122512</v>
          </cell>
          <cell r="I26">
            <v>4.6198286278781309</v>
          </cell>
        </row>
        <row r="27">
          <cell r="A27" t="str">
            <v xml:space="preserve">                       review 3/</v>
          </cell>
        </row>
        <row r="28">
          <cell r="A28" t="str">
            <v xml:space="preserve">  Outcome</v>
          </cell>
          <cell r="B28">
            <v>0.94972055860704785</v>
          </cell>
        </row>
        <row r="30">
          <cell r="A30" t="str">
            <v>Export unit value (percentage change)</v>
          </cell>
          <cell r="B30" t="str">
            <v>TXP_C</v>
          </cell>
        </row>
        <row r="31">
          <cell r="A31" t="str">
            <v xml:space="preserve">  Original program 3/</v>
          </cell>
          <cell r="H31">
            <v>1.9069673191340453</v>
          </cell>
          <cell r="I31">
            <v>1.7140327286124357</v>
          </cell>
        </row>
        <row r="32">
          <cell r="A32" t="str">
            <v xml:space="preserve">                       review 3/</v>
          </cell>
        </row>
        <row r="33">
          <cell r="A33" t="str">
            <v xml:space="preserve">  Outcome</v>
          </cell>
          <cell r="B33">
            <v>7.5583461663620843</v>
          </cell>
        </row>
        <row r="35">
          <cell r="A35" t="str">
            <v>Import unit value (percent change)</v>
          </cell>
          <cell r="B35" t="str">
            <v>TMP_C</v>
          </cell>
        </row>
        <row r="36">
          <cell r="A36" t="str">
            <v xml:space="preserve">  Original program 3/</v>
          </cell>
          <cell r="H36">
            <v>9.4779167245429008E-3</v>
          </cell>
          <cell r="I36">
            <v>0.23542053606022684</v>
          </cell>
        </row>
        <row r="37">
          <cell r="A37" t="str">
            <v xml:space="preserve">                       review 3/</v>
          </cell>
        </row>
        <row r="38">
          <cell r="A38" t="str">
            <v xml:space="preserve">  Outcome</v>
          </cell>
          <cell r="B38">
            <v>5.1505890012939259</v>
          </cell>
        </row>
        <row r="40">
          <cell r="A40" t="str">
            <v>C.  Noninterest services (net) and</v>
          </cell>
          <cell r="B40" t="str">
            <v>BS_O</v>
          </cell>
        </row>
        <row r="41">
          <cell r="A41" t="str">
            <v xml:space="preserve">      Private Transfers</v>
          </cell>
        </row>
        <row r="42">
          <cell r="A42" t="str">
            <v xml:space="preserve">  Original program 3/</v>
          </cell>
          <cell r="B42">
            <v>0</v>
          </cell>
          <cell r="H42">
            <v>168.44391206688175</v>
          </cell>
          <cell r="I42">
            <v>176.34363148371631</v>
          </cell>
        </row>
        <row r="43">
          <cell r="A43" t="str">
            <v xml:space="preserve">                       review 3/</v>
          </cell>
          <cell r="B43">
            <v>0</v>
          </cell>
          <cell r="H43">
            <v>0</v>
          </cell>
          <cell r="I43">
            <v>0</v>
          </cell>
        </row>
        <row r="44">
          <cell r="A44" t="str">
            <v xml:space="preserve">  Outcome</v>
          </cell>
          <cell r="B44">
            <v>38.522297612265049</v>
          </cell>
          <cell r="H44">
            <v>0</v>
          </cell>
          <cell r="I44">
            <v>0</v>
          </cell>
        </row>
        <row r="46">
          <cell r="A46" t="str">
            <v xml:space="preserve">D.  Services, Credit and Private </v>
          </cell>
          <cell r="B46" t="str">
            <v>BXS_O</v>
          </cell>
        </row>
        <row r="47">
          <cell r="A47" t="str">
            <v xml:space="preserve">    Transfers (excl. interest receipts)</v>
          </cell>
        </row>
        <row r="48">
          <cell r="A48" t="str">
            <v xml:space="preserve">  Original program 3/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A49" t="str">
            <v xml:space="preserve">                       review 3/</v>
          </cell>
          <cell r="K49" t="str">
            <v xml:space="preserve"> - interest received + private transfers (net)</v>
          </cell>
        </row>
        <row r="50">
          <cell r="A50" t="str">
            <v xml:space="preserve">  Outcome</v>
          </cell>
          <cell r="B50">
            <v>344.80818037300145</v>
          </cell>
        </row>
        <row r="52">
          <cell r="A52" t="str">
            <v xml:space="preserve">E.  Services, Debit </v>
          </cell>
          <cell r="B52" t="str">
            <v>BMS_O</v>
          </cell>
        </row>
        <row r="53">
          <cell r="A53" t="str">
            <v xml:space="preserve">   (excl. interest payments) (+ sign)</v>
          </cell>
        </row>
        <row r="54">
          <cell r="A54" t="str">
            <v xml:space="preserve">  Original program 3/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A55" t="str">
            <v xml:space="preserve">                       review 3/</v>
          </cell>
          <cell r="K55" t="str">
            <v>- interest due</v>
          </cell>
        </row>
        <row r="56">
          <cell r="A56" t="str">
            <v xml:space="preserve">  Outcome</v>
          </cell>
          <cell r="B56">
            <v>306.2858827607364</v>
          </cell>
          <cell r="K56" t="str">
            <v>+adjustment for rounding</v>
          </cell>
        </row>
        <row r="58">
          <cell r="A58" t="str">
            <v>F.  Scheduled Net Interest Payments (+)</v>
          </cell>
          <cell r="B58" t="str">
            <v>BS_I</v>
          </cell>
        </row>
        <row r="59">
          <cell r="A59" t="str">
            <v xml:space="preserve">  Original program 3/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0">
          <cell r="A60" t="str">
            <v xml:space="preserve">                       review 3/</v>
          </cell>
        </row>
        <row r="61">
          <cell r="A61" t="str">
            <v xml:space="preserve">  Outcome</v>
          </cell>
          <cell r="B61">
            <v>79.981702531166448</v>
          </cell>
        </row>
        <row r="63">
          <cell r="A63" t="str">
            <v>G.  Current account (excl. official</v>
          </cell>
          <cell r="B63" t="str">
            <v>BCAX</v>
          </cell>
        </row>
        <row r="64">
          <cell r="A64" t="str">
            <v xml:space="preserve">    transfers) (A-B+C-F)</v>
          </cell>
        </row>
        <row r="65">
          <cell r="A65" t="str">
            <v xml:space="preserve">  Original program 3/</v>
          </cell>
          <cell r="H65">
            <v>-333.22070536561097</v>
          </cell>
          <cell r="I65">
            <v>-317.16549846926273</v>
          </cell>
        </row>
        <row r="66">
          <cell r="A66" t="str">
            <v xml:space="preserve">                       review 3/</v>
          </cell>
          <cell r="K66" t="str">
            <v>should be: current account (5th manual)</v>
          </cell>
        </row>
        <row r="67">
          <cell r="A67" t="str">
            <v xml:space="preserve">  Outcome</v>
          </cell>
          <cell r="B67">
            <v>-238.73930091118831</v>
          </cell>
          <cell r="K67" t="str">
            <v>-current official transfers</v>
          </cell>
        </row>
        <row r="69">
          <cell r="A69" t="str">
            <v>Current account (excl. official</v>
          </cell>
        </row>
        <row r="70">
          <cell r="A70" t="str">
            <v xml:space="preserve">    transfers)</v>
          </cell>
        </row>
        <row r="71">
          <cell r="A71" t="str">
            <v xml:space="preserve">  Original program 3/</v>
          </cell>
          <cell r="B71">
            <v>0</v>
          </cell>
          <cell r="H71">
            <v>0</v>
          </cell>
          <cell r="I71">
            <v>0</v>
          </cell>
        </row>
        <row r="72">
          <cell r="A72" t="str">
            <v xml:space="preserve">                       review 3/</v>
          </cell>
          <cell r="B72">
            <v>0</v>
          </cell>
          <cell r="H72">
            <v>0</v>
          </cell>
          <cell r="I72">
            <v>0</v>
          </cell>
        </row>
        <row r="73">
          <cell r="A73" t="str">
            <v xml:space="preserve">  Outcome</v>
          </cell>
          <cell r="B73">
            <v>2.2737367544323206E-13</v>
          </cell>
          <cell r="H73">
            <v>0</v>
          </cell>
          <cell r="I73">
            <v>0</v>
          </cell>
        </row>
        <row r="76">
          <cell r="A76" t="str">
            <v>Table 6.  Balance of payments and debt (continued)</v>
          </cell>
        </row>
        <row r="79">
          <cell r="A79" t="str">
            <v>Date 2/</v>
          </cell>
          <cell r="B79" t="str">
            <v>t-3</v>
          </cell>
          <cell r="H79" t="str">
            <v>t+3</v>
          </cell>
          <cell r="I79" t="str">
            <v>t+4</v>
          </cell>
        </row>
        <row r="80">
          <cell r="A80" t="str">
            <v>Please fill in the year 't'</v>
          </cell>
          <cell r="B80">
            <v>1997</v>
          </cell>
          <cell r="H80">
            <v>2003</v>
          </cell>
          <cell r="I80">
            <v>2004</v>
          </cell>
        </row>
        <row r="82">
          <cell r="A82" t="str">
            <v>H.  Official transfers (net) 5/</v>
          </cell>
          <cell r="B82" t="str">
            <v>BTRG</v>
          </cell>
        </row>
        <row r="83">
          <cell r="A83" t="str">
            <v xml:space="preserve">  Original program 3/</v>
          </cell>
          <cell r="H83">
            <v>137.06980959825262</v>
          </cell>
          <cell r="I83">
            <v>151.84814963389678</v>
          </cell>
        </row>
        <row r="84">
          <cell r="A84" t="str">
            <v xml:space="preserve">                       review 3/</v>
          </cell>
          <cell r="K84" t="str">
            <v>including project grants, current transfers (but excluding budgetary grants; part of the financing) and debt cancellation see footnote 5/</v>
          </cell>
        </row>
        <row r="85">
          <cell r="A85" t="str">
            <v xml:space="preserve">  Outcome</v>
          </cell>
          <cell r="B85">
            <v>156.25560279053829</v>
          </cell>
        </row>
        <row r="87">
          <cell r="A87" t="str">
            <v>I.  Official borrowing from multilat.</v>
          </cell>
          <cell r="B87" t="str">
            <v>BK_MB</v>
          </cell>
        </row>
        <row r="88">
          <cell r="A88" t="str">
            <v xml:space="preserve">   and bilateral lenders (excl. Fund)</v>
          </cell>
        </row>
        <row r="89">
          <cell r="A89" t="str">
            <v xml:space="preserve">  Original program 3/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A90" t="str">
            <v xml:space="preserve">                       review 3/</v>
          </cell>
          <cell r="K90" t="str">
            <v>project loans only; program loans are part of financing gap</v>
          </cell>
        </row>
        <row r="91">
          <cell r="A91" t="str">
            <v xml:space="preserve">  Outcome</v>
          </cell>
          <cell r="B91">
            <v>154.01448657521584</v>
          </cell>
        </row>
        <row r="93">
          <cell r="A93" t="str">
            <v>J.  Public commercial borrowing, MLT</v>
          </cell>
          <cell r="B93" t="str">
            <v>BK_PF</v>
          </cell>
        </row>
        <row r="94">
          <cell r="A94" t="str">
            <v xml:space="preserve">  Original program 3/</v>
          </cell>
          <cell r="H94">
            <v>0</v>
          </cell>
          <cell r="I94">
            <v>0</v>
          </cell>
        </row>
        <row r="95">
          <cell r="A95" t="str">
            <v xml:space="preserve">                       review 3/</v>
          </cell>
        </row>
        <row r="96">
          <cell r="A96" t="str">
            <v xml:space="preserve">  Outcome</v>
          </cell>
          <cell r="B96">
            <v>0</v>
          </cell>
        </row>
        <row r="98">
          <cell r="A98" t="str">
            <v xml:space="preserve">K.  Other net inflows (including </v>
          </cell>
          <cell r="B98" t="str">
            <v>BKMEO</v>
          </cell>
        </row>
        <row r="99">
          <cell r="A99" t="str">
            <v xml:space="preserve">    errors and omissions) 6/</v>
          </cell>
        </row>
        <row r="100">
          <cell r="A100" t="str">
            <v xml:space="preserve">  Original program 3/</v>
          </cell>
          <cell r="H100">
            <v>103.37055035417342</v>
          </cell>
          <cell r="I100">
            <v>103.68300459118757</v>
          </cell>
        </row>
        <row r="101">
          <cell r="A101" t="str">
            <v xml:space="preserve">                       review 3/</v>
          </cell>
          <cell r="K101" t="str">
            <v>residual of the financial account</v>
          </cell>
        </row>
        <row r="102">
          <cell r="A102" t="str">
            <v xml:space="preserve">  Outcome</v>
          </cell>
          <cell r="B102">
            <v>69.92282591806088</v>
          </cell>
        </row>
        <row r="104">
          <cell r="A104" t="str">
            <v xml:space="preserve">L.  Scheduled principal payments </v>
          </cell>
          <cell r="B104" t="str">
            <v>BK_SP</v>
          </cell>
        </row>
        <row r="105">
          <cell r="A105" t="str">
            <v xml:space="preserve">    (excl. Fund) (+ sign)</v>
          </cell>
        </row>
        <row r="106">
          <cell r="A106" t="str">
            <v xml:space="preserve">  Original program 3/</v>
          </cell>
          <cell r="H106">
            <v>73.45396098828013</v>
          </cell>
          <cell r="I106">
            <v>70.104054778378284</v>
          </cell>
        </row>
        <row r="107">
          <cell r="A107" t="str">
            <v xml:space="preserve">                       review 3/</v>
          </cell>
        </row>
        <row r="108">
          <cell r="A108" t="str">
            <v xml:space="preserve">  Outcome</v>
          </cell>
          <cell r="B108">
            <v>91.636751915407316</v>
          </cell>
        </row>
        <row r="110">
          <cell r="A110" t="str">
            <v>M.  Overall balance (G+H+I+J+K-L)</v>
          </cell>
          <cell r="B110" t="str">
            <v>BO</v>
          </cell>
        </row>
        <row r="111">
          <cell r="A111" t="str">
            <v xml:space="preserve">  Original program 3/</v>
          </cell>
          <cell r="H111">
            <v>-55.880937780574698</v>
          </cell>
          <cell r="I111">
            <v>-13.940602058888244</v>
          </cell>
        </row>
        <row r="112">
          <cell r="A112" t="str">
            <v xml:space="preserve">                       review 3/</v>
          </cell>
          <cell r="K112" t="str">
            <v>overall balance (5th manual)- program grants and loans and deposit money bank</v>
          </cell>
        </row>
        <row r="113">
          <cell r="A113" t="str">
            <v xml:space="preserve">  Outcome</v>
          </cell>
          <cell r="B113">
            <v>49.816862457219393</v>
          </cell>
        </row>
        <row r="115">
          <cell r="A115" t="str">
            <v>Overall balance</v>
          </cell>
          <cell r="B115" t="str">
            <v>_x001E_1_CHECK_x001F_ (= 0)</v>
          </cell>
        </row>
        <row r="116">
          <cell r="A116" t="str">
            <v xml:space="preserve">  Original program 3/</v>
          </cell>
          <cell r="B116">
            <v>0</v>
          </cell>
          <cell r="H116">
            <v>0</v>
          </cell>
          <cell r="I116">
            <v>0</v>
          </cell>
        </row>
        <row r="117">
          <cell r="A117" t="str">
            <v xml:space="preserve">                       review 3/</v>
          </cell>
          <cell r="B117">
            <v>0</v>
          </cell>
          <cell r="H117">
            <v>0</v>
          </cell>
          <cell r="I117">
            <v>0</v>
          </cell>
        </row>
        <row r="118">
          <cell r="A118" t="str">
            <v xml:space="preserve">  Outcome</v>
          </cell>
          <cell r="B118">
            <v>0</v>
          </cell>
          <cell r="H118">
            <v>0</v>
          </cell>
          <cell r="I118">
            <v>0</v>
          </cell>
        </row>
        <row r="121">
          <cell r="A121" t="str">
            <v>Table 6. Balance of payments and debt (concluded)</v>
          </cell>
        </row>
        <row r="123">
          <cell r="A123" t="str">
            <v>Date 2/</v>
          </cell>
          <cell r="B123" t="str">
            <v>t-3</v>
          </cell>
          <cell r="H123" t="str">
            <v>t+3</v>
          </cell>
          <cell r="I123" t="str">
            <v>t+4</v>
          </cell>
        </row>
        <row r="124">
          <cell r="A124" t="str">
            <v>Please fill in the year 't'</v>
          </cell>
          <cell r="B124">
            <v>1997</v>
          </cell>
          <cell r="H124">
            <v>2003</v>
          </cell>
          <cell r="I124">
            <v>2004</v>
          </cell>
        </row>
        <row r="126">
          <cell r="A126" t="str">
            <v>N.  Change in net reserves (- incr.,</v>
          </cell>
          <cell r="B126" t="str">
            <v>BAFA</v>
          </cell>
        </row>
        <row r="127">
          <cell r="A127" t="str">
            <v xml:space="preserve">    including valuation changes)</v>
          </cell>
        </row>
        <row r="128">
          <cell r="A128" t="str">
            <v xml:space="preserve">  Original program 3/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29">
          <cell r="A129" t="str">
            <v xml:space="preserve">                       review 3/</v>
          </cell>
        </row>
        <row r="130">
          <cell r="A130" t="str">
            <v xml:space="preserve">  Outcome</v>
          </cell>
          <cell r="B130">
            <v>-85.782714976831841</v>
          </cell>
        </row>
        <row r="132">
          <cell r="A132" t="str">
            <v>O.  Valuation change</v>
          </cell>
          <cell r="B132" t="str">
            <v>BAVC</v>
          </cell>
        </row>
        <row r="133">
          <cell r="A133" t="str">
            <v xml:space="preserve">  Original program 3/</v>
          </cell>
          <cell r="H133">
            <v>0</v>
          </cell>
          <cell r="I133">
            <v>0</v>
          </cell>
        </row>
        <row r="134">
          <cell r="A134" t="str">
            <v xml:space="preserve">                       review 3/</v>
          </cell>
        </row>
        <row r="135">
          <cell r="A135" t="str">
            <v xml:space="preserve">  Outcome</v>
          </cell>
          <cell r="B135">
            <v>0</v>
          </cell>
        </row>
        <row r="137">
          <cell r="A137" t="str">
            <v>P.  Use of Fund credit, net</v>
          </cell>
          <cell r="B137" t="str">
            <v>BAFLI</v>
          </cell>
        </row>
        <row r="138">
          <cell r="A138" t="str">
            <v xml:space="preserve">  Original program 3/</v>
          </cell>
          <cell r="H138">
            <v>-27.941500000000005</v>
          </cell>
          <cell r="I138">
            <v>-33.292000000000002</v>
          </cell>
        </row>
        <row r="139">
          <cell r="A139" t="str">
            <v xml:space="preserve">                       review 3/</v>
          </cell>
          <cell r="K139" t="str">
            <v>see tables: Fund disbursement part of resid. Financing gap</v>
          </cell>
        </row>
        <row r="140">
          <cell r="A140" t="str">
            <v xml:space="preserve">  Outcome</v>
          </cell>
          <cell r="B140">
            <v>-9.9627500000000015</v>
          </cell>
        </row>
        <row r="142">
          <cell r="A142" t="str">
            <v>Q.  Other BOP support  (program fin.)</v>
          </cell>
          <cell r="B142" t="str">
            <v>BEF_O</v>
          </cell>
        </row>
        <row r="143">
          <cell r="A143" t="str">
            <v xml:space="preserve">  Original program 3/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4">
          <cell r="A144" t="str">
            <v xml:space="preserve">                       review 3/</v>
          </cell>
        </row>
        <row r="145">
          <cell r="A145" t="str">
            <v xml:space="preserve">  Outcome</v>
          </cell>
          <cell r="B145">
            <v>17.804423266172893</v>
          </cell>
        </row>
        <row r="147">
          <cell r="A147" t="str">
            <v xml:space="preserve">R.  Change in external arrears </v>
          </cell>
          <cell r="B147" t="str">
            <v>BAR</v>
          </cell>
        </row>
        <row r="148">
          <cell r="A148" t="str">
            <v xml:space="preserve">    (+ increase)</v>
          </cell>
        </row>
        <row r="149">
          <cell r="A149" t="str">
            <v xml:space="preserve">  Original program 3/</v>
          </cell>
          <cell r="H149">
            <v>0</v>
          </cell>
          <cell r="I149">
            <v>0</v>
          </cell>
        </row>
        <row r="150">
          <cell r="A150" t="str">
            <v xml:space="preserve">                       review 3/</v>
          </cell>
        </row>
        <row r="151">
          <cell r="A151" t="str">
            <v xml:space="preserve">  Outcome</v>
          </cell>
          <cell r="B151">
            <v>3.361674322983693</v>
          </cell>
        </row>
        <row r="153">
          <cell r="A153" t="str">
            <v xml:space="preserve">S.  Rescheduling contracted before </v>
          </cell>
          <cell r="B153" t="str">
            <v>BDRPT</v>
          </cell>
        </row>
        <row r="154">
          <cell r="A154" t="str">
            <v xml:space="preserve">    program 7/</v>
          </cell>
        </row>
        <row r="155">
          <cell r="A155" t="str">
            <v xml:space="preserve">  Original program 3/</v>
          </cell>
          <cell r="H155">
            <v>0</v>
          </cell>
          <cell r="I155">
            <v>0</v>
          </cell>
        </row>
        <row r="156">
          <cell r="A156" t="str">
            <v xml:space="preserve">                       review 3/</v>
          </cell>
        </row>
        <row r="157">
          <cell r="A157" t="str">
            <v xml:space="preserve">  Outcome</v>
          </cell>
          <cell r="B157">
            <v>0</v>
          </cell>
        </row>
        <row r="158">
          <cell r="A158" t="str">
            <v xml:space="preserve">T.  Projected new rescheduling </v>
          </cell>
          <cell r="B158" t="str">
            <v>BDRPR</v>
          </cell>
        </row>
        <row r="159">
          <cell r="A159" t="str">
            <v xml:space="preserve">  Original program 3/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0">
          <cell r="A160" t="str">
            <v xml:space="preserve">                       review 3/</v>
          </cell>
        </row>
        <row r="161">
          <cell r="A161" t="str">
            <v xml:space="preserve">  Outcome</v>
          </cell>
          <cell r="B161">
            <v>0</v>
          </cell>
        </row>
        <row r="163">
          <cell r="A163" t="str">
            <v xml:space="preserve">U. Programmed financing gap </v>
          </cell>
          <cell r="B163" t="str">
            <v>BEF_G</v>
          </cell>
        </row>
        <row r="164">
          <cell r="A164" t="str">
            <v xml:space="preserve">    (-M-N-O-P-Q-R-S-T)</v>
          </cell>
        </row>
        <row r="165">
          <cell r="A165" t="str">
            <v xml:space="preserve">  Original program 3/</v>
          </cell>
          <cell r="H165">
            <v>0</v>
          </cell>
          <cell r="I165">
            <v>0</v>
          </cell>
        </row>
        <row r="166">
          <cell r="A166" t="str">
            <v xml:space="preserve">                       review 3/</v>
          </cell>
        </row>
        <row r="167">
          <cell r="A167" t="str">
            <v xml:space="preserve">  Outcome</v>
          </cell>
          <cell r="B167">
            <v>0</v>
          </cell>
        </row>
        <row r="169">
          <cell r="A169" t="str">
            <v>Programmed financing gap</v>
          </cell>
          <cell r="B169" t="str">
            <v>_x001E_1_CHECK_x001F_ (= 0)</v>
          </cell>
        </row>
        <row r="170">
          <cell r="A170" t="str">
            <v xml:space="preserve">  Original program 3/</v>
          </cell>
          <cell r="B170">
            <v>0</v>
          </cell>
          <cell r="H170">
            <v>22.880099982329785</v>
          </cell>
          <cell r="I170">
            <v>37.152067507180433</v>
          </cell>
        </row>
        <row r="171">
          <cell r="A171" t="str">
            <v xml:space="preserve">                       review 3/</v>
          </cell>
          <cell r="B171">
            <v>0</v>
          </cell>
          <cell r="H171">
            <v>0</v>
          </cell>
          <cell r="I171">
            <v>0</v>
          </cell>
        </row>
        <row r="172">
          <cell r="A172" t="str">
            <v xml:space="preserve">  Outcome</v>
          </cell>
          <cell r="B172">
            <v>24.762504930455862</v>
          </cell>
          <cell r="H172">
            <v>0</v>
          </cell>
          <cell r="I172">
            <v>0</v>
          </cell>
        </row>
        <row r="174">
          <cell r="A174" t="str">
            <v>Gross reserves</v>
          </cell>
          <cell r="B174" t="str">
            <v>FAFA</v>
          </cell>
        </row>
        <row r="175">
          <cell r="A175" t="str">
            <v xml:space="preserve">  Original program 3/</v>
          </cell>
          <cell r="H175">
            <v>462.16234861384498</v>
          </cell>
          <cell r="I175">
            <v>500.01279923901808</v>
          </cell>
        </row>
        <row r="176">
          <cell r="A176" t="str">
            <v xml:space="preserve">                       review 3/</v>
          </cell>
        </row>
        <row r="177">
          <cell r="A177" t="str">
            <v xml:space="preserve">  Outcome</v>
          </cell>
          <cell r="B177">
            <v>288.10794012534313</v>
          </cell>
        </row>
        <row r="179">
          <cell r="A179" t="str">
            <v>Cancellation of Stock of Debt 9/</v>
          </cell>
          <cell r="B179" t="str">
            <v>D_R</v>
          </cell>
        </row>
        <row r="180">
          <cell r="A180" t="str">
            <v xml:space="preserve">  Original program 3/</v>
          </cell>
          <cell r="H180">
            <v>23.335139406292438</v>
          </cell>
          <cell r="I180">
            <v>24.938655552308337</v>
          </cell>
        </row>
        <row r="181">
          <cell r="A181" t="str">
            <v xml:space="preserve">                       review 3/</v>
          </cell>
        </row>
        <row r="182">
          <cell r="A182" t="str">
            <v xml:space="preserve">  Outcome</v>
          </cell>
          <cell r="B182">
            <v>0</v>
          </cell>
        </row>
        <row r="184">
          <cell r="A184" t="str">
            <v>Scheduled Debt service</v>
          </cell>
          <cell r="B184" t="str">
            <v>DS</v>
          </cell>
        </row>
        <row r="185">
          <cell r="A185" t="str">
            <v xml:space="preserve">  Original program 3/</v>
          </cell>
          <cell r="H185">
            <v>-157.38681898237274</v>
          </cell>
          <cell r="I185">
            <v>-142.92336318946101</v>
          </cell>
        </row>
        <row r="186">
          <cell r="A186" t="str">
            <v xml:space="preserve">                       review 3/</v>
          </cell>
          <cell r="K186" t="str">
            <v>debt service + Fund repayments and interest</v>
          </cell>
        </row>
        <row r="187">
          <cell r="A187" t="str">
            <v xml:space="preserve">  Outcome</v>
          </cell>
          <cell r="B187">
            <v>-114.84417130494718</v>
          </cell>
        </row>
        <row r="189">
          <cell r="A189" t="str">
            <v>External debt (including Fund) 10/</v>
          </cell>
          <cell r="B189" t="str">
            <v>DL</v>
          </cell>
        </row>
        <row r="190">
          <cell r="A190" t="str">
            <v xml:space="preserve">  Original program 3/</v>
          </cell>
          <cell r="H190">
            <v>2046.5860803969363</v>
          </cell>
          <cell r="I190">
            <v>2150.1481336352026</v>
          </cell>
        </row>
        <row r="191">
          <cell r="A191" t="str">
            <v xml:space="preserve">                       review 3/</v>
          </cell>
        </row>
        <row r="192">
          <cell r="A192" t="str">
            <v xml:space="preserve">  Outcome</v>
          </cell>
        </row>
        <row r="194">
          <cell r="A194" t="str">
            <v>GDP (in millions of SDRs)</v>
          </cell>
          <cell r="B194" t="str">
            <v>NGDPD</v>
          </cell>
        </row>
        <row r="195">
          <cell r="A195" t="str">
            <v xml:space="preserve">  Original program 3/</v>
          </cell>
          <cell r="H195">
            <v>4461.3547552864629</v>
          </cell>
          <cell r="I195">
            <v>4813.5175142031758</v>
          </cell>
        </row>
        <row r="196">
          <cell r="A196" t="str">
            <v xml:space="preserve">                       review 3/</v>
          </cell>
        </row>
        <row r="197">
          <cell r="A197" t="str">
            <v xml:space="preserve">  Outcome</v>
          </cell>
          <cell r="B197">
            <v>3178.8948778720373</v>
          </cell>
        </row>
        <row r="199">
          <cell r="A199" t="str">
            <v xml:space="preserve">Exchange rate vis-a-vis numeraire </v>
          </cell>
          <cell r="B199" t="str">
            <v>ENDA</v>
          </cell>
        </row>
        <row r="200">
          <cell r="A200" t="str">
            <v xml:space="preserve">   (average)</v>
          </cell>
        </row>
        <row r="201">
          <cell r="A201" t="str">
            <v xml:space="preserve">  Original program 3/</v>
          </cell>
          <cell r="H201">
            <v>869.93266449164662</v>
          </cell>
          <cell r="I201">
            <v>870.13511833004304</v>
          </cell>
        </row>
        <row r="202">
          <cell r="A202" t="str">
            <v xml:space="preserve">                       review 3/</v>
          </cell>
        </row>
        <row r="203">
          <cell r="A203" t="str">
            <v xml:space="preserve">  Outcome</v>
          </cell>
          <cell r="B203">
            <v>803.1712</v>
          </cell>
        </row>
        <row r="206">
          <cell r="A206" t="str">
            <v xml:space="preserve">1/ in U.S. dollars </v>
          </cell>
        </row>
        <row r="207">
          <cell r="A207" t="str">
            <v>2/ Data should be reported for three pre-program years, and for five years beginning with the</v>
          </cell>
        </row>
        <row r="208">
          <cell r="A208" t="str">
            <v xml:space="preserve">   first program year.  The year 't' is the first year of the program.  For SBAs and EFFs</v>
          </cell>
        </row>
        <row r="209">
          <cell r="A209" t="str">
            <v xml:space="preserve">   the first program year is unchanged for each MONA report.  In contrast, annual </v>
          </cell>
        </row>
        <row r="210">
          <cell r="A210" t="str">
            <v xml:space="preserve">   arrangements under the ESAF are treated as separate programs in the MONA database.  </v>
          </cell>
        </row>
        <row r="211">
          <cell r="A211" t="str">
            <v xml:space="preserve">   Thus, the year 't' will shift for each annual arrangement.  For example, for a three-year</v>
          </cell>
        </row>
        <row r="212">
          <cell r="A212" t="str">
            <v xml:space="preserve">   ESAF beginning in 1990, 't' = 1990, when reporting data for the first annual</v>
          </cell>
        </row>
        <row r="213">
          <cell r="A213" t="str">
            <v xml:space="preserve">   arrangement, 't' = 1991 when reporting data for the second annual arrangement, and so on.</v>
          </cell>
        </row>
        <row r="214">
          <cell r="A214" t="str">
            <v>3/ Data should be as reported in the staff report of the request of the current arrangement</v>
          </cell>
        </row>
        <row r="215">
          <cell r="A215" t="str">
            <v xml:space="preserve">   (annual arrangement for ESAF) for the "original program".</v>
          </cell>
        </row>
        <row r="216">
          <cell r="A216" t="str">
            <v>4/ Data should be as reported in the staff report of each program review.  Please indicate</v>
          </cell>
        </row>
        <row r="217">
          <cell r="A217" t="str">
            <v xml:space="preserve">   the number of the review (i.e., first review, second review, etc.)</v>
          </cell>
        </row>
        <row r="218">
          <cell r="A218" t="str">
            <v>5/ Including transfers for debt cancellation of current maturities at face value.</v>
          </cell>
        </row>
        <row r="219">
          <cell r="A219" t="str">
            <v>6/ Do not include valuation changes, which should be provided in N and O.</v>
          </cell>
        </row>
        <row r="220">
          <cell r="A220" t="str">
            <v>7/ Interest and principal</v>
          </cell>
        </row>
        <row r="221">
          <cell r="A221" t="str">
            <v>8/ Please define</v>
          </cell>
        </row>
        <row r="222">
          <cell r="A222" t="str">
            <v>9/ Face value of debt canceled.</v>
          </cell>
        </row>
        <row r="223">
          <cell r="A223" t="str">
            <v>10/ Please describe coverage in terms of maturities and debtor.</v>
          </cell>
        </row>
      </sheetData>
      <sheetData sheetId="22" refreshError="1">
        <row r="13">
          <cell r="B13" t="str">
            <v>Select</v>
          </cell>
        </row>
        <row r="14">
          <cell r="B14" t="str">
            <v>ColumnLocations</v>
          </cell>
        </row>
        <row r="17">
          <cell r="A17" t="str">
            <v>Query1</v>
          </cell>
        </row>
      </sheetData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A Current Data"/>
      <sheetName val="Current"/>
      <sheetName val="MSRV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lookup"/>
      <sheetName val="Control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>
        <row r="36">
          <cell r="A36" t="str">
            <v>||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Маркетинг"/>
      <sheetName val="Adminstration Budget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"/>
    </sheetNames>
    <sheetDataSet>
      <sheetData sheetId="0"/>
      <sheetData sheetId="1"/>
      <sheetData sheetId="2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drawing" Target="../drawings/drawing47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10" Type="http://schemas.openxmlformats.org/officeDocument/2006/relationships/drawing" Target="../drawings/drawing48.xml"/><Relationship Id="rId4" Type="http://schemas.openxmlformats.org/officeDocument/2006/relationships/printerSettings" Target="../printerSettings/printerSettings40.bin"/><Relationship Id="rId9" Type="http://schemas.openxmlformats.org/officeDocument/2006/relationships/printerSettings" Target="../printerSettings/printerSettings4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0.bin"/><Relationship Id="rId10" Type="http://schemas.openxmlformats.org/officeDocument/2006/relationships/drawing" Target="../drawings/drawing49.xml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printerSettings" Target="../printerSettings/printerSettings10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>
    <tabColor theme="7" tint="0.39997558519241921"/>
    <pageSetUpPr autoPageBreaks="0"/>
  </sheetPr>
  <dimension ref="A1:AE30"/>
  <sheetViews>
    <sheetView zoomScale="70" zoomScaleNormal="70" workbookViewId="0">
      <selection activeCell="N18" sqref="N18"/>
    </sheetView>
  </sheetViews>
  <sheetFormatPr defaultColWidth="9.42578125" defaultRowHeight="15"/>
  <cols>
    <col min="1" max="1" width="20.140625" style="338" customWidth="1"/>
    <col min="2" max="2" width="11.85546875" style="338" bestFit="1" customWidth="1"/>
    <col min="3" max="3" width="10.28515625" style="338" bestFit="1" customWidth="1"/>
    <col min="4" max="5" width="9.42578125" style="338"/>
    <col min="6" max="6" width="11.85546875" style="338" bestFit="1" customWidth="1"/>
    <col min="7" max="7" width="10.28515625" style="338" bestFit="1" customWidth="1"/>
    <col min="8" max="8" width="9.42578125" style="338" customWidth="1"/>
    <col min="9" max="11" width="9.42578125" style="338"/>
    <col min="12" max="12" width="10.42578125" style="338" bestFit="1" customWidth="1"/>
    <col min="13" max="13" width="9" style="338" customWidth="1"/>
    <col min="14" max="14" width="11.85546875" style="338" bestFit="1" customWidth="1"/>
    <col min="15" max="16384" width="9.42578125" style="338"/>
  </cols>
  <sheetData>
    <row r="1" spans="1:24" s="336" customFormat="1">
      <c r="A1" s="409" t="s">
        <v>0</v>
      </c>
    </row>
    <row r="2" spans="1:24" s="336" customFormat="1">
      <c r="C2" s="336">
        <v>2021</v>
      </c>
      <c r="G2" s="336">
        <v>2022</v>
      </c>
      <c r="K2" s="336">
        <v>2023</v>
      </c>
      <c r="O2" s="336">
        <v>2024</v>
      </c>
      <c r="P2" s="337"/>
      <c r="Q2" s="337"/>
      <c r="R2" s="336">
        <v>2025</v>
      </c>
      <c r="V2" s="336">
        <v>2026</v>
      </c>
    </row>
    <row r="3" spans="1:24" s="336" customFormat="1">
      <c r="B3" s="336" t="str">
        <f>ROMAN(1)</f>
        <v>I</v>
      </c>
      <c r="C3" s="336" t="str">
        <f>ROMAN(2)</f>
        <v>II</v>
      </c>
      <c r="D3" s="336" t="str">
        <f>ROMAN(3)</f>
        <v>III</v>
      </c>
      <c r="E3" s="336" t="str">
        <f>ROMAN(4)</f>
        <v>IV</v>
      </c>
      <c r="F3" s="336" t="str">
        <f>ROMAN(1)</f>
        <v>I</v>
      </c>
      <c r="G3" s="336" t="str">
        <f>ROMAN(2)</f>
        <v>II</v>
      </c>
      <c r="H3" s="336" t="str">
        <f>ROMAN(3)</f>
        <v>III</v>
      </c>
      <c r="I3" s="336" t="str">
        <f>ROMAN(4)</f>
        <v>IV</v>
      </c>
      <c r="J3" s="336" t="str">
        <f>ROMAN(1)</f>
        <v>I</v>
      </c>
      <c r="K3" s="336" t="str">
        <f>ROMAN(2)</f>
        <v>II</v>
      </c>
      <c r="L3" s="336" t="str">
        <f>ROMAN(3)</f>
        <v>III</v>
      </c>
      <c r="M3" s="336" t="str">
        <f>ROMAN(4)</f>
        <v>IV</v>
      </c>
      <c r="N3" s="336" t="str">
        <f>ROMAN(1)</f>
        <v>I</v>
      </c>
      <c r="O3" s="336" t="str">
        <f>ROMAN(2)</f>
        <v>II</v>
      </c>
      <c r="P3" s="336" t="str">
        <f>ROMAN(3)</f>
        <v>III</v>
      </c>
      <c r="Q3" s="336" t="str">
        <f>ROMAN(4)</f>
        <v>IV</v>
      </c>
      <c r="R3" s="336" t="str">
        <f>ROMAN(1)</f>
        <v>I</v>
      </c>
      <c r="S3" s="336" t="s">
        <v>1</v>
      </c>
      <c r="T3" s="336" t="s">
        <v>2</v>
      </c>
      <c r="U3" s="336" t="s">
        <v>3</v>
      </c>
      <c r="V3" s="336" t="s">
        <v>4</v>
      </c>
      <c r="W3" s="336" t="s">
        <v>1</v>
      </c>
      <c r="X3" s="336" t="s">
        <v>2</v>
      </c>
    </row>
    <row r="4" spans="1:24" s="336" customFormat="1">
      <c r="A4" s="336" t="s">
        <v>5</v>
      </c>
    </row>
    <row r="5" spans="1:24" s="336" customFormat="1">
      <c r="A5" s="336" t="s">
        <v>6</v>
      </c>
      <c r="B5" s="29">
        <v>2.18808362E-2</v>
      </c>
      <c r="C5" s="29">
        <v>6.2273004E-2</v>
      </c>
      <c r="D5" s="29">
        <v>9.0021132099999998E-2</v>
      </c>
      <c r="E5" s="29">
        <v>0.11070846699999999</v>
      </c>
      <c r="F5" s="144">
        <v>0.15621235100000003</v>
      </c>
      <c r="G5" s="144">
        <v>0.161623184</v>
      </c>
      <c r="H5" s="144">
        <v>0.14890669600000001</v>
      </c>
      <c r="I5" s="144">
        <v>0.13994029899999999</v>
      </c>
      <c r="J5" s="144">
        <v>0.12052697600000001</v>
      </c>
      <c r="K5" s="144">
        <v>0.10708520000000001</v>
      </c>
      <c r="L5" s="144">
        <v>9.892650330000001E-2</v>
      </c>
      <c r="M5" s="144">
        <v>7.0164956600000009E-2</v>
      </c>
      <c r="N5" s="144">
        <v>5.3345423600000004E-2</v>
      </c>
      <c r="O5" s="144">
        <v>2.5636096899999999E-2</v>
      </c>
      <c r="P5" s="144">
        <v>5.219279700000001E-3</v>
      </c>
      <c r="Q5" s="144">
        <v>7.5418021900000021E-3</v>
      </c>
      <c r="R5" s="29">
        <v>-6.5913982600000146E-4</v>
      </c>
      <c r="S5" s="29">
        <v>5.7047637099999979E-3</v>
      </c>
      <c r="T5" s="29">
        <v>9.294806529999998E-3</v>
      </c>
      <c r="U5" s="29">
        <v>9.6731744599999996E-3</v>
      </c>
      <c r="V5" s="29">
        <v>8.6313871300000011E-3</v>
      </c>
      <c r="W5" s="29">
        <v>6.6504538999999996E-3</v>
      </c>
      <c r="X5" s="29">
        <v>6.6971293799999998E-3</v>
      </c>
    </row>
    <row r="6" spans="1:24" s="336" customFormat="1">
      <c r="A6" s="336" t="s">
        <v>7</v>
      </c>
      <c r="B6" s="29">
        <v>0</v>
      </c>
      <c r="C6" s="29">
        <v>0</v>
      </c>
      <c r="D6" s="29">
        <v>0</v>
      </c>
      <c r="E6" s="29">
        <v>0</v>
      </c>
      <c r="F6" s="144">
        <v>0</v>
      </c>
      <c r="G6" s="144">
        <v>0</v>
      </c>
      <c r="H6" s="144">
        <v>0</v>
      </c>
      <c r="I6" s="144">
        <v>0</v>
      </c>
      <c r="J6" s="144">
        <v>0</v>
      </c>
      <c r="K6" s="144">
        <v>-2.9999999995311557E-9</v>
      </c>
      <c r="L6" s="144">
        <v>-3.0000000705854289E-10</v>
      </c>
      <c r="M6" s="144">
        <v>1.0413874999999991E-2</v>
      </c>
      <c r="N6" s="144">
        <v>1.9879056299999993E-2</v>
      </c>
      <c r="O6" s="144">
        <v>2.93528708E-2</v>
      </c>
      <c r="P6" s="144">
        <v>3.8647365899999994E-2</v>
      </c>
      <c r="Q6" s="144">
        <v>3.8249136910000002E-2</v>
      </c>
      <c r="R6" s="29">
        <v>3.7659941926000001E-2</v>
      </c>
      <c r="S6" s="29">
        <v>3.6492898289999999E-2</v>
      </c>
      <c r="T6" s="29">
        <v>3.4591400269999996E-2</v>
      </c>
      <c r="U6" s="29">
        <v>3.2256534940000005E-2</v>
      </c>
      <c r="V6" s="29">
        <v>2.9796807569999997E-2</v>
      </c>
      <c r="W6" s="29">
        <v>2.73987503E-2</v>
      </c>
      <c r="X6" s="29">
        <v>2.524611232E-2</v>
      </c>
    </row>
    <row r="7" spans="1:24" s="336" customFormat="1">
      <c r="A7" s="336" t="s">
        <v>8</v>
      </c>
      <c r="B7" s="29">
        <v>0</v>
      </c>
      <c r="C7" s="29">
        <v>0</v>
      </c>
      <c r="D7" s="29">
        <v>0</v>
      </c>
      <c r="E7" s="29">
        <v>0</v>
      </c>
      <c r="F7" s="144">
        <v>0</v>
      </c>
      <c r="G7" s="144">
        <v>-1.0000000116860974E-9</v>
      </c>
      <c r="H7" s="144">
        <v>0</v>
      </c>
      <c r="I7" s="144">
        <v>0</v>
      </c>
      <c r="J7" s="144">
        <v>0</v>
      </c>
      <c r="K7" s="144">
        <v>-2.0000000056086263E-9</v>
      </c>
      <c r="L7" s="144">
        <v>-1.9999999878450582E-10</v>
      </c>
      <c r="M7" s="144">
        <v>5.9609936000000023E-3</v>
      </c>
      <c r="N7" s="144">
        <v>1.1459553100000006E-2</v>
      </c>
      <c r="O7" s="144">
        <v>1.7047430300000003E-2</v>
      </c>
      <c r="P7" s="144">
        <v>2.2613007300000001E-2</v>
      </c>
      <c r="Q7" s="144">
        <v>2.2371844699999997E-2</v>
      </c>
      <c r="R7" s="29">
        <v>2.2022611500000004E-2</v>
      </c>
      <c r="S7" s="29">
        <v>2.1317653200000005E-2</v>
      </c>
      <c r="T7" s="29">
        <v>2.0176170200000003E-2</v>
      </c>
      <c r="U7" s="29">
        <v>1.8781215299999997E-2</v>
      </c>
      <c r="V7" s="29">
        <v>1.7317401700000006E-2</v>
      </c>
      <c r="W7" s="29">
        <v>1.5895558100000002E-2</v>
      </c>
      <c r="X7" s="29">
        <v>1.4622811599999999E-2</v>
      </c>
    </row>
    <row r="8" spans="1:24" s="336" customFormat="1">
      <c r="A8" s="336" t="s">
        <v>9</v>
      </c>
      <c r="B8" s="29">
        <v>0</v>
      </c>
      <c r="C8" s="29">
        <v>0</v>
      </c>
      <c r="D8" s="29">
        <v>0</v>
      </c>
      <c r="E8" s="29">
        <v>-9.9999999392252895E-10</v>
      </c>
      <c r="F8" s="144">
        <v>-1.0000000116860974E-9</v>
      </c>
      <c r="G8" s="144">
        <v>0</v>
      </c>
      <c r="H8" s="144">
        <v>0</v>
      </c>
      <c r="I8" s="144">
        <v>0</v>
      </c>
      <c r="J8" s="144">
        <v>0</v>
      </c>
      <c r="K8" s="144">
        <v>-9.9999999392252895E-10</v>
      </c>
      <c r="L8" s="144">
        <v>-1.9999999878450582E-10</v>
      </c>
      <c r="M8" s="144">
        <v>5.0593268999999984E-3</v>
      </c>
      <c r="N8" s="144">
        <v>9.7721896999999908E-3</v>
      </c>
      <c r="O8" s="144">
        <v>1.4609946400000001E-2</v>
      </c>
      <c r="P8" s="144">
        <v>1.9476478999999998E-2</v>
      </c>
      <c r="Q8" s="144">
        <v>1.9264064899999999E-2</v>
      </c>
      <c r="R8" s="29">
        <v>1.8960685499999998E-2</v>
      </c>
      <c r="S8" s="29">
        <v>1.8340781699999996E-2</v>
      </c>
      <c r="T8" s="29">
        <v>1.7341034299999992E-2</v>
      </c>
      <c r="U8" s="29">
        <v>1.6123082599999998E-2</v>
      </c>
      <c r="V8" s="29">
        <v>1.4848286399999999E-2</v>
      </c>
      <c r="W8" s="29">
        <v>1.3613048599999997E-2</v>
      </c>
      <c r="X8" s="29">
        <v>1.25093941E-2</v>
      </c>
    </row>
    <row r="9" spans="1:24" s="336" customFormat="1">
      <c r="A9" s="336">
        <v>0.3</v>
      </c>
      <c r="B9" s="29">
        <v>0</v>
      </c>
      <c r="C9" s="29">
        <v>0</v>
      </c>
      <c r="D9" s="29">
        <v>0</v>
      </c>
      <c r="E9" s="29">
        <v>0</v>
      </c>
      <c r="F9" s="144">
        <v>0</v>
      </c>
      <c r="G9" s="144">
        <v>0</v>
      </c>
      <c r="H9" s="144">
        <v>0</v>
      </c>
      <c r="I9" s="144">
        <v>-9.9999999392252895E-10</v>
      </c>
      <c r="J9" s="144">
        <v>0</v>
      </c>
      <c r="K9" s="144">
        <v>-9.9999999392252895E-10</v>
      </c>
      <c r="L9" s="144">
        <v>-9.9999990510468702E-11</v>
      </c>
      <c r="M9" s="144">
        <v>5.0828850000000083E-3</v>
      </c>
      <c r="N9" s="144">
        <v>9.8602293000000073E-3</v>
      </c>
      <c r="O9" s="144">
        <v>1.4809053599999995E-2</v>
      </c>
      <c r="P9" s="144">
        <v>1.9832166099999996E-2</v>
      </c>
      <c r="Q9" s="144">
        <v>1.9611488300000007E-2</v>
      </c>
      <c r="R9" s="29">
        <v>1.9300156400000004E-2</v>
      </c>
      <c r="S9" s="29">
        <v>1.8657076099999993E-2</v>
      </c>
      <c r="T9" s="29">
        <v>1.7623641400000008E-2</v>
      </c>
      <c r="U9" s="29">
        <v>1.6368157800000002E-2</v>
      </c>
      <c r="V9" s="29">
        <v>1.5057116500000002E-2</v>
      </c>
      <c r="W9" s="29">
        <v>1.3789548600000003E-2</v>
      </c>
      <c r="X9" s="29">
        <v>1.2658916500000004E-2</v>
      </c>
    </row>
    <row r="10" spans="1:24" s="336" customFormat="1">
      <c r="A10" s="336">
        <v>0.6</v>
      </c>
      <c r="B10" s="29">
        <v>0</v>
      </c>
      <c r="C10" s="29">
        <v>0</v>
      </c>
      <c r="D10" s="29">
        <v>0</v>
      </c>
      <c r="E10" s="29">
        <v>0</v>
      </c>
      <c r="F10" s="144">
        <v>0</v>
      </c>
      <c r="G10" s="144">
        <v>-1.0000000116860974E-9</v>
      </c>
      <c r="H10" s="144">
        <v>0</v>
      </c>
      <c r="I10" s="144">
        <v>0</v>
      </c>
      <c r="J10" s="144">
        <v>0</v>
      </c>
      <c r="K10" s="144">
        <v>-2.0000000056086263E-9</v>
      </c>
      <c r="L10" s="144">
        <v>-2.000000165480742E-10</v>
      </c>
      <c r="M10" s="144">
        <v>6.0498268999999993E-3</v>
      </c>
      <c r="N10" s="144">
        <v>1.1791543999999998E-2</v>
      </c>
      <c r="O10" s="144">
        <v>1.7798276000000009E-2</v>
      </c>
      <c r="P10" s="144">
        <v>2.3954400000000008E-2</v>
      </c>
      <c r="Q10" s="144">
        <v>2.3682064999999995E-2</v>
      </c>
      <c r="R10" s="29">
        <v>2.3302841499999991E-2</v>
      </c>
      <c r="S10" s="29">
        <v>2.2510469000000005E-2</v>
      </c>
      <c r="T10" s="29">
        <v>2.1241929299999997E-2</v>
      </c>
      <c r="U10" s="29">
        <v>1.9705422900000009E-2</v>
      </c>
      <c r="V10" s="29">
        <v>1.8104915699999998E-2</v>
      </c>
      <c r="W10" s="29">
        <v>1.6561143699999999E-2</v>
      </c>
      <c r="X10" s="29">
        <v>1.5186658500000005E-2</v>
      </c>
    </row>
    <row r="11" spans="1:24" s="336" customFormat="1" ht="15.75" customHeight="1">
      <c r="A11" s="336">
        <v>0.9</v>
      </c>
      <c r="B11" s="29">
        <v>0</v>
      </c>
      <c r="C11" s="29">
        <v>0</v>
      </c>
      <c r="D11" s="29">
        <v>0</v>
      </c>
      <c r="E11" s="29">
        <v>0</v>
      </c>
      <c r="F11" s="144">
        <v>-9.9999999392252895E-10</v>
      </c>
      <c r="G11" s="144">
        <v>0</v>
      </c>
      <c r="H11" s="144">
        <v>0</v>
      </c>
      <c r="I11" s="144">
        <v>0</v>
      </c>
      <c r="J11" s="144">
        <v>0</v>
      </c>
      <c r="K11" s="144">
        <v>-2.0000000056086263E-9</v>
      </c>
      <c r="L11" s="144">
        <v>-2.9999998929497453E-10</v>
      </c>
      <c r="M11" s="144">
        <v>1.0730786000000006E-2</v>
      </c>
      <c r="N11" s="144">
        <v>2.1063530999999996E-2</v>
      </c>
      <c r="O11" s="144">
        <v>3.2032128999999986E-2</v>
      </c>
      <c r="P11" s="144">
        <v>4.3434879999999988E-2</v>
      </c>
      <c r="Q11" s="144">
        <v>4.2925344999999983E-2</v>
      </c>
      <c r="R11" s="29">
        <v>4.222907900000001E-2</v>
      </c>
      <c r="S11" s="29">
        <v>4.0749919000000003E-2</v>
      </c>
      <c r="T11" s="29">
        <v>3.83948E-2</v>
      </c>
      <c r="U11" s="29">
        <v>3.555461599999999E-2</v>
      </c>
      <c r="V11" s="29">
        <v>3.2606958999999998E-2</v>
      </c>
      <c r="W11" s="29">
        <v>2.9773716799999992E-2</v>
      </c>
      <c r="X11" s="29">
        <v>2.7257979599999996E-2</v>
      </c>
    </row>
    <row r="12" spans="1:24" s="409" customFormat="1" ht="14.25">
      <c r="A12" s="409" t="s">
        <v>110</v>
      </c>
      <c r="B12" s="410">
        <v>2.18808362E-2</v>
      </c>
      <c r="C12" s="410">
        <v>6.2273004E-2</v>
      </c>
      <c r="D12" s="410">
        <v>9.0021132099999998E-2</v>
      </c>
      <c r="E12" s="410">
        <v>0.11070846599999999</v>
      </c>
      <c r="F12" s="410">
        <v>0.15624487100000001</v>
      </c>
      <c r="G12" s="410">
        <v>0.16161045200000002</v>
      </c>
      <c r="H12" s="410">
        <v>0.14888420800000002</v>
      </c>
      <c r="I12" s="410">
        <v>0.13994029899999999</v>
      </c>
      <c r="J12" s="410">
        <v>0.12052697600000001</v>
      </c>
      <c r="K12" s="410">
        <v>0.10708519399999999</v>
      </c>
      <c r="L12" s="410">
        <v>9.8926502599999994E-2</v>
      </c>
      <c r="M12" s="410">
        <v>9.1599152099999998E-2</v>
      </c>
      <c r="N12" s="410">
        <v>9.4456222699999995E-2</v>
      </c>
      <c r="O12" s="410">
        <v>8.6646344400000005E-2</v>
      </c>
      <c r="P12" s="410">
        <v>8.5956131899999996E-2</v>
      </c>
      <c r="Q12" s="410">
        <v>8.7426848700000004E-2</v>
      </c>
      <c r="R12" s="410">
        <v>7.7984099099999996E-2</v>
      </c>
      <c r="S12" s="410">
        <v>8.1856096899999994E-2</v>
      </c>
      <c r="T12" s="410">
        <v>8.1403411299999992E-2</v>
      </c>
      <c r="U12" s="410">
        <v>7.6834007299999993E-2</v>
      </c>
      <c r="V12" s="410">
        <v>7.0593882800000007E-2</v>
      </c>
      <c r="W12" s="410">
        <v>6.3557810899999997E-2</v>
      </c>
      <c r="X12" s="410">
        <v>5.9075447399999995E-2</v>
      </c>
    </row>
    <row r="13" spans="1:24" s="336" customFormat="1">
      <c r="B13" s="29">
        <v>3.9999999999999994E-2</v>
      </c>
      <c r="C13" s="29">
        <v>3.9999999999999994E-2</v>
      </c>
      <c r="D13" s="29">
        <v>3.9999999999999994E-2</v>
      </c>
      <c r="E13" s="29">
        <v>3.9999999999999994E-2</v>
      </c>
      <c r="F13" s="144">
        <v>3.9999999999999994E-2</v>
      </c>
      <c r="G13" s="144">
        <v>3.9999999999999994E-2</v>
      </c>
      <c r="H13" s="144">
        <v>3.9999999999999994E-2</v>
      </c>
      <c r="I13" s="144">
        <v>0.04</v>
      </c>
      <c r="J13" s="144">
        <v>0.04</v>
      </c>
      <c r="K13" s="144" t="e">
        <v>#N/A</v>
      </c>
      <c r="L13" s="144" t="e">
        <v>#N/A</v>
      </c>
      <c r="M13" s="144" t="e">
        <v>#N/A</v>
      </c>
      <c r="N13" s="144">
        <v>3.9999999999999994E-2</v>
      </c>
      <c r="O13" s="144">
        <v>3.9999999999999994E-2</v>
      </c>
      <c r="P13" s="144">
        <v>3.9999999999999994E-2</v>
      </c>
      <c r="Q13" s="144">
        <v>3.9999999999999994E-2</v>
      </c>
      <c r="R13" s="144">
        <v>3.9999999999999994E-2</v>
      </c>
      <c r="S13" s="144">
        <v>3.9999999999999994E-2</v>
      </c>
      <c r="T13" s="144">
        <v>3.9999999999999994E-2</v>
      </c>
      <c r="U13" s="144">
        <v>3.9999999999999994E-2</v>
      </c>
      <c r="V13" s="144">
        <v>3.9999999999999994E-2</v>
      </c>
      <c r="W13" s="144">
        <v>3.9999999999999994E-2</v>
      </c>
    </row>
    <row r="14" spans="1:24" s="336" customFormat="1">
      <c r="A14" s="336" t="s">
        <v>10</v>
      </c>
      <c r="B14" s="29">
        <v>0.06</v>
      </c>
      <c r="C14" s="29">
        <v>0.06</v>
      </c>
      <c r="D14" s="29">
        <v>0.06</v>
      </c>
      <c r="E14" s="29">
        <v>0.06</v>
      </c>
      <c r="F14" s="144">
        <v>0.06</v>
      </c>
      <c r="G14" s="144">
        <v>0.06</v>
      </c>
      <c r="H14" s="144">
        <v>0.06</v>
      </c>
      <c r="I14" s="144">
        <v>0.06</v>
      </c>
      <c r="J14" s="144">
        <v>0.06</v>
      </c>
      <c r="K14" s="144" t="e">
        <v>#N/A</v>
      </c>
      <c r="L14" s="144" t="e">
        <v>#N/A</v>
      </c>
      <c r="M14" s="144" t="e">
        <v>#N/A</v>
      </c>
      <c r="N14" s="144">
        <v>0.06</v>
      </c>
      <c r="O14" s="144">
        <v>0.06</v>
      </c>
      <c r="P14" s="144">
        <v>0.06</v>
      </c>
      <c r="Q14" s="144">
        <v>0.06</v>
      </c>
      <c r="R14" s="144">
        <v>0.06</v>
      </c>
      <c r="S14" s="144">
        <v>0.06</v>
      </c>
      <c r="T14" s="144">
        <v>0.06</v>
      </c>
      <c r="U14" s="144">
        <v>0.06</v>
      </c>
      <c r="V14" s="144">
        <v>0.06</v>
      </c>
      <c r="W14" s="144">
        <v>0.06</v>
      </c>
    </row>
    <row r="15" spans="1:24" s="336" customFormat="1">
      <c r="B15" s="29">
        <v>0.08</v>
      </c>
      <c r="C15" s="29">
        <v>0.08</v>
      </c>
      <c r="D15" s="29">
        <v>0.08</v>
      </c>
      <c r="E15" s="29">
        <v>0.08</v>
      </c>
      <c r="F15" s="144">
        <v>0.08</v>
      </c>
      <c r="G15" s="144">
        <v>0.08</v>
      </c>
      <c r="H15" s="144">
        <v>0.08</v>
      </c>
      <c r="I15" s="144">
        <v>0.08</v>
      </c>
      <c r="J15" s="319">
        <v>0.08</v>
      </c>
      <c r="K15" s="319" t="e">
        <v>#N/A</v>
      </c>
      <c r="L15" s="336" t="e">
        <v>#N/A</v>
      </c>
      <c r="M15" s="336" t="e">
        <v>#N/A</v>
      </c>
      <c r="N15" s="144">
        <v>0.08</v>
      </c>
      <c r="O15" s="144">
        <v>0.08</v>
      </c>
      <c r="P15" s="144">
        <v>0.08</v>
      </c>
      <c r="Q15" s="144">
        <v>0.08</v>
      </c>
      <c r="R15" s="144">
        <v>0.08</v>
      </c>
      <c r="S15" s="144">
        <v>0.08</v>
      </c>
      <c r="T15" s="144">
        <v>0.08</v>
      </c>
      <c r="U15" s="144">
        <v>0.08</v>
      </c>
      <c r="V15" s="144">
        <v>0.08</v>
      </c>
      <c r="W15" s="144">
        <v>0.08</v>
      </c>
    </row>
    <row r="16" spans="1:24" s="336" customFormat="1">
      <c r="B16" s="29" t="e">
        <v>#N/A</v>
      </c>
      <c r="C16" s="29" t="e">
        <v>#N/A</v>
      </c>
      <c r="D16" s="29" t="e">
        <v>#N/A</v>
      </c>
      <c r="E16" s="29" t="e">
        <v>#N/A</v>
      </c>
      <c r="F16" s="29" t="e">
        <v>#N/A</v>
      </c>
      <c r="G16" s="29" t="e">
        <v>#N/A</v>
      </c>
      <c r="H16" s="29" t="e">
        <v>#N/A</v>
      </c>
      <c r="I16" s="29" t="e">
        <v>#N/A</v>
      </c>
      <c r="J16" s="319">
        <v>9.9000000000000005E-2</v>
      </c>
      <c r="K16" s="319">
        <v>9.9000000000000005E-2</v>
      </c>
      <c r="L16" s="319">
        <v>9.9000000000000005E-2</v>
      </c>
      <c r="M16" s="319">
        <v>9.9000000000000005E-2</v>
      </c>
      <c r="N16" s="144">
        <v>9.9000000000000005E-2</v>
      </c>
      <c r="O16" s="144" t="e">
        <v>#N/A</v>
      </c>
      <c r="P16" s="144" t="e">
        <v>#N/A</v>
      </c>
      <c r="Q16" s="144" t="e">
        <v>#N/A</v>
      </c>
      <c r="R16" s="144" t="e">
        <v>#N/A</v>
      </c>
      <c r="S16" s="144" t="e">
        <v>#N/A</v>
      </c>
      <c r="T16" s="144" t="e">
        <v>#N/A</v>
      </c>
      <c r="U16" s="144" t="e">
        <v>#N/A</v>
      </c>
      <c r="V16" s="144" t="e">
        <v>#N/A</v>
      </c>
      <c r="W16" s="144" t="e">
        <v>#N/A</v>
      </c>
    </row>
    <row r="17" spans="1:31" s="336" customFormat="1">
      <c r="A17" s="336" t="s">
        <v>11</v>
      </c>
      <c r="B17" s="29">
        <v>2.18808362E-2</v>
      </c>
      <c r="C17" s="29">
        <v>6.2273004E-2</v>
      </c>
      <c r="D17" s="29">
        <v>9.0021132099999998E-2</v>
      </c>
      <c r="E17" s="29">
        <v>0.11070846599999999</v>
      </c>
      <c r="F17" s="29">
        <v>0.15624487100000001</v>
      </c>
      <c r="G17" s="29">
        <v>0.16161045200000002</v>
      </c>
      <c r="H17" s="29">
        <v>0.14888420800000002</v>
      </c>
      <c r="I17" s="29">
        <v>0.13994029899999999</v>
      </c>
      <c r="J17" s="29">
        <v>0.12070834899999999</v>
      </c>
      <c r="K17" s="144">
        <v>0.107</v>
      </c>
      <c r="L17" s="144">
        <v>9.740335189999999E-2</v>
      </c>
      <c r="M17" s="144">
        <v>9.2653155700000003E-2</v>
      </c>
      <c r="N17" s="144">
        <v>8.3186815799999994E-2</v>
      </c>
      <c r="O17" s="144">
        <v>7.8268626199999997E-2</v>
      </c>
      <c r="P17" s="144">
        <v>8.0615095599999992E-2</v>
      </c>
      <c r="Q17" s="144">
        <v>7.8490658399999996E-2</v>
      </c>
      <c r="R17" s="29">
        <v>7.8777789299999998E-2</v>
      </c>
      <c r="S17" s="29">
        <v>7.7019396800000001E-2</v>
      </c>
      <c r="T17" s="29">
        <v>7.4105591499999998E-2</v>
      </c>
      <c r="U17" s="29">
        <v>6.7410172300000001E-2</v>
      </c>
      <c r="V17" s="29">
        <v>6.1060479599999995E-2</v>
      </c>
      <c r="W17" s="29">
        <v>5.5E-2</v>
      </c>
      <c r="X17" s="336" t="e">
        <v>#N/A</v>
      </c>
    </row>
    <row r="19" spans="1:31">
      <c r="B19" s="339"/>
      <c r="C19" s="339"/>
      <c r="D19" s="339"/>
      <c r="E19" s="339"/>
      <c r="F19" s="339"/>
      <c r="G19" s="339"/>
      <c r="H19" s="339"/>
      <c r="I19" s="339"/>
      <c r="J19" s="339"/>
      <c r="K19" s="339"/>
      <c r="R19" s="336"/>
    </row>
    <row r="20" spans="1:31">
      <c r="R20" s="336"/>
    </row>
    <row r="28" spans="1:31"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</row>
    <row r="30" spans="1:31">
      <c r="A30" s="34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HJ55"/>
  <sheetViews>
    <sheetView workbookViewId="0">
      <pane xSplit="1" ySplit="2" topLeftCell="GS3" activePane="bottomRight" state="frozen"/>
      <selection pane="topRight" activeCell="AT22" sqref="AT22"/>
      <selection pane="bottomLeft" activeCell="AT22" sqref="AT22"/>
      <selection pane="bottomRight" activeCell="HG12" sqref="HE12:HG12"/>
    </sheetView>
  </sheetViews>
  <sheetFormatPr defaultColWidth="9.42578125" defaultRowHeight="15" customHeight="1"/>
  <cols>
    <col min="1" max="1" width="66.42578125" style="12" bestFit="1" customWidth="1"/>
    <col min="2" max="215" width="9.5703125" style="12" customWidth="1"/>
    <col min="216" max="16384" width="9.42578125" style="12"/>
  </cols>
  <sheetData>
    <row r="1" spans="1:218">
      <c r="A1" s="282" t="s">
        <v>156</v>
      </c>
      <c r="B1" s="458">
        <v>2006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>
        <v>2007</v>
      </c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>
        <v>2008</v>
      </c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>
        <v>2009</v>
      </c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>
        <v>2010</v>
      </c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>
        <v>2011</v>
      </c>
      <c r="BK1" s="458"/>
      <c r="BL1" s="458"/>
      <c r="BM1" s="458"/>
      <c r="BN1" s="458"/>
      <c r="BO1" s="458"/>
      <c r="BP1" s="458"/>
      <c r="BQ1" s="458"/>
      <c r="BR1" s="458"/>
      <c r="BS1" s="458"/>
      <c r="BT1" s="458"/>
      <c r="BU1" s="458"/>
      <c r="BV1" s="458">
        <v>2012</v>
      </c>
      <c r="BW1" s="458"/>
      <c r="BX1" s="458"/>
      <c r="BY1" s="458"/>
      <c r="BZ1" s="458"/>
      <c r="CA1" s="458"/>
      <c r="CB1" s="458"/>
      <c r="CC1" s="458"/>
      <c r="CD1" s="458"/>
      <c r="CE1" s="458"/>
      <c r="CF1" s="458"/>
      <c r="CG1" s="458"/>
      <c r="CH1" s="458">
        <v>2013</v>
      </c>
      <c r="CI1" s="458"/>
      <c r="CJ1" s="458"/>
      <c r="CK1" s="458"/>
      <c r="CL1" s="458"/>
      <c r="CM1" s="458"/>
      <c r="CN1" s="458"/>
      <c r="CO1" s="458"/>
      <c r="CP1" s="458"/>
      <c r="CQ1" s="458"/>
      <c r="CR1" s="458"/>
      <c r="CS1" s="458"/>
      <c r="CT1" s="458">
        <v>2014</v>
      </c>
      <c r="CU1" s="458"/>
      <c r="CV1" s="458"/>
      <c r="CW1" s="458"/>
      <c r="CX1" s="458"/>
      <c r="CY1" s="458"/>
      <c r="CZ1" s="458"/>
      <c r="DA1" s="458"/>
      <c r="DB1" s="458"/>
      <c r="DC1" s="458"/>
      <c r="DD1" s="458"/>
      <c r="DE1" s="458"/>
      <c r="DF1" s="458">
        <v>2015</v>
      </c>
      <c r="DG1" s="458"/>
      <c r="DH1" s="458"/>
      <c r="DI1" s="458"/>
      <c r="DJ1" s="458"/>
      <c r="DK1" s="458"/>
      <c r="DL1" s="458"/>
      <c r="DM1" s="458"/>
      <c r="DN1" s="458"/>
      <c r="DO1" s="458"/>
      <c r="DP1" s="458"/>
      <c r="DQ1" s="458"/>
      <c r="DR1" s="458">
        <v>2016</v>
      </c>
      <c r="DS1" s="458"/>
      <c r="DT1" s="458"/>
      <c r="DU1" s="458"/>
      <c r="DV1" s="458"/>
      <c r="DW1" s="458"/>
      <c r="DX1" s="458"/>
      <c r="DY1" s="458"/>
      <c r="DZ1" s="458"/>
      <c r="EA1" s="458"/>
      <c r="EB1" s="458"/>
      <c r="EC1" s="458"/>
      <c r="ED1" s="458">
        <v>2017</v>
      </c>
      <c r="EE1" s="458"/>
      <c r="EF1" s="458"/>
      <c r="EG1" s="458"/>
      <c r="EH1" s="458"/>
      <c r="EI1" s="458"/>
      <c r="EJ1" s="458"/>
      <c r="EK1" s="458"/>
      <c r="EL1" s="458"/>
      <c r="EM1" s="458"/>
      <c r="EN1" s="458"/>
      <c r="EO1" s="458"/>
      <c r="EP1" s="457">
        <v>2018</v>
      </c>
      <c r="EQ1" s="457"/>
      <c r="ER1" s="457"/>
      <c r="ES1" s="457"/>
      <c r="ET1" s="457"/>
      <c r="EU1" s="457"/>
      <c r="EV1" s="457"/>
      <c r="EW1" s="457"/>
      <c r="EX1" s="457"/>
      <c r="EY1" s="457"/>
      <c r="EZ1" s="457"/>
      <c r="FA1" s="457"/>
      <c r="FB1" s="12">
        <v>2019</v>
      </c>
      <c r="FN1" s="12">
        <v>2020</v>
      </c>
      <c r="FZ1" s="12">
        <v>2021</v>
      </c>
      <c r="GL1" s="12">
        <v>2022</v>
      </c>
      <c r="GX1" s="457">
        <v>2023</v>
      </c>
      <c r="GY1" s="457"/>
      <c r="GZ1" s="457"/>
      <c r="HA1" s="457"/>
      <c r="HB1" s="457"/>
      <c r="HC1" s="457"/>
      <c r="HD1" s="457"/>
      <c r="HE1" s="457"/>
      <c r="HF1" s="457"/>
      <c r="HG1" s="457"/>
    </row>
    <row r="2" spans="1:218" ht="15" customHeight="1">
      <c r="A2" s="282" t="s">
        <v>192</v>
      </c>
      <c r="B2" s="283">
        <v>1</v>
      </c>
      <c r="C2" s="283">
        <v>2</v>
      </c>
      <c r="D2" s="283">
        <v>3</v>
      </c>
      <c r="E2" s="283">
        <v>4</v>
      </c>
      <c r="F2" s="283">
        <v>5</v>
      </c>
      <c r="G2" s="283">
        <v>6</v>
      </c>
      <c r="H2" s="283">
        <v>7</v>
      </c>
      <c r="I2" s="283">
        <v>8</v>
      </c>
      <c r="J2" s="283">
        <v>9</v>
      </c>
      <c r="K2" s="283">
        <v>10</v>
      </c>
      <c r="L2" s="283">
        <v>11</v>
      </c>
      <c r="M2" s="283">
        <v>12</v>
      </c>
      <c r="N2" s="283">
        <v>1</v>
      </c>
      <c r="O2" s="283">
        <v>2</v>
      </c>
      <c r="P2" s="283">
        <v>3</v>
      </c>
      <c r="Q2" s="283">
        <v>4</v>
      </c>
      <c r="R2" s="283">
        <v>5</v>
      </c>
      <c r="S2" s="283">
        <v>6</v>
      </c>
      <c r="T2" s="283">
        <v>7</v>
      </c>
      <c r="U2" s="283">
        <v>8</v>
      </c>
      <c r="V2" s="283">
        <v>9</v>
      </c>
      <c r="W2" s="283">
        <v>10</v>
      </c>
      <c r="X2" s="283">
        <v>11</v>
      </c>
      <c r="Y2" s="283">
        <v>12</v>
      </c>
      <c r="Z2" s="283">
        <v>1</v>
      </c>
      <c r="AA2" s="283">
        <v>2</v>
      </c>
      <c r="AB2" s="283">
        <v>3</v>
      </c>
      <c r="AC2" s="283">
        <v>4</v>
      </c>
      <c r="AD2" s="283">
        <v>5</v>
      </c>
      <c r="AE2" s="283">
        <v>6</v>
      </c>
      <c r="AF2" s="283">
        <v>7</v>
      </c>
      <c r="AG2" s="283">
        <v>8</v>
      </c>
      <c r="AH2" s="283">
        <v>9</v>
      </c>
      <c r="AI2" s="283">
        <v>10</v>
      </c>
      <c r="AJ2" s="283">
        <v>11</v>
      </c>
      <c r="AK2" s="283">
        <v>12</v>
      </c>
      <c r="AL2" s="283">
        <v>1</v>
      </c>
      <c r="AM2" s="283">
        <v>2</v>
      </c>
      <c r="AN2" s="283">
        <v>3</v>
      </c>
      <c r="AO2" s="283">
        <v>4</v>
      </c>
      <c r="AP2" s="283">
        <v>5</v>
      </c>
      <c r="AQ2" s="283">
        <v>6</v>
      </c>
      <c r="AR2" s="283">
        <v>7</v>
      </c>
      <c r="AS2" s="283">
        <v>8</v>
      </c>
      <c r="AT2" s="283">
        <v>9</v>
      </c>
      <c r="AU2" s="283">
        <v>10</v>
      </c>
      <c r="AV2" s="283">
        <v>11</v>
      </c>
      <c r="AW2" s="283">
        <v>12</v>
      </c>
      <c r="AX2" s="283">
        <v>1</v>
      </c>
      <c r="AY2" s="283">
        <v>2</v>
      </c>
      <c r="AZ2" s="283">
        <v>3</v>
      </c>
      <c r="BA2" s="283">
        <v>4</v>
      </c>
      <c r="BB2" s="283">
        <v>5</v>
      </c>
      <c r="BC2" s="283">
        <v>6</v>
      </c>
      <c r="BD2" s="283">
        <v>7</v>
      </c>
      <c r="BE2" s="283">
        <v>8</v>
      </c>
      <c r="BF2" s="283">
        <v>9</v>
      </c>
      <c r="BG2" s="283">
        <v>10</v>
      </c>
      <c r="BH2" s="283">
        <v>11</v>
      </c>
      <c r="BI2" s="283">
        <v>12</v>
      </c>
      <c r="BJ2" s="283">
        <v>1</v>
      </c>
      <c r="BK2" s="283">
        <v>2</v>
      </c>
      <c r="BL2" s="283">
        <v>3</v>
      </c>
      <c r="BM2" s="283">
        <v>4</v>
      </c>
      <c r="BN2" s="283">
        <v>5</v>
      </c>
      <c r="BO2" s="283">
        <v>6</v>
      </c>
      <c r="BP2" s="283">
        <v>7</v>
      </c>
      <c r="BQ2" s="283">
        <v>8</v>
      </c>
      <c r="BR2" s="283">
        <v>9</v>
      </c>
      <c r="BS2" s="283">
        <v>10</v>
      </c>
      <c r="BT2" s="283">
        <v>11</v>
      </c>
      <c r="BU2" s="283">
        <v>12</v>
      </c>
      <c r="BV2" s="283">
        <v>1</v>
      </c>
      <c r="BW2" s="283">
        <v>2</v>
      </c>
      <c r="BX2" s="283">
        <v>3</v>
      </c>
      <c r="BY2" s="283">
        <v>4</v>
      </c>
      <c r="BZ2" s="283">
        <v>5</v>
      </c>
      <c r="CA2" s="283">
        <v>6</v>
      </c>
      <c r="CB2" s="283">
        <v>7</v>
      </c>
      <c r="CC2" s="283">
        <v>8</v>
      </c>
      <c r="CD2" s="283">
        <v>9</v>
      </c>
      <c r="CE2" s="283">
        <v>10</v>
      </c>
      <c r="CF2" s="283">
        <v>11</v>
      </c>
      <c r="CG2" s="283">
        <v>12</v>
      </c>
      <c r="CH2" s="283">
        <v>1</v>
      </c>
      <c r="CI2" s="283">
        <v>2</v>
      </c>
      <c r="CJ2" s="283">
        <v>3</v>
      </c>
      <c r="CK2" s="283">
        <v>4</v>
      </c>
      <c r="CL2" s="283">
        <v>5</v>
      </c>
      <c r="CM2" s="283">
        <v>6</v>
      </c>
      <c r="CN2" s="283">
        <v>7</v>
      </c>
      <c r="CO2" s="283">
        <v>8</v>
      </c>
      <c r="CP2" s="283">
        <v>9</v>
      </c>
      <c r="CQ2" s="283">
        <v>10</v>
      </c>
      <c r="CR2" s="283">
        <v>11</v>
      </c>
      <c r="CS2" s="283">
        <v>12</v>
      </c>
      <c r="CT2" s="283">
        <v>1</v>
      </c>
      <c r="CU2" s="283">
        <v>2</v>
      </c>
      <c r="CV2" s="283">
        <v>3</v>
      </c>
      <c r="CW2" s="283">
        <v>4</v>
      </c>
      <c r="CX2" s="283">
        <v>5</v>
      </c>
      <c r="CY2" s="283">
        <v>6</v>
      </c>
      <c r="CZ2" s="283">
        <v>7</v>
      </c>
      <c r="DA2" s="283">
        <v>8</v>
      </c>
      <c r="DB2" s="283">
        <v>9</v>
      </c>
      <c r="DC2" s="283">
        <v>10</v>
      </c>
      <c r="DD2" s="283">
        <v>11</v>
      </c>
      <c r="DE2" s="283">
        <v>12</v>
      </c>
      <c r="DF2" s="283">
        <v>1</v>
      </c>
      <c r="DG2" s="283">
        <v>2</v>
      </c>
      <c r="DH2" s="283">
        <v>3</v>
      </c>
      <c r="DI2" s="283">
        <v>4</v>
      </c>
      <c r="DJ2" s="283">
        <v>5</v>
      </c>
      <c r="DK2" s="283">
        <v>6</v>
      </c>
      <c r="DL2" s="283">
        <v>7</v>
      </c>
      <c r="DM2" s="283">
        <v>8</v>
      </c>
      <c r="DN2" s="283">
        <v>9</v>
      </c>
      <c r="DO2" s="283">
        <v>10</v>
      </c>
      <c r="DP2" s="283">
        <v>11</v>
      </c>
      <c r="DQ2" s="283">
        <v>12</v>
      </c>
      <c r="DR2" s="283">
        <v>1</v>
      </c>
      <c r="DS2" s="283">
        <v>2</v>
      </c>
      <c r="DT2" s="283">
        <v>3</v>
      </c>
      <c r="DU2" s="283">
        <v>4</v>
      </c>
      <c r="DV2" s="283">
        <v>5</v>
      </c>
      <c r="DW2" s="283">
        <v>6</v>
      </c>
      <c r="DX2" s="283">
        <v>7</v>
      </c>
      <c r="DY2" s="283">
        <v>8</v>
      </c>
      <c r="DZ2" s="283">
        <v>9</v>
      </c>
      <c r="EA2" s="283">
        <v>10</v>
      </c>
      <c r="EB2" s="283">
        <v>11</v>
      </c>
      <c r="EC2" s="283">
        <v>12</v>
      </c>
      <c r="ED2" s="283">
        <v>1</v>
      </c>
      <c r="EE2" s="283">
        <v>2</v>
      </c>
      <c r="EF2" s="283">
        <v>3</v>
      </c>
      <c r="EG2" s="283">
        <v>4</v>
      </c>
      <c r="EH2" s="283">
        <v>5</v>
      </c>
      <c r="EI2" s="283">
        <v>6</v>
      </c>
      <c r="EJ2" s="283">
        <v>7</v>
      </c>
      <c r="EK2" s="283">
        <v>8</v>
      </c>
      <c r="EL2" s="283">
        <v>9</v>
      </c>
      <c r="EM2" s="283">
        <v>10</v>
      </c>
      <c r="EN2" s="283">
        <v>11</v>
      </c>
      <c r="EO2" s="283">
        <v>12</v>
      </c>
      <c r="EP2" s="283">
        <v>1</v>
      </c>
      <c r="EQ2" s="283">
        <v>2</v>
      </c>
      <c r="ER2" s="283">
        <v>3</v>
      </c>
      <c r="ES2" s="283">
        <v>4</v>
      </c>
      <c r="ET2" s="283">
        <v>5</v>
      </c>
      <c r="EU2" s="283">
        <v>6</v>
      </c>
      <c r="EV2" s="283">
        <v>7</v>
      </c>
      <c r="EW2" s="283">
        <v>8</v>
      </c>
      <c r="EX2" s="283">
        <v>9</v>
      </c>
      <c r="EY2" s="283">
        <v>10</v>
      </c>
      <c r="EZ2" s="283">
        <v>11</v>
      </c>
      <c r="FA2" s="283">
        <v>12</v>
      </c>
      <c r="FB2" s="283">
        <v>1</v>
      </c>
      <c r="FC2" s="283">
        <v>2</v>
      </c>
      <c r="FD2" s="283">
        <v>3</v>
      </c>
      <c r="FE2" s="283">
        <v>4</v>
      </c>
      <c r="FF2" s="283">
        <v>5</v>
      </c>
      <c r="FG2" s="283">
        <v>6</v>
      </c>
      <c r="FH2" s="283">
        <v>7</v>
      </c>
      <c r="FI2" s="283">
        <v>8</v>
      </c>
      <c r="FJ2" s="283">
        <v>9</v>
      </c>
      <c r="FK2" s="283">
        <v>10</v>
      </c>
      <c r="FL2" s="283">
        <v>11</v>
      </c>
      <c r="FM2" s="283">
        <v>12</v>
      </c>
      <c r="FN2" s="283">
        <v>1</v>
      </c>
      <c r="FO2" s="283">
        <v>2</v>
      </c>
      <c r="FP2" s="283">
        <v>3</v>
      </c>
      <c r="FQ2" s="283">
        <v>4</v>
      </c>
      <c r="FR2" s="283">
        <v>5</v>
      </c>
      <c r="FS2" s="283">
        <v>6</v>
      </c>
      <c r="FT2" s="283">
        <v>7</v>
      </c>
      <c r="FU2" s="283">
        <v>8</v>
      </c>
      <c r="FV2" s="283">
        <v>9</v>
      </c>
      <c r="FW2" s="283">
        <v>10</v>
      </c>
      <c r="FX2" s="283">
        <v>11</v>
      </c>
      <c r="FY2" s="283">
        <v>12</v>
      </c>
      <c r="FZ2" s="283">
        <v>1</v>
      </c>
      <c r="GA2" s="283">
        <v>2</v>
      </c>
      <c r="GB2" s="283">
        <v>3</v>
      </c>
      <c r="GC2" s="283">
        <v>4</v>
      </c>
      <c r="GD2" s="283">
        <v>5</v>
      </c>
      <c r="GE2" s="283">
        <v>6</v>
      </c>
      <c r="GF2" s="283">
        <v>7</v>
      </c>
      <c r="GG2" s="283">
        <v>8</v>
      </c>
      <c r="GH2" s="283">
        <v>9</v>
      </c>
      <c r="GI2" s="283">
        <v>10</v>
      </c>
      <c r="GJ2" s="283">
        <v>11</v>
      </c>
      <c r="GK2" s="283">
        <v>12</v>
      </c>
      <c r="GL2" s="283">
        <v>1</v>
      </c>
      <c r="GM2" s="283">
        <v>2</v>
      </c>
      <c r="GN2" s="283">
        <v>3</v>
      </c>
      <c r="GO2" s="283">
        <v>4</v>
      </c>
      <c r="GP2" s="283">
        <v>5</v>
      </c>
      <c r="GQ2" s="283">
        <v>6</v>
      </c>
      <c r="GR2" s="283">
        <v>7</v>
      </c>
      <c r="GS2" s="283">
        <v>8</v>
      </c>
      <c r="GT2" s="283">
        <v>9</v>
      </c>
      <c r="GU2" s="283">
        <v>10</v>
      </c>
      <c r="GV2" s="283">
        <v>11</v>
      </c>
      <c r="GW2" s="283">
        <v>12</v>
      </c>
      <c r="GX2" s="283">
        <v>1</v>
      </c>
      <c r="GY2" s="283">
        <v>2</v>
      </c>
      <c r="GZ2" s="283">
        <v>3</v>
      </c>
      <c r="HA2" s="283">
        <v>4</v>
      </c>
      <c r="HB2" s="283">
        <v>5</v>
      </c>
      <c r="HC2" s="283">
        <v>6</v>
      </c>
      <c r="HD2" s="283">
        <v>7</v>
      </c>
      <c r="HE2" s="283">
        <v>8</v>
      </c>
      <c r="HF2" s="283">
        <v>9</v>
      </c>
      <c r="HG2" s="283">
        <v>10</v>
      </c>
    </row>
    <row r="3" spans="1:218" ht="15" customHeight="1">
      <c r="A3" s="11" t="s">
        <v>189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284"/>
      <c r="CU3" s="284"/>
      <c r="CV3" s="284"/>
      <c r="CW3" s="284"/>
      <c r="CX3" s="284"/>
      <c r="CY3" s="284"/>
      <c r="CZ3" s="284"/>
      <c r="DA3" s="284"/>
      <c r="DB3" s="284"/>
      <c r="DC3" s="284"/>
      <c r="DD3" s="284"/>
      <c r="DE3" s="284"/>
      <c r="DF3" s="285"/>
      <c r="DG3" s="285"/>
      <c r="DH3" s="284"/>
      <c r="DI3" s="285"/>
      <c r="DJ3" s="285"/>
      <c r="DK3" s="285"/>
      <c r="DL3" s="285"/>
      <c r="DM3" s="285"/>
      <c r="DN3" s="285"/>
      <c r="DO3" s="285"/>
      <c r="DP3" s="285"/>
      <c r="DQ3" s="285"/>
      <c r="DR3" s="285"/>
      <c r="DS3" s="285"/>
      <c r="DT3" s="285"/>
      <c r="DU3" s="285"/>
      <c r="DV3" s="285"/>
      <c r="DW3" s="285"/>
      <c r="DX3" s="285"/>
      <c r="DY3" s="285"/>
      <c r="DZ3" s="285"/>
      <c r="EA3" s="285"/>
      <c r="EB3" s="285"/>
      <c r="EC3" s="285"/>
      <c r="ED3" s="285"/>
      <c r="EE3" s="285"/>
      <c r="EF3" s="285"/>
      <c r="EG3" s="285"/>
      <c r="EH3" s="285"/>
      <c r="EI3" s="285"/>
      <c r="EJ3" s="285"/>
      <c r="EK3" s="285"/>
      <c r="EL3" s="285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</row>
    <row r="4" spans="1:218" ht="15" customHeight="1">
      <c r="A4" s="459" t="s">
        <v>193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  <c r="Z4" s="412"/>
      <c r="AA4" s="412"/>
      <c r="AB4" s="412"/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412"/>
      <c r="BZ4" s="412"/>
      <c r="CA4" s="412"/>
      <c r="CB4" s="412"/>
      <c r="CC4" s="412"/>
      <c r="CD4" s="412"/>
      <c r="CE4" s="412"/>
      <c r="CF4" s="412"/>
      <c r="CG4" s="412"/>
      <c r="CH4" s="412"/>
      <c r="CI4" s="412"/>
      <c r="CJ4" s="412"/>
      <c r="CK4" s="412"/>
      <c r="CL4" s="412"/>
      <c r="CM4" s="412"/>
      <c r="CN4" s="412"/>
      <c r="CO4" s="412"/>
      <c r="CP4" s="412"/>
      <c r="CQ4" s="412"/>
      <c r="CR4" s="412"/>
      <c r="CS4" s="412"/>
      <c r="CT4" s="413">
        <v>0.125</v>
      </c>
      <c r="CU4" s="413">
        <v>0.125</v>
      </c>
      <c r="CV4" s="413">
        <v>0.125</v>
      </c>
      <c r="CW4" s="413">
        <v>0.125</v>
      </c>
      <c r="CX4" s="413">
        <v>0.125</v>
      </c>
      <c r="CY4" s="413">
        <v>0.125</v>
      </c>
      <c r="CZ4" s="413">
        <v>0.14000000000000001</v>
      </c>
      <c r="DA4" s="413">
        <v>0.14000000000000001</v>
      </c>
      <c r="DB4" s="413">
        <v>0.14000000000000001</v>
      </c>
      <c r="DC4" s="413">
        <v>0.14000000000000001</v>
      </c>
      <c r="DD4" s="413">
        <v>0.14000000000000001</v>
      </c>
      <c r="DE4" s="413">
        <v>0.14000000000000001</v>
      </c>
      <c r="DF4" s="413">
        <v>0.15</v>
      </c>
      <c r="DG4" s="413">
        <v>0.15</v>
      </c>
      <c r="DH4" s="413">
        <v>0.15</v>
      </c>
      <c r="DI4" s="413">
        <v>0.15</v>
      </c>
      <c r="DJ4" s="413">
        <v>0.15</v>
      </c>
      <c r="DK4" s="413">
        <v>0.15</v>
      </c>
      <c r="DL4" s="413">
        <v>0.15</v>
      </c>
      <c r="DM4" s="413">
        <v>0.15</v>
      </c>
      <c r="DN4" s="413">
        <v>0.15</v>
      </c>
      <c r="DO4" s="413">
        <v>0.15</v>
      </c>
      <c r="DP4" s="413">
        <v>0.15</v>
      </c>
      <c r="DQ4" s="413">
        <v>0.15</v>
      </c>
      <c r="DR4" s="413">
        <v>0.14000000000000001</v>
      </c>
      <c r="DS4" s="413">
        <v>0.14000000000000001</v>
      </c>
      <c r="DT4" s="413">
        <v>0.14000000000000001</v>
      </c>
      <c r="DU4" s="413">
        <v>0.14000000000000001</v>
      </c>
      <c r="DV4" s="413">
        <v>0.125</v>
      </c>
      <c r="DW4" s="413">
        <v>0.125</v>
      </c>
      <c r="DX4" s="413">
        <v>0.125</v>
      </c>
      <c r="DY4" s="413">
        <v>0.18</v>
      </c>
      <c r="DZ4" s="413">
        <v>0.18</v>
      </c>
      <c r="EA4" s="413">
        <v>0.18</v>
      </c>
      <c r="EB4" s="413">
        <v>0.18</v>
      </c>
      <c r="EC4" s="413">
        <v>0.17</v>
      </c>
      <c r="ED4" s="413">
        <v>0.17</v>
      </c>
      <c r="EE4" s="413">
        <v>0.17</v>
      </c>
      <c r="EF4" s="413">
        <v>0.17</v>
      </c>
      <c r="EG4" s="413">
        <v>0.17</v>
      </c>
      <c r="EH4" s="413">
        <v>0.17</v>
      </c>
      <c r="EI4" s="413">
        <v>0.14000000000000001</v>
      </c>
      <c r="EJ4" s="413">
        <v>0.14000000000000001</v>
      </c>
      <c r="EK4" s="413">
        <v>0.14000000000000001</v>
      </c>
      <c r="EL4" s="413">
        <v>0.14000000000000001</v>
      </c>
      <c r="EM4" s="413">
        <v>0.14000000000000001</v>
      </c>
      <c r="EN4" s="413">
        <v>0.14000000000000001</v>
      </c>
      <c r="EO4" s="413">
        <v>0.13</v>
      </c>
      <c r="EP4" s="413">
        <v>0.13</v>
      </c>
      <c r="EQ4" s="413">
        <v>0.13</v>
      </c>
      <c r="ER4" s="413">
        <v>0.12</v>
      </c>
      <c r="ES4" s="413">
        <v>0.12</v>
      </c>
      <c r="ET4" s="413">
        <v>0.12</v>
      </c>
      <c r="EU4" s="413">
        <v>0.12</v>
      </c>
      <c r="EV4" s="413">
        <v>0.12</v>
      </c>
      <c r="EW4" s="413">
        <v>0.12</v>
      </c>
      <c r="EX4" s="413">
        <v>0.12</v>
      </c>
      <c r="EY4" s="413">
        <v>0.12</v>
      </c>
      <c r="EZ4" s="413">
        <v>0.13</v>
      </c>
      <c r="FA4" s="413">
        <v>0.13</v>
      </c>
      <c r="FB4" s="413">
        <v>0.13</v>
      </c>
      <c r="FC4" s="413">
        <v>0.13</v>
      </c>
      <c r="FD4" s="413">
        <v>0.13</v>
      </c>
      <c r="FE4" s="413">
        <v>0.13</v>
      </c>
      <c r="FF4" s="413">
        <v>0.13</v>
      </c>
      <c r="FG4" s="413">
        <v>0.13</v>
      </c>
      <c r="FH4" s="413">
        <v>0.13</v>
      </c>
      <c r="FI4" s="413">
        <v>0.13</v>
      </c>
      <c r="FJ4" s="413">
        <v>0.13</v>
      </c>
      <c r="FK4" s="413">
        <v>0.13</v>
      </c>
      <c r="FL4" s="413">
        <v>0.13</v>
      </c>
      <c r="FM4" s="413">
        <v>0.13</v>
      </c>
      <c r="FN4" s="413">
        <v>0.13</v>
      </c>
      <c r="FO4" s="413">
        <v>0.13</v>
      </c>
      <c r="FP4" s="413">
        <v>0.11</v>
      </c>
      <c r="FQ4" s="413">
        <v>0.1</v>
      </c>
      <c r="FR4" s="413">
        <v>0.1</v>
      </c>
      <c r="FS4" s="413">
        <v>0.1</v>
      </c>
      <c r="FT4" s="413">
        <v>0.1</v>
      </c>
      <c r="FU4" s="413">
        <v>0.1</v>
      </c>
      <c r="FV4" s="413">
        <v>0.09</v>
      </c>
      <c r="FW4" s="413">
        <v>0.09</v>
      </c>
      <c r="FX4" s="413">
        <v>7.0000000000000007E-2</v>
      </c>
      <c r="FY4" s="413">
        <v>7.0000000000000007E-2</v>
      </c>
      <c r="FZ4" s="413">
        <v>7.0000000000000007E-2</v>
      </c>
      <c r="GA4" s="413">
        <v>7.0000000000000007E-2</v>
      </c>
      <c r="GB4" s="413">
        <v>7.0000000000000007E-2</v>
      </c>
      <c r="GC4" s="413">
        <v>7.0000000000000007E-2</v>
      </c>
      <c r="GD4" s="413">
        <v>7.0000000000000007E-2</v>
      </c>
      <c r="GE4" s="413">
        <v>7.0000000000000007E-2</v>
      </c>
      <c r="GF4" s="413">
        <v>7.0000000000000007E-2</v>
      </c>
      <c r="GG4" s="413">
        <v>7.0000000000000007E-2</v>
      </c>
      <c r="GH4" s="413">
        <v>7.0000000000000007E-2</v>
      </c>
      <c r="GI4" s="413">
        <v>7.0000000000000007E-2</v>
      </c>
      <c r="GJ4" s="413">
        <v>7.0000000000000007E-2</v>
      </c>
      <c r="GK4" s="413">
        <v>7.0000000000000007E-2</v>
      </c>
      <c r="GL4" s="413">
        <v>7.4999999999999997E-2</v>
      </c>
      <c r="GM4" s="413">
        <v>7.4999999999999997E-2</v>
      </c>
      <c r="GN4" s="413">
        <v>0.1</v>
      </c>
      <c r="GO4" s="413">
        <v>0.1</v>
      </c>
      <c r="GP4" s="413">
        <v>0.1</v>
      </c>
      <c r="GQ4" s="413">
        <v>0.11</v>
      </c>
      <c r="GR4" s="413">
        <v>0.11</v>
      </c>
      <c r="GS4" s="413">
        <v>0.11</v>
      </c>
      <c r="GT4" s="413">
        <v>0.14000000000000001</v>
      </c>
      <c r="GU4" s="413">
        <v>0.14000000000000001</v>
      </c>
      <c r="GV4" s="413">
        <v>0.14000000000000001</v>
      </c>
      <c r="GW4" s="413">
        <v>0.15</v>
      </c>
      <c r="GX4" s="413">
        <v>0.15</v>
      </c>
      <c r="GY4" s="413">
        <v>0.15</v>
      </c>
      <c r="GZ4" s="413">
        <v>0.14000000000000001</v>
      </c>
      <c r="HA4" s="413">
        <v>0.14000000000000001</v>
      </c>
      <c r="HB4" s="413">
        <v>0.14000000000000001</v>
      </c>
      <c r="HC4" s="413">
        <v>0.14000000000000001</v>
      </c>
      <c r="HD4" s="413">
        <v>0.14000000000000001</v>
      </c>
      <c r="HE4" s="413">
        <v>0.14000000000000001</v>
      </c>
      <c r="HF4" s="413">
        <v>0.14000000000000001</v>
      </c>
      <c r="HG4" s="413">
        <v>0.14000000000000001</v>
      </c>
      <c r="HJ4" s="29"/>
    </row>
    <row r="5" spans="1:218" ht="15" customHeight="1">
      <c r="A5" s="459"/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  <c r="V5" s="412"/>
      <c r="W5" s="412"/>
      <c r="X5" s="412"/>
      <c r="Y5" s="412"/>
      <c r="Z5" s="412"/>
      <c r="AA5" s="412"/>
      <c r="AB5" s="412"/>
      <c r="AC5" s="412"/>
      <c r="AD5" s="412"/>
      <c r="AE5" s="412"/>
      <c r="AF5" s="412"/>
      <c r="AG5" s="412"/>
      <c r="AH5" s="412"/>
      <c r="AI5" s="412"/>
      <c r="AJ5" s="412"/>
      <c r="AK5" s="412"/>
      <c r="AL5" s="412"/>
      <c r="AM5" s="412"/>
      <c r="AN5" s="412"/>
      <c r="AO5" s="412"/>
      <c r="AP5" s="412"/>
      <c r="AQ5" s="412"/>
      <c r="AR5" s="412"/>
      <c r="AS5" s="412"/>
      <c r="AT5" s="412"/>
      <c r="AU5" s="412"/>
      <c r="AV5" s="412"/>
      <c r="AW5" s="412"/>
      <c r="AX5" s="412"/>
      <c r="AY5" s="412"/>
      <c r="AZ5" s="412"/>
      <c r="BA5" s="412"/>
      <c r="BB5" s="412"/>
      <c r="BC5" s="412"/>
      <c r="BD5" s="412"/>
      <c r="BE5" s="412"/>
      <c r="BF5" s="412"/>
      <c r="BG5" s="412"/>
      <c r="BH5" s="412"/>
      <c r="BI5" s="412"/>
      <c r="BJ5" s="412"/>
      <c r="BK5" s="412"/>
      <c r="BL5" s="412"/>
      <c r="BM5" s="412"/>
      <c r="BN5" s="412"/>
      <c r="BO5" s="412"/>
      <c r="BP5" s="412"/>
      <c r="BQ5" s="412"/>
      <c r="BR5" s="412"/>
      <c r="BS5" s="412"/>
      <c r="BT5" s="412"/>
      <c r="BU5" s="412"/>
      <c r="BV5" s="412"/>
      <c r="BW5" s="412"/>
      <c r="BX5" s="412"/>
      <c r="BY5" s="412"/>
      <c r="BZ5" s="412"/>
      <c r="CA5" s="412"/>
      <c r="CB5" s="412"/>
      <c r="CC5" s="412"/>
      <c r="CD5" s="412"/>
      <c r="CE5" s="412"/>
      <c r="CF5" s="412"/>
      <c r="CG5" s="412"/>
      <c r="CH5" s="412"/>
      <c r="CI5" s="412"/>
      <c r="CJ5" s="412"/>
      <c r="CK5" s="412"/>
      <c r="CL5" s="412"/>
      <c r="CM5" s="412"/>
      <c r="CN5" s="412"/>
      <c r="CO5" s="412"/>
      <c r="CP5" s="412"/>
      <c r="CQ5" s="412"/>
      <c r="CR5" s="412"/>
      <c r="CS5" s="412"/>
      <c r="CT5" s="413">
        <v>8.5000000000000006E-2</v>
      </c>
      <c r="CU5" s="413">
        <v>8.5000000000000006E-2</v>
      </c>
      <c r="CV5" s="413">
        <v>8.5000000000000006E-2</v>
      </c>
      <c r="CW5" s="413">
        <v>8.5000000000000006E-2</v>
      </c>
      <c r="CX5" s="413">
        <v>8.5000000000000006E-2</v>
      </c>
      <c r="CY5" s="413">
        <v>8.5000000000000006E-2</v>
      </c>
      <c r="CZ5" s="413">
        <v>0.1</v>
      </c>
      <c r="DA5" s="413">
        <v>0.1</v>
      </c>
      <c r="DB5" s="413">
        <v>0.1</v>
      </c>
      <c r="DC5" s="413">
        <v>0.1</v>
      </c>
      <c r="DD5" s="413">
        <v>0.1</v>
      </c>
      <c r="DE5" s="413">
        <v>0.1</v>
      </c>
      <c r="DF5" s="413">
        <v>0.11</v>
      </c>
      <c r="DG5" s="413">
        <v>0.11</v>
      </c>
      <c r="DH5" s="413">
        <v>0.11</v>
      </c>
      <c r="DI5" s="413">
        <v>0.11</v>
      </c>
      <c r="DJ5" s="413">
        <v>0.11</v>
      </c>
      <c r="DK5" s="413">
        <v>0.11</v>
      </c>
      <c r="DL5" s="413">
        <v>0.11</v>
      </c>
      <c r="DM5" s="413">
        <v>0.11</v>
      </c>
      <c r="DN5" s="413">
        <v>0.11</v>
      </c>
      <c r="DO5" s="413">
        <v>0.11</v>
      </c>
      <c r="DP5" s="413">
        <v>0.11</v>
      </c>
      <c r="DQ5" s="413">
        <v>0.11</v>
      </c>
      <c r="DR5" s="413">
        <v>0.1</v>
      </c>
      <c r="DS5" s="413">
        <v>0.1</v>
      </c>
      <c r="DT5" s="413">
        <v>0.1</v>
      </c>
      <c r="DU5" s="413">
        <v>0.1</v>
      </c>
      <c r="DV5" s="413">
        <v>8.5000000000000006E-2</v>
      </c>
      <c r="DW5" s="413">
        <v>8.5000000000000006E-2</v>
      </c>
      <c r="DX5" s="413">
        <v>8.5000000000000006E-2</v>
      </c>
      <c r="DY5" s="413">
        <v>0.14000000000000001</v>
      </c>
      <c r="DZ5" s="413">
        <v>0.14000000000000001</v>
      </c>
      <c r="EA5" s="413">
        <v>0.14000000000000001</v>
      </c>
      <c r="EB5" s="413">
        <v>0.14000000000000001</v>
      </c>
      <c r="EC5" s="413">
        <v>0.13</v>
      </c>
      <c r="ED5" s="413">
        <v>0.13</v>
      </c>
      <c r="EE5" s="413">
        <v>0.13</v>
      </c>
      <c r="EF5" s="413">
        <v>0.13</v>
      </c>
      <c r="EG5" s="413">
        <v>0.13</v>
      </c>
      <c r="EH5" s="413">
        <v>0.13</v>
      </c>
      <c r="EI5" s="413">
        <v>0.1</v>
      </c>
      <c r="EJ5" s="413">
        <v>0.1</v>
      </c>
      <c r="EK5" s="413">
        <v>0.1</v>
      </c>
      <c r="EL5" s="413">
        <v>0.1</v>
      </c>
      <c r="EM5" s="413">
        <v>0.1</v>
      </c>
      <c r="EN5" s="413">
        <v>0.1</v>
      </c>
      <c r="EO5" s="413">
        <v>0.09</v>
      </c>
      <c r="EP5" s="413">
        <v>0.09</v>
      </c>
      <c r="EQ5" s="413">
        <v>0.09</v>
      </c>
      <c r="ER5" s="413">
        <v>0.08</v>
      </c>
      <c r="ES5" s="413">
        <v>0.08</v>
      </c>
      <c r="ET5" s="413">
        <v>0.08</v>
      </c>
      <c r="EU5" s="413">
        <v>0.08</v>
      </c>
      <c r="EV5" s="413">
        <v>0.08</v>
      </c>
      <c r="EW5" s="413">
        <v>0.08</v>
      </c>
      <c r="EX5" s="413">
        <v>0.08</v>
      </c>
      <c r="EY5" s="413">
        <v>0.08</v>
      </c>
      <c r="EZ5" s="413">
        <v>0.09</v>
      </c>
      <c r="FA5" s="413">
        <v>0.09</v>
      </c>
      <c r="FB5" s="413">
        <v>0.09</v>
      </c>
      <c r="FC5" s="413">
        <v>0.09</v>
      </c>
      <c r="FD5" s="413">
        <v>0.09</v>
      </c>
      <c r="FE5" s="413">
        <v>0.09</v>
      </c>
      <c r="FF5" s="413">
        <v>0.09</v>
      </c>
      <c r="FG5" s="413">
        <v>0.09</v>
      </c>
      <c r="FH5" s="413">
        <v>0.09</v>
      </c>
      <c r="FI5" s="413">
        <v>0.09</v>
      </c>
      <c r="FJ5" s="413">
        <v>0.09</v>
      </c>
      <c r="FK5" s="413">
        <v>0.09</v>
      </c>
      <c r="FL5" s="413">
        <v>0.09</v>
      </c>
      <c r="FM5" s="413">
        <v>0.09</v>
      </c>
      <c r="FN5" s="413">
        <v>0.09</v>
      </c>
      <c r="FO5" s="413">
        <v>0.09</v>
      </c>
      <c r="FP5" s="413">
        <v>0.09</v>
      </c>
      <c r="FQ5" s="413">
        <v>0.08</v>
      </c>
      <c r="FR5" s="413">
        <v>0.08</v>
      </c>
      <c r="FS5" s="413">
        <v>0.08</v>
      </c>
      <c r="FT5" s="413">
        <v>0.08</v>
      </c>
      <c r="FU5" s="413">
        <v>0.08</v>
      </c>
      <c r="FV5" s="413">
        <v>7.0000000000000007E-2</v>
      </c>
      <c r="FW5" s="413">
        <v>7.0000000000000007E-2</v>
      </c>
      <c r="FX5" s="413">
        <v>0.05</v>
      </c>
      <c r="FY5" s="413">
        <v>0.05</v>
      </c>
      <c r="FZ5" s="413">
        <v>0.05</v>
      </c>
      <c r="GA5" s="413">
        <v>0.05</v>
      </c>
      <c r="GB5" s="413">
        <v>0.05</v>
      </c>
      <c r="GC5" s="413">
        <v>0.05</v>
      </c>
      <c r="GD5" s="413">
        <v>0.05</v>
      </c>
      <c r="GE5" s="413">
        <v>0.05</v>
      </c>
      <c r="GF5" s="413">
        <v>0.05</v>
      </c>
      <c r="GG5" s="413">
        <v>0.05</v>
      </c>
      <c r="GH5" s="413">
        <v>0.05</v>
      </c>
      <c r="GI5" s="413">
        <v>0.05</v>
      </c>
      <c r="GJ5" s="413">
        <v>0.05</v>
      </c>
      <c r="GK5" s="413">
        <v>0.05</v>
      </c>
      <c r="GL5" s="413">
        <v>5.5E-2</v>
      </c>
      <c r="GM5" s="413">
        <v>5.5E-2</v>
      </c>
      <c r="GN5" s="413">
        <v>0.08</v>
      </c>
      <c r="GO5" s="413">
        <v>0.08</v>
      </c>
      <c r="GP5" s="413">
        <v>0.08</v>
      </c>
      <c r="GQ5" s="413">
        <v>0.09</v>
      </c>
      <c r="GR5" s="413">
        <v>0.09</v>
      </c>
      <c r="GS5" s="413">
        <v>0.09</v>
      </c>
      <c r="GT5" s="413">
        <v>0.1</v>
      </c>
      <c r="GU5" s="413">
        <v>0.1</v>
      </c>
      <c r="GV5" s="413">
        <v>0.1</v>
      </c>
      <c r="GW5" s="413">
        <v>0.11</v>
      </c>
      <c r="GX5" s="413">
        <v>0.11</v>
      </c>
      <c r="GY5" s="413">
        <v>0.11</v>
      </c>
      <c r="GZ5" s="413">
        <v>0.12</v>
      </c>
      <c r="HA5" s="413">
        <v>0.12</v>
      </c>
      <c r="HB5" s="413">
        <v>0.12</v>
      </c>
      <c r="HC5" s="413">
        <v>0.12</v>
      </c>
      <c r="HD5" s="413">
        <v>0.12</v>
      </c>
      <c r="HE5" s="413">
        <v>0.12</v>
      </c>
      <c r="HF5" s="413">
        <v>0.12</v>
      </c>
      <c r="HG5" s="413">
        <v>0.12</v>
      </c>
      <c r="HJ5" s="29"/>
    </row>
    <row r="6" spans="1:218" ht="15" customHeight="1">
      <c r="A6" s="286" t="s">
        <v>194</v>
      </c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4"/>
      <c r="AG6" s="414"/>
      <c r="AH6" s="414"/>
      <c r="AI6" s="414"/>
      <c r="AJ6" s="414"/>
      <c r="AK6" s="414"/>
      <c r="AL6" s="414"/>
      <c r="AM6" s="414"/>
      <c r="AN6" s="414"/>
      <c r="AO6" s="414"/>
      <c r="AP6" s="414"/>
      <c r="AQ6" s="414"/>
      <c r="AR6" s="414"/>
      <c r="AS6" s="414"/>
      <c r="AT6" s="414"/>
      <c r="AU6" s="414"/>
      <c r="AV6" s="414"/>
      <c r="AW6" s="414"/>
      <c r="AX6" s="414"/>
      <c r="AY6" s="414"/>
      <c r="AZ6" s="414"/>
      <c r="BA6" s="414"/>
      <c r="BB6" s="414"/>
      <c r="BC6" s="414"/>
      <c r="BD6" s="414"/>
      <c r="BE6" s="414"/>
      <c r="BF6" s="414"/>
      <c r="BG6" s="414"/>
      <c r="BH6" s="414"/>
      <c r="BI6" s="414"/>
      <c r="BJ6" s="414"/>
      <c r="BK6" s="414"/>
      <c r="BL6" s="414"/>
      <c r="BM6" s="414"/>
      <c r="BN6" s="414"/>
      <c r="BO6" s="414"/>
      <c r="BP6" s="414"/>
      <c r="BQ6" s="414"/>
      <c r="BR6" s="414"/>
      <c r="BS6" s="414"/>
      <c r="BT6" s="414"/>
      <c r="BU6" s="414"/>
      <c r="BV6" s="414"/>
      <c r="BW6" s="414"/>
      <c r="BX6" s="414"/>
      <c r="BY6" s="414"/>
      <c r="BZ6" s="414"/>
      <c r="CA6" s="414"/>
      <c r="CB6" s="414"/>
      <c r="CC6" s="414"/>
      <c r="CD6" s="414"/>
      <c r="CE6" s="414"/>
      <c r="CF6" s="414"/>
      <c r="CG6" s="414"/>
      <c r="CH6" s="414"/>
      <c r="CI6" s="414"/>
      <c r="CJ6" s="414"/>
      <c r="CK6" s="414"/>
      <c r="CL6" s="414"/>
      <c r="CM6" s="414"/>
      <c r="CN6" s="414"/>
      <c r="CO6" s="414"/>
      <c r="CP6" s="414"/>
      <c r="CQ6" s="414"/>
      <c r="CR6" s="414"/>
      <c r="CS6" s="414"/>
      <c r="CT6" s="413">
        <v>9.4800000000000009E-2</v>
      </c>
      <c r="CU6" s="413">
        <v>9.7799999999999998E-2</v>
      </c>
      <c r="CV6" s="413">
        <v>9.35E-2</v>
      </c>
      <c r="CW6" s="413">
        <v>9.5799999999999996E-2</v>
      </c>
      <c r="CX6" s="413">
        <v>0.10279999999999999</v>
      </c>
      <c r="CY6" s="413">
        <v>0.10390000000000001</v>
      </c>
      <c r="CZ6" s="413">
        <v>0.10779999999999999</v>
      </c>
      <c r="DA6" s="413">
        <v>0.12390000000000001</v>
      </c>
      <c r="DB6" s="413">
        <v>0.1241</v>
      </c>
      <c r="DC6" s="413">
        <v>0.12670000000000001</v>
      </c>
      <c r="DD6" s="413">
        <v>0.1244</v>
      </c>
      <c r="DE6" s="413">
        <v>0.12199</v>
      </c>
      <c r="DF6" s="413">
        <v>0.12579000000000001</v>
      </c>
      <c r="DG6" s="413">
        <v>0.13082000000000002</v>
      </c>
      <c r="DH6" s="413">
        <v>0.13183</v>
      </c>
      <c r="DI6" s="413">
        <v>0.1384</v>
      </c>
      <c r="DJ6" s="413">
        <v>0.13570000000000002</v>
      </c>
      <c r="DK6" s="413">
        <v>0.13239999999999999</v>
      </c>
      <c r="DL6" s="413">
        <v>0.13339999999999999</v>
      </c>
      <c r="DM6" s="413">
        <v>0.13739999999999999</v>
      </c>
      <c r="DN6" s="413">
        <v>0.13100000000000001</v>
      </c>
      <c r="DO6" s="413">
        <v>0.1341</v>
      </c>
      <c r="DP6" s="413">
        <v>0.11779999999999999</v>
      </c>
      <c r="DQ6" s="413">
        <v>0.11840000000000001</v>
      </c>
      <c r="DR6" s="413">
        <v>0.11800000000000001</v>
      </c>
      <c r="DS6" s="413">
        <v>0.1142</v>
      </c>
      <c r="DT6" s="413">
        <v>0.1255</v>
      </c>
      <c r="DU6" s="413">
        <v>0.12670000000000001</v>
      </c>
      <c r="DV6" s="413">
        <v>0.1229</v>
      </c>
      <c r="DW6" s="413">
        <v>0.1133</v>
      </c>
      <c r="DX6" s="413">
        <v>0.1091</v>
      </c>
      <c r="DY6" s="413">
        <v>0.13689999999999999</v>
      </c>
      <c r="DZ6" s="413">
        <v>0.15869999999999998</v>
      </c>
      <c r="EA6" s="413">
        <v>0.15509999999999999</v>
      </c>
      <c r="EB6" s="413">
        <v>0.15960000000000002</v>
      </c>
      <c r="EC6" s="413">
        <v>0.15509999999999999</v>
      </c>
      <c r="ED6" s="413">
        <v>0.1454</v>
      </c>
      <c r="EE6" s="413">
        <v>0.14849999999999999</v>
      </c>
      <c r="EF6" s="413">
        <v>0.1497</v>
      </c>
      <c r="EG6" s="413">
        <v>0.14990000000000001</v>
      </c>
      <c r="EH6" s="413">
        <v>0.14699999999999999</v>
      </c>
      <c r="EI6" s="413">
        <v>0.13100000000000001</v>
      </c>
      <c r="EJ6" s="413">
        <v>0.12269999999999999</v>
      </c>
      <c r="EK6" s="413">
        <v>0.1217</v>
      </c>
      <c r="EL6" s="413">
        <v>0.12050000000000001</v>
      </c>
      <c r="EM6" s="413">
        <v>0.12050000000000001</v>
      </c>
      <c r="EN6" s="413">
        <v>0.11960000000000001</v>
      </c>
      <c r="EO6" s="413">
        <v>0.1166</v>
      </c>
      <c r="EP6" s="413">
        <v>0.1076</v>
      </c>
      <c r="EQ6" s="413">
        <v>0.10980000000000001</v>
      </c>
      <c r="ER6" s="413">
        <v>0.1066</v>
      </c>
      <c r="ES6" s="413">
        <v>9.9499999999999991E-2</v>
      </c>
      <c r="ET6" s="413">
        <v>9.9600000000000008E-2</v>
      </c>
      <c r="EU6" s="413">
        <v>0.10050000000000001</v>
      </c>
      <c r="EV6" s="413">
        <v>9.7599999999999992E-2</v>
      </c>
      <c r="EW6" s="413">
        <v>9.9900000000000003E-2</v>
      </c>
      <c r="EX6" s="413">
        <v>0.10039996462494083</v>
      </c>
      <c r="EY6" s="413">
        <v>0.10039999999999999</v>
      </c>
      <c r="EZ6" s="413">
        <v>0.1018</v>
      </c>
      <c r="FA6" s="413">
        <v>0.10800000000000001</v>
      </c>
      <c r="FB6" s="413">
        <v>0.11120320850040809</v>
      </c>
      <c r="FC6" s="29">
        <v>0.1101</v>
      </c>
      <c r="FD6" s="29">
        <v>0.1094</v>
      </c>
      <c r="FE6" s="29">
        <v>0.11019999999999999</v>
      </c>
      <c r="FF6" s="29">
        <v>0.1103</v>
      </c>
      <c r="FG6" s="413">
        <v>0.11130000000000001</v>
      </c>
      <c r="FH6" s="413">
        <v>0.1099</v>
      </c>
      <c r="FI6" s="413">
        <v>0.1126012674430359</v>
      </c>
      <c r="FJ6" s="413">
        <v>0.11119999999999999</v>
      </c>
      <c r="FK6" s="413">
        <v>0.11064393423142832</v>
      </c>
      <c r="FL6" s="413">
        <v>0.11200810519915644</v>
      </c>
      <c r="FM6" s="413">
        <v>0.11019156654702048</v>
      </c>
      <c r="FN6" s="413">
        <v>0.10858213967164311</v>
      </c>
      <c r="FO6" s="29">
        <v>0.10950667764785241</v>
      </c>
      <c r="FP6" s="29">
        <v>0.10175598952373024</v>
      </c>
      <c r="FQ6" s="29">
        <v>9.8692556253068803E-2</v>
      </c>
      <c r="FR6" s="29">
        <v>8.9320650494937204E-2</v>
      </c>
      <c r="FS6" s="29">
        <v>8.9544414350355289E-2</v>
      </c>
      <c r="FT6" s="29">
        <v>8.8548521800368082E-2</v>
      </c>
      <c r="FU6" s="29">
        <v>8.7312482927924956E-2</v>
      </c>
      <c r="FV6" s="29">
        <v>8.2151625462051528E-2</v>
      </c>
      <c r="FW6" s="29">
        <v>7.6655274594852774E-2</v>
      </c>
      <c r="FX6" s="29">
        <v>7.1704660942070647E-2</v>
      </c>
      <c r="FY6" s="29">
        <v>5.6461143815762699E-2</v>
      </c>
      <c r="FZ6" s="29">
        <v>6.2787936492099863E-2</v>
      </c>
      <c r="GA6" s="29">
        <v>6.2503526010591198E-2</v>
      </c>
      <c r="GB6" s="29">
        <v>6.06117223192114E-2</v>
      </c>
      <c r="GC6" s="29">
        <v>6.050100195322905E-2</v>
      </c>
      <c r="GD6" s="29">
        <v>6.0454590648071641E-2</v>
      </c>
      <c r="GE6" s="29">
        <v>6.0395596527805379E-2</v>
      </c>
      <c r="GF6" s="29">
        <v>6.0398996629510766E-2</v>
      </c>
      <c r="GG6" s="29">
        <v>6.0146512426955602E-2</v>
      </c>
      <c r="GH6" s="29">
        <v>5.9986771327913961E-2</v>
      </c>
      <c r="GI6" s="29">
        <v>6.0716080456909266E-2</v>
      </c>
      <c r="GJ6" s="29">
        <v>6.0750191082197133E-2</v>
      </c>
      <c r="GK6" s="29">
        <v>6.1646431568460482E-2</v>
      </c>
      <c r="GL6" s="29">
        <v>6.1089278586699901E-2</v>
      </c>
      <c r="GM6" s="29">
        <v>6.5362855406809972E-2</v>
      </c>
      <c r="GN6" s="29">
        <v>7.3584644600760571E-2</v>
      </c>
      <c r="GO6" s="29">
        <v>8.7775147066433842E-2</v>
      </c>
      <c r="GP6" s="29">
        <v>9.0438168249696499E-2</v>
      </c>
      <c r="GQ6" s="29">
        <v>9.5088060793285578E-2</v>
      </c>
      <c r="GR6" s="29">
        <v>0.10119357185430188</v>
      </c>
      <c r="GS6" s="29">
        <v>0.10053382283229957</v>
      </c>
      <c r="GT6" s="29">
        <v>0.11460420191596153</v>
      </c>
      <c r="GU6" s="29">
        <v>0.12400249719760675</v>
      </c>
      <c r="GV6" s="29">
        <v>0.12564712913035994</v>
      </c>
      <c r="GW6" s="29">
        <v>0.1295818139147191</v>
      </c>
      <c r="GX6" s="29">
        <v>0.12966743708515208</v>
      </c>
      <c r="GY6" s="29">
        <v>0.12995500079997593</v>
      </c>
      <c r="GZ6" s="29">
        <v>0.13108685537410678</v>
      </c>
      <c r="HA6" s="29">
        <v>0.12906952022402224</v>
      </c>
      <c r="HB6" s="29">
        <v>0.12960660607273872</v>
      </c>
      <c r="HC6" s="29">
        <v>0.12933152023686512</v>
      </c>
      <c r="HD6" s="29">
        <v>0.12965317384087327</v>
      </c>
      <c r="HE6" s="29">
        <v>0.1302115818898561</v>
      </c>
      <c r="HF6" s="29">
        <v>0.13025680941600723</v>
      </c>
      <c r="HG6" s="29">
        <v>0.13095912982879679</v>
      </c>
      <c r="HJ6" s="29"/>
    </row>
    <row r="7" spans="1:218" ht="15" customHeight="1">
      <c r="A7" s="286" t="s">
        <v>195</v>
      </c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414"/>
      <c r="AC7" s="414"/>
      <c r="AD7" s="414"/>
      <c r="AE7" s="414"/>
      <c r="AF7" s="414"/>
      <c r="AG7" s="414"/>
      <c r="AH7" s="414"/>
      <c r="AI7" s="414"/>
      <c r="AJ7" s="414"/>
      <c r="AK7" s="414"/>
      <c r="AL7" s="414"/>
      <c r="AM7" s="414"/>
      <c r="AN7" s="414"/>
      <c r="AO7" s="414"/>
      <c r="AP7" s="414"/>
      <c r="AQ7" s="414"/>
      <c r="AR7" s="414"/>
      <c r="AS7" s="414"/>
      <c r="AT7" s="414"/>
      <c r="AU7" s="414"/>
      <c r="AV7" s="414"/>
      <c r="AW7" s="414"/>
      <c r="AX7" s="414"/>
      <c r="AY7" s="414"/>
      <c r="AZ7" s="414"/>
      <c r="BA7" s="414"/>
      <c r="BB7" s="414"/>
      <c r="BC7" s="414"/>
      <c r="BD7" s="414"/>
      <c r="BE7" s="414"/>
      <c r="BF7" s="414"/>
      <c r="BG7" s="414"/>
      <c r="BH7" s="414"/>
      <c r="BI7" s="414"/>
      <c r="BJ7" s="414"/>
      <c r="BK7" s="414"/>
      <c r="BL7" s="414"/>
      <c r="BM7" s="414"/>
      <c r="BN7" s="414"/>
      <c r="BO7" s="414"/>
      <c r="BP7" s="414"/>
      <c r="BQ7" s="414"/>
      <c r="BR7" s="414"/>
      <c r="BS7" s="414"/>
      <c r="BT7" s="414"/>
      <c r="BU7" s="414"/>
      <c r="BV7" s="414"/>
      <c r="BW7" s="414"/>
      <c r="BX7" s="414"/>
      <c r="BY7" s="414"/>
      <c r="BZ7" s="414"/>
      <c r="CA7" s="414"/>
      <c r="CB7" s="414"/>
      <c r="CC7" s="414"/>
      <c r="CD7" s="414"/>
      <c r="CE7" s="414"/>
      <c r="CF7" s="414"/>
      <c r="CG7" s="414"/>
      <c r="CH7" s="414"/>
      <c r="CI7" s="414"/>
      <c r="CJ7" s="414"/>
      <c r="CK7" s="414"/>
      <c r="CL7" s="414"/>
      <c r="CM7" s="414"/>
      <c r="CN7" s="414"/>
      <c r="CO7" s="414"/>
      <c r="CP7" s="414"/>
      <c r="CQ7" s="414"/>
      <c r="CR7" s="414"/>
      <c r="CS7" s="414"/>
      <c r="CT7" s="413">
        <v>8.5800000000000001E-2</v>
      </c>
      <c r="CU7" s="413">
        <v>8.5199999999999998E-2</v>
      </c>
      <c r="CV7" s="413">
        <v>8.199999999999999E-2</v>
      </c>
      <c r="CW7" s="413">
        <v>8.2400000000000001E-2</v>
      </c>
      <c r="CX7" s="413">
        <v>9.3000000000000013E-2</v>
      </c>
      <c r="CY7" s="413">
        <v>9.1300000000000006E-2</v>
      </c>
      <c r="CZ7" s="413">
        <v>0.11349999999999999</v>
      </c>
      <c r="DA7" s="413">
        <v>0.1255</v>
      </c>
      <c r="DB7" s="413">
        <v>0.1241</v>
      </c>
      <c r="DC7" s="413">
        <v>0.12859999999999999</v>
      </c>
      <c r="DD7" s="413">
        <v>0.12179999999999999</v>
      </c>
      <c r="DE7" s="413">
        <v>0.12039999999999999</v>
      </c>
      <c r="DF7" s="413">
        <v>0.14699999999999999</v>
      </c>
      <c r="DG7" s="413">
        <v>0.12939999999999999</v>
      </c>
      <c r="DH7" s="413">
        <v>0.12990000000000002</v>
      </c>
      <c r="DI7" s="413">
        <v>0.1452</v>
      </c>
      <c r="DJ7" s="413">
        <v>0.14510000000000001</v>
      </c>
      <c r="DK7" s="413">
        <v>0.1368</v>
      </c>
      <c r="DL7" s="413">
        <v>0.13730000000000001</v>
      </c>
      <c r="DM7" s="413">
        <v>0.13589999999999999</v>
      </c>
      <c r="DN7" s="413">
        <v>0.1192</v>
      </c>
      <c r="DO7" s="413">
        <v>0.13880000000000001</v>
      </c>
      <c r="DP7" s="413">
        <v>0.13</v>
      </c>
      <c r="DQ7" s="413">
        <v>0.13</v>
      </c>
      <c r="DR7" s="413">
        <v>0.13</v>
      </c>
      <c r="DS7" s="264">
        <v>0.1263</v>
      </c>
      <c r="DT7" s="264">
        <v>0.13339999999999999</v>
      </c>
      <c r="DU7" s="413">
        <v>0.13980000000000001</v>
      </c>
      <c r="DV7" s="413">
        <v>0.105</v>
      </c>
      <c r="DW7" s="413">
        <v>0.1188</v>
      </c>
      <c r="DX7" s="413">
        <v>0.11230000000000001</v>
      </c>
      <c r="DY7" s="413">
        <v>0.15529999999999999</v>
      </c>
      <c r="DZ7" s="413">
        <v>0.1598</v>
      </c>
      <c r="EA7" s="413">
        <v>0.1467</v>
      </c>
      <c r="EB7" s="413">
        <v>0.155</v>
      </c>
      <c r="EC7" s="413">
        <v>0.14810000000000001</v>
      </c>
      <c r="ED7" s="413">
        <v>0.1573</v>
      </c>
      <c r="EE7" s="413">
        <v>0.15179999999999999</v>
      </c>
      <c r="EF7" s="413">
        <v>0.14080000000000001</v>
      </c>
      <c r="EG7" s="413">
        <v>0.14550000000000002</v>
      </c>
      <c r="EH7" s="413">
        <v>0.14000000000000001</v>
      </c>
      <c r="EI7" s="413">
        <v>0.13500000000000001</v>
      </c>
      <c r="EJ7" s="413">
        <v>0.12</v>
      </c>
      <c r="EK7" s="413">
        <v>0.12770000000000001</v>
      </c>
      <c r="EL7" s="413">
        <v>0.1245</v>
      </c>
      <c r="EM7" s="413">
        <v>0.128</v>
      </c>
      <c r="EN7" s="413">
        <v>0.12330000000000001</v>
      </c>
      <c r="EO7" s="413">
        <v>0.1222</v>
      </c>
      <c r="EP7" s="413">
        <v>0.1144</v>
      </c>
      <c r="EQ7" s="413">
        <v>0.1106</v>
      </c>
      <c r="ER7" s="413">
        <v>9.820000000000001E-2</v>
      </c>
      <c r="ES7" s="413">
        <v>9.5700000000000007E-2</v>
      </c>
      <c r="ET7" s="413">
        <v>9.8100000000000007E-2</v>
      </c>
      <c r="EU7" s="413">
        <v>0.10970000000000001</v>
      </c>
      <c r="EV7" s="413">
        <v>0.1007</v>
      </c>
      <c r="EW7" s="413">
        <v>0.1014</v>
      </c>
      <c r="EX7" s="413">
        <v>0.10097796981038742</v>
      </c>
      <c r="EY7" s="413">
        <v>0.1051</v>
      </c>
      <c r="EZ7" s="413">
        <v>0.1079</v>
      </c>
      <c r="FA7" s="413">
        <v>0.11130000000000001</v>
      </c>
      <c r="FB7" s="413">
        <v>0.10003376737414107</v>
      </c>
      <c r="FC7" s="413">
        <v>0.1081</v>
      </c>
      <c r="FD7" s="413">
        <v>0.10310000000000001</v>
      </c>
      <c r="FE7" s="413">
        <v>0.1125</v>
      </c>
      <c r="FF7" s="413">
        <v>0.11199999999999999</v>
      </c>
      <c r="FG7" s="413">
        <v>0.1115</v>
      </c>
      <c r="FH7" s="413">
        <v>0.107</v>
      </c>
      <c r="FI7" s="413">
        <v>0.11375891121192482</v>
      </c>
      <c r="FJ7" s="413">
        <v>0.11939999999999999</v>
      </c>
      <c r="FK7" s="413">
        <v>0.10803274083636975</v>
      </c>
      <c r="FL7" s="413">
        <v>0.1212607549955091</v>
      </c>
      <c r="FM7" s="413">
        <v>0.11602145238980512</v>
      </c>
      <c r="FN7" s="413">
        <v>0.12111111111111111</v>
      </c>
      <c r="FO7" s="29">
        <v>0.11914566967388948</v>
      </c>
      <c r="FP7" s="29">
        <v>0.11476154315378008</v>
      </c>
      <c r="FQ7" s="29">
        <v>0.11819725635006799</v>
      </c>
      <c r="FR7" s="29">
        <v>9.9685948837008626E-2</v>
      </c>
      <c r="FS7" s="29">
        <v>0.1007776961366785</v>
      </c>
      <c r="FT7" s="29">
        <v>0.102980353558626</v>
      </c>
      <c r="FU7" s="29">
        <v>9.5811428023136053E-2</v>
      </c>
      <c r="FV7" s="29">
        <v>9.0207945076217447E-2</v>
      </c>
      <c r="FW7" s="29">
        <v>8.2714603820793556E-2</v>
      </c>
      <c r="FX7" s="29">
        <v>6.8856304985337249E-2</v>
      </c>
      <c r="FY7" s="29">
        <v>6.1084507042253523E-2</v>
      </c>
      <c r="FZ7" s="29">
        <v>6.9569447980201274E-2</v>
      </c>
      <c r="GA7" s="29">
        <v>6.6458522080983087E-2</v>
      </c>
      <c r="GB7" s="29">
        <v>6.4487446341497182E-2</v>
      </c>
      <c r="GC7" s="29">
        <v>6.4826546003016586E-2</v>
      </c>
      <c r="GD7" s="29">
        <v>6.5896081562461614E-2</v>
      </c>
      <c r="GE7" s="29">
        <v>6.7021389465239417E-2</v>
      </c>
      <c r="GF7" s="29">
        <v>6.3127835983270125E-2</v>
      </c>
      <c r="GG7" s="29">
        <v>6.1062687803093298E-2</v>
      </c>
      <c r="GH7" s="29">
        <v>6.6085742304204345E-2</v>
      </c>
      <c r="GI7" s="29">
        <v>6.0919762000686682E-2</v>
      </c>
      <c r="GJ7" s="29">
        <v>6.7112564057253937E-2</v>
      </c>
      <c r="GK7" s="29">
        <v>6.8006610118445748E-2</v>
      </c>
      <c r="GL7" s="29">
        <v>6.178589285014114E-2</v>
      </c>
      <c r="GM7" s="29">
        <v>6.5618941514787935E-2</v>
      </c>
      <c r="GN7" s="29">
        <v>7.2885853802415329E-2</v>
      </c>
      <c r="GO7" s="29">
        <v>8.3548488895137746E-2</v>
      </c>
      <c r="GP7" s="29">
        <v>9.1159245761369037E-2</v>
      </c>
      <c r="GQ7" s="29">
        <v>9.6397316427941568E-2</v>
      </c>
      <c r="GR7" s="29">
        <v>0.10351524262823217</v>
      </c>
      <c r="GS7" s="29">
        <v>0.10038850667745852</v>
      </c>
      <c r="GT7" s="29">
        <v>0.11551162690921572</v>
      </c>
      <c r="GU7" s="29">
        <v>0.12698045133109334</v>
      </c>
      <c r="GV7" s="29">
        <v>0.13030140656396516</v>
      </c>
      <c r="GW7" s="29">
        <v>0.13302834100625344</v>
      </c>
      <c r="GX7" s="29">
        <v>0.12840110488433243</v>
      </c>
      <c r="GY7" s="29">
        <v>0.12957816377171216</v>
      </c>
      <c r="GZ7" s="29">
        <v>0.13445811226231333</v>
      </c>
      <c r="HA7" s="29">
        <v>0.12708267025177472</v>
      </c>
      <c r="HB7" s="29">
        <v>0.12846735146455049</v>
      </c>
      <c r="HC7" s="29">
        <v>0.12858277930970291</v>
      </c>
      <c r="HD7" s="29">
        <v>0.12871890520192095</v>
      </c>
      <c r="HE7" s="29">
        <v>0.13110908959597628</v>
      </c>
      <c r="HF7" s="29">
        <v>0.13233868986612851</v>
      </c>
      <c r="HG7" s="29">
        <v>0.13424764899252278</v>
      </c>
      <c r="HJ7" s="29"/>
    </row>
    <row r="8" spans="1:218" ht="15" customHeight="1">
      <c r="A8" s="286" t="s">
        <v>196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414"/>
      <c r="AQ8" s="414"/>
      <c r="AR8" s="414"/>
      <c r="AS8" s="414"/>
      <c r="AT8" s="414"/>
      <c r="AU8" s="414"/>
      <c r="AV8" s="414"/>
      <c r="AW8" s="414"/>
      <c r="AX8" s="414"/>
      <c r="AY8" s="414"/>
      <c r="AZ8" s="414"/>
      <c r="BA8" s="414"/>
      <c r="BB8" s="414"/>
      <c r="BC8" s="414"/>
      <c r="BD8" s="414"/>
      <c r="BE8" s="414"/>
      <c r="BF8" s="414"/>
      <c r="BG8" s="414"/>
      <c r="BH8" s="414"/>
      <c r="BI8" s="414"/>
      <c r="BJ8" s="414"/>
      <c r="BK8" s="414"/>
      <c r="BL8" s="414"/>
      <c r="BM8" s="414"/>
      <c r="BN8" s="414"/>
      <c r="BO8" s="414"/>
      <c r="BP8" s="414"/>
      <c r="BQ8" s="414"/>
      <c r="BR8" s="414"/>
      <c r="BS8" s="414"/>
      <c r="BT8" s="414"/>
      <c r="BU8" s="414"/>
      <c r="BV8" s="414"/>
      <c r="BW8" s="414"/>
      <c r="BX8" s="414"/>
      <c r="BY8" s="414"/>
      <c r="BZ8" s="414"/>
      <c r="CA8" s="414"/>
      <c r="CB8" s="414"/>
      <c r="CC8" s="414"/>
      <c r="CD8" s="414"/>
      <c r="CE8" s="414"/>
      <c r="CF8" s="414"/>
      <c r="CG8" s="414"/>
      <c r="CH8" s="414"/>
      <c r="CI8" s="414"/>
      <c r="CJ8" s="414"/>
      <c r="CK8" s="414"/>
      <c r="CL8" s="414"/>
      <c r="CM8" s="414"/>
      <c r="CN8" s="414"/>
      <c r="CO8" s="414"/>
      <c r="CP8" s="414"/>
      <c r="CQ8" s="414"/>
      <c r="CR8" s="414"/>
      <c r="CS8" s="414"/>
      <c r="CT8" s="413">
        <v>0.105</v>
      </c>
      <c r="CU8" s="413">
        <v>0.10529999999999999</v>
      </c>
      <c r="CV8" s="413">
        <v>0.10640000000000001</v>
      </c>
      <c r="CW8" s="413">
        <v>0.105</v>
      </c>
      <c r="CX8" s="413">
        <v>0.10800000000000001</v>
      </c>
      <c r="CY8" s="413">
        <v>0.1051</v>
      </c>
      <c r="CZ8" s="413">
        <v>0.10580000000000001</v>
      </c>
      <c r="DA8" s="413">
        <v>0.1202</v>
      </c>
      <c r="DB8" s="413">
        <v>0.11960000000000001</v>
      </c>
      <c r="DC8" s="413">
        <v>0.12029999999999999</v>
      </c>
      <c r="DD8" s="413">
        <v>0.1207</v>
      </c>
      <c r="DE8" s="413">
        <v>0.1202</v>
      </c>
      <c r="DF8" s="413">
        <v>0.12590000000000001</v>
      </c>
      <c r="DG8" s="413">
        <v>0.1308</v>
      </c>
      <c r="DH8" s="413">
        <v>0.13009999999999999</v>
      </c>
      <c r="DI8" s="413">
        <v>0.13009999999999999</v>
      </c>
      <c r="DJ8" s="413">
        <v>0.13</v>
      </c>
      <c r="DK8" s="413">
        <v>0.13070000000000001</v>
      </c>
      <c r="DL8" s="413">
        <v>0.1323</v>
      </c>
      <c r="DM8" s="413">
        <v>0.13059999999999999</v>
      </c>
      <c r="DN8" s="413">
        <v>0.13119999999999998</v>
      </c>
      <c r="DO8" s="413">
        <v>0.13339999999999999</v>
      </c>
      <c r="DP8" s="413">
        <v>0.13220000000000001</v>
      </c>
      <c r="DQ8" s="413">
        <v>0.13339999999999999</v>
      </c>
      <c r="DR8" s="413">
        <v>0.1293</v>
      </c>
      <c r="DS8" s="413">
        <v>0.12939999999999999</v>
      </c>
      <c r="DT8" s="413">
        <v>0.13109999999999999</v>
      </c>
      <c r="DU8" s="413">
        <v>0.127</v>
      </c>
      <c r="DV8" s="413">
        <v>0.1176</v>
      </c>
      <c r="DW8" s="413">
        <v>0.1103</v>
      </c>
      <c r="DX8" s="413">
        <v>0.1085</v>
      </c>
      <c r="DY8" s="413">
        <v>0.13800000000000001</v>
      </c>
      <c r="DZ8" s="413">
        <v>0.1552</v>
      </c>
      <c r="EA8" s="413">
        <v>0.1585</v>
      </c>
      <c r="EB8" s="413">
        <v>0.15560000000000002</v>
      </c>
      <c r="EC8" s="413">
        <v>0.15570000000000001</v>
      </c>
      <c r="ED8" s="413">
        <v>0.1484</v>
      </c>
      <c r="EE8" s="413">
        <v>0.14369999999999999</v>
      </c>
      <c r="EF8" s="413">
        <v>0.14330000000000001</v>
      </c>
      <c r="EG8" s="413">
        <v>0.14400000000000002</v>
      </c>
      <c r="EH8" s="413">
        <v>0.14499999999999999</v>
      </c>
      <c r="EI8" s="413">
        <v>0.13</v>
      </c>
      <c r="EJ8" s="413">
        <v>0.11779999999999999</v>
      </c>
      <c r="EK8" s="413">
        <v>0.1201</v>
      </c>
      <c r="EL8" s="413">
        <v>0.12303867403314918</v>
      </c>
      <c r="EM8" s="413">
        <v>0.12230000000000001</v>
      </c>
      <c r="EN8" s="413">
        <v>0.12140000000000001</v>
      </c>
      <c r="EO8" s="413">
        <v>0.1158</v>
      </c>
      <c r="EP8" s="413">
        <v>0.1106</v>
      </c>
      <c r="EQ8" s="413">
        <v>0.1118</v>
      </c>
      <c r="ER8" s="413">
        <v>0.10679999999999999</v>
      </c>
      <c r="ES8" s="29">
        <v>0.1002</v>
      </c>
      <c r="ET8" s="29">
        <v>9.9499999999999991E-2</v>
      </c>
      <c r="EU8" s="29">
        <v>0.1002</v>
      </c>
      <c r="EV8" s="413">
        <v>0.10039999999999999</v>
      </c>
      <c r="EW8" s="413">
        <v>0.1</v>
      </c>
      <c r="EX8" s="413">
        <v>0.10076060406251244</v>
      </c>
      <c r="EY8" s="413">
        <v>9.9700000000000011E-2</v>
      </c>
      <c r="EZ8" s="413">
        <v>0.10199999999999999</v>
      </c>
      <c r="FA8" s="413">
        <v>0.10539999999999999</v>
      </c>
      <c r="FB8" s="413">
        <v>0.11160305539755239</v>
      </c>
      <c r="FC8" s="413">
        <v>0.1114</v>
      </c>
      <c r="FD8" s="413">
        <v>0.1109</v>
      </c>
      <c r="FE8" s="413">
        <v>0.1106</v>
      </c>
      <c r="FF8" s="413">
        <v>0.11019999999999999</v>
      </c>
      <c r="FG8" s="413">
        <v>0.11109999999999999</v>
      </c>
      <c r="FH8" s="413">
        <v>0.10970000000000001</v>
      </c>
      <c r="FI8" s="413">
        <v>0.11096007637488499</v>
      </c>
      <c r="FJ8" s="413">
        <v>0.111</v>
      </c>
      <c r="FK8" s="413">
        <v>0.1109987540215131</v>
      </c>
      <c r="FL8" s="413">
        <v>0.11132581925189397</v>
      </c>
      <c r="FM8" s="413">
        <v>0.10915288067229953</v>
      </c>
      <c r="FN8" s="413">
        <v>0.10633386169924516</v>
      </c>
      <c r="FO8" s="29">
        <v>0.11</v>
      </c>
      <c r="FP8" s="29">
        <v>9.9206489873458703E-2</v>
      </c>
      <c r="FQ8" s="29">
        <v>9.7143006601642892E-2</v>
      </c>
      <c r="FR8" s="29">
        <v>8.9161692919003721E-2</v>
      </c>
      <c r="FS8" s="29">
        <v>8.8796367724952627E-2</v>
      </c>
      <c r="FT8" s="29">
        <v>8.8284497288187241E-2</v>
      </c>
      <c r="FU8" s="29">
        <v>8.665932544172758E-2</v>
      </c>
      <c r="FV8" s="29">
        <v>8.7013999782512758E-2</v>
      </c>
      <c r="FW8" s="29">
        <v>7.8759725854732551E-2</v>
      </c>
      <c r="FX8" s="29">
        <v>6.9890261241427151E-2</v>
      </c>
      <c r="FY8" s="29">
        <v>5.4060638735777322E-2</v>
      </c>
      <c r="FZ8" s="29">
        <v>6.0225823175024361E-2</v>
      </c>
      <c r="GA8" s="29">
        <v>0.06</v>
      </c>
      <c r="GB8" s="29">
        <v>0.06</v>
      </c>
      <c r="GC8" s="29">
        <v>0.06</v>
      </c>
      <c r="GD8" s="29">
        <v>0.06</v>
      </c>
      <c r="GE8" s="29">
        <v>0.06</v>
      </c>
      <c r="GF8" s="29">
        <v>0.06</v>
      </c>
      <c r="GG8" s="29">
        <v>0.06</v>
      </c>
      <c r="GH8" s="29">
        <v>0.06</v>
      </c>
      <c r="GI8" s="29">
        <v>6.0810695403820815E-2</v>
      </c>
      <c r="GJ8" s="29">
        <v>6.0724296302697774E-2</v>
      </c>
      <c r="GK8" s="29">
        <v>6.1904431684943931E-2</v>
      </c>
      <c r="GL8" s="29">
        <v>6.1035788198500703E-2</v>
      </c>
      <c r="GM8" s="29">
        <v>6.5856464889340063E-2</v>
      </c>
      <c r="GN8" s="29">
        <v>6.6053046703550194E-2</v>
      </c>
      <c r="GO8" s="29">
        <v>0.09</v>
      </c>
      <c r="GP8" s="29">
        <v>0.09</v>
      </c>
      <c r="GQ8" s="29">
        <v>9.5966790224781967E-2</v>
      </c>
      <c r="GR8" s="29">
        <v>0.1</v>
      </c>
      <c r="GS8" s="29">
        <v>0.1</v>
      </c>
      <c r="GT8" s="29">
        <v>0.10782657124696883</v>
      </c>
      <c r="GU8" s="29">
        <v>0.12</v>
      </c>
      <c r="GV8" s="29">
        <v>0.12</v>
      </c>
      <c r="GW8" s="29">
        <v>0.12725487188112708</v>
      </c>
      <c r="GX8" s="29">
        <v>0.13</v>
      </c>
      <c r="GY8" s="29">
        <v>0.13</v>
      </c>
      <c r="GZ8" s="29">
        <v>0.13</v>
      </c>
      <c r="HA8" s="29">
        <v>0.13</v>
      </c>
      <c r="HB8" s="29">
        <v>0.13006176824667606</v>
      </c>
      <c r="HC8" s="29">
        <v>0.13</v>
      </c>
      <c r="HD8" s="29">
        <v>0.13062574574088651</v>
      </c>
      <c r="HE8" s="29">
        <v>0.13</v>
      </c>
      <c r="HF8" s="29">
        <v>0.13</v>
      </c>
      <c r="HG8" s="29">
        <v>0.13</v>
      </c>
      <c r="HJ8" s="29"/>
    </row>
    <row r="9" spans="1:218" ht="15" customHeight="1">
      <c r="A9" s="286" t="s">
        <v>197</v>
      </c>
      <c r="B9" s="415"/>
      <c r="C9" s="415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>
        <v>6.4000000000000001E-2</v>
      </c>
      <c r="U9" s="415">
        <v>6.4000000000000001E-2</v>
      </c>
      <c r="V9" s="415">
        <v>6.4000000000000001E-2</v>
      </c>
      <c r="W9" s="415">
        <v>7.400000000000001E-2</v>
      </c>
      <c r="X9" s="415">
        <v>8.4000000000000005E-2</v>
      </c>
      <c r="Y9" s="415">
        <v>8.4000000000000005E-2</v>
      </c>
      <c r="Z9" s="415">
        <v>8.4000000000000005E-2</v>
      </c>
      <c r="AA9" s="415">
        <v>8.4000000000000005E-2</v>
      </c>
      <c r="AB9" s="415">
        <v>9.7500000000000003E-2</v>
      </c>
      <c r="AC9" s="415">
        <v>9.7500000000000003E-2</v>
      </c>
      <c r="AD9" s="415">
        <v>9.7500000000000003E-2</v>
      </c>
      <c r="AE9" s="415">
        <v>9.7500000000000003E-2</v>
      </c>
      <c r="AF9" s="415">
        <v>9.7500000000000003E-2</v>
      </c>
      <c r="AG9" s="415">
        <v>9.7500000000000003E-2</v>
      </c>
      <c r="AH9" s="415">
        <v>0.10249999999999999</v>
      </c>
      <c r="AI9" s="415">
        <v>0.10249999999999999</v>
      </c>
      <c r="AJ9" s="415">
        <v>9.7500000000000003E-2</v>
      </c>
      <c r="AK9" s="415">
        <v>9.7500000000000003E-2</v>
      </c>
      <c r="AL9" s="415">
        <v>9.7500000000000003E-2</v>
      </c>
      <c r="AM9" s="415">
        <v>9.7500000000000003E-2</v>
      </c>
      <c r="AN9" s="415">
        <v>0.14000000000000001</v>
      </c>
      <c r="AO9" s="415">
        <v>0.14000000000000001</v>
      </c>
      <c r="AP9" s="415">
        <v>0.1275</v>
      </c>
      <c r="AQ9" s="415">
        <v>0.115</v>
      </c>
      <c r="AR9" s="415">
        <v>0.115</v>
      </c>
      <c r="AS9" s="415">
        <v>0.115</v>
      </c>
      <c r="AT9" s="415">
        <v>0.1</v>
      </c>
      <c r="AU9" s="415">
        <v>0.1</v>
      </c>
      <c r="AV9" s="415">
        <v>0.1</v>
      </c>
      <c r="AW9" s="415">
        <v>0.1</v>
      </c>
      <c r="AX9" s="415">
        <v>0.1</v>
      </c>
      <c r="AY9" s="415">
        <v>0.1</v>
      </c>
      <c r="AZ9" s="415">
        <v>0.1</v>
      </c>
      <c r="BA9" s="415">
        <v>0.1</v>
      </c>
      <c r="BB9" s="415">
        <v>0.11</v>
      </c>
      <c r="BC9" s="415">
        <v>0.11</v>
      </c>
      <c r="BD9" s="415">
        <v>0.11</v>
      </c>
      <c r="BE9" s="415">
        <v>0.11</v>
      </c>
      <c r="BF9" s="415">
        <v>0.11</v>
      </c>
      <c r="BG9" s="415">
        <v>0.11</v>
      </c>
      <c r="BH9" s="415">
        <v>0.11</v>
      </c>
      <c r="BI9" s="415">
        <v>0.11</v>
      </c>
      <c r="BJ9" s="415">
        <v>0.11</v>
      </c>
      <c r="BK9" s="415">
        <v>0.11</v>
      </c>
      <c r="BL9" s="415">
        <v>0.11</v>
      </c>
      <c r="BM9" s="415">
        <v>0.115</v>
      </c>
      <c r="BN9" s="415">
        <v>0.115</v>
      </c>
      <c r="BO9" s="415">
        <v>0.115</v>
      </c>
      <c r="BP9" s="415">
        <v>0.115</v>
      </c>
      <c r="BQ9" s="415">
        <v>0.11749999999999999</v>
      </c>
      <c r="BR9" s="415">
        <v>0.11749999999999999</v>
      </c>
      <c r="BS9" s="415">
        <v>0.1225</v>
      </c>
      <c r="BT9" s="415">
        <v>0.1225</v>
      </c>
      <c r="BU9" s="415">
        <v>0.1225</v>
      </c>
      <c r="BV9" s="415">
        <v>0.1225</v>
      </c>
      <c r="BW9" s="415">
        <v>0.1225</v>
      </c>
      <c r="BX9" s="415">
        <v>0.1275</v>
      </c>
      <c r="BY9" s="415">
        <v>0.13250000000000001</v>
      </c>
      <c r="BZ9" s="415">
        <v>0.13250000000000001</v>
      </c>
      <c r="CA9" s="415">
        <v>0.13250000000000001</v>
      </c>
      <c r="CB9" s="415">
        <v>0.13250000000000001</v>
      </c>
      <c r="CC9" s="415">
        <v>0.13250000000000001</v>
      </c>
      <c r="CD9" s="415">
        <v>0.13250000000000001</v>
      </c>
      <c r="CE9" s="415">
        <v>0.13250000000000001</v>
      </c>
      <c r="CF9" s="415">
        <v>0.13250000000000001</v>
      </c>
      <c r="CG9" s="415">
        <v>0.13250000000000001</v>
      </c>
      <c r="CH9" s="415">
        <v>0.125</v>
      </c>
      <c r="CI9" s="415">
        <v>0.125</v>
      </c>
      <c r="CJ9" s="415">
        <v>0.125</v>
      </c>
      <c r="CK9" s="415">
        <v>0.115</v>
      </c>
      <c r="CL9" s="415">
        <v>0.115</v>
      </c>
      <c r="CM9" s="415">
        <v>0.105</v>
      </c>
      <c r="CN9" s="415">
        <v>0.105</v>
      </c>
      <c r="CO9" s="415">
        <v>0.105</v>
      </c>
      <c r="CP9" s="415">
        <v>0.105</v>
      </c>
      <c r="CQ9" s="415">
        <v>0.105</v>
      </c>
      <c r="CR9" s="415">
        <v>0.105</v>
      </c>
      <c r="CS9" s="415">
        <v>0.105</v>
      </c>
      <c r="CT9" s="415">
        <v>0.105</v>
      </c>
      <c r="CU9" s="415">
        <v>0.105</v>
      </c>
      <c r="CV9" s="415">
        <v>0.105</v>
      </c>
      <c r="CW9" s="415">
        <v>0.105</v>
      </c>
      <c r="CX9" s="415">
        <v>0.105</v>
      </c>
      <c r="CY9" s="415">
        <v>0.105</v>
      </c>
      <c r="CZ9" s="415">
        <v>0.12</v>
      </c>
      <c r="DA9" s="415">
        <v>0.12</v>
      </c>
      <c r="DB9" s="415">
        <v>0.12</v>
      </c>
      <c r="DC9" s="415">
        <v>0.12</v>
      </c>
      <c r="DD9" s="415">
        <v>0.12</v>
      </c>
      <c r="DE9" s="415">
        <v>0.12</v>
      </c>
      <c r="DF9" s="413">
        <v>0.13</v>
      </c>
      <c r="DG9" s="413">
        <v>0.13</v>
      </c>
      <c r="DH9" s="413">
        <v>0.13</v>
      </c>
      <c r="DI9" s="413">
        <v>0.13</v>
      </c>
      <c r="DJ9" s="413">
        <v>0.13</v>
      </c>
      <c r="DK9" s="413">
        <v>0.13</v>
      </c>
      <c r="DL9" s="413">
        <v>0.13</v>
      </c>
      <c r="DM9" s="413">
        <v>0.13</v>
      </c>
      <c r="DN9" s="413">
        <v>0.13</v>
      </c>
      <c r="DO9" s="413">
        <v>0.13</v>
      </c>
      <c r="DP9" s="413">
        <v>0.13</v>
      </c>
      <c r="DQ9" s="413">
        <v>0.13</v>
      </c>
      <c r="DR9" s="413">
        <v>0.12</v>
      </c>
      <c r="DS9" s="413">
        <v>0.12</v>
      </c>
      <c r="DT9" s="413">
        <v>0.12</v>
      </c>
      <c r="DU9" s="413">
        <v>0.12</v>
      </c>
      <c r="DV9" s="413">
        <v>0.105</v>
      </c>
      <c r="DW9" s="413">
        <v>0.105</v>
      </c>
      <c r="DX9" s="413">
        <v>0.105</v>
      </c>
      <c r="DY9" s="413">
        <v>0.15</v>
      </c>
      <c r="DZ9" s="413">
        <v>0.15</v>
      </c>
      <c r="EA9" s="413">
        <v>0.15</v>
      </c>
      <c r="EB9" s="413">
        <v>0.15</v>
      </c>
      <c r="EC9" s="413">
        <v>0.14000000000000001</v>
      </c>
      <c r="ED9" s="413">
        <v>0.14000000000000001</v>
      </c>
      <c r="EE9" s="413">
        <v>0.14000000000000001</v>
      </c>
      <c r="EF9" s="413">
        <v>0.14000000000000001</v>
      </c>
      <c r="EG9" s="413">
        <v>0.14000000000000001</v>
      </c>
      <c r="EH9" s="413">
        <v>0.14000000000000001</v>
      </c>
      <c r="EI9" s="413">
        <v>0.12</v>
      </c>
      <c r="EJ9" s="413">
        <v>0.12</v>
      </c>
      <c r="EK9" s="413">
        <v>0.12</v>
      </c>
      <c r="EL9" s="413">
        <v>0.12</v>
      </c>
      <c r="EM9" s="413">
        <v>0.12</v>
      </c>
      <c r="EN9" s="413">
        <v>0.12</v>
      </c>
      <c r="EO9" s="413">
        <v>0.11</v>
      </c>
      <c r="EP9" s="413">
        <v>0.11</v>
      </c>
      <c r="EQ9" s="413">
        <v>0.11</v>
      </c>
      <c r="ER9" s="413">
        <v>0.1</v>
      </c>
      <c r="ES9" s="29">
        <v>0.1</v>
      </c>
      <c r="ET9" s="29">
        <v>0.1</v>
      </c>
      <c r="EU9" s="29">
        <v>0.1</v>
      </c>
      <c r="EV9" s="29">
        <v>0.1</v>
      </c>
      <c r="EW9" s="29">
        <v>0.1</v>
      </c>
      <c r="EX9" s="29">
        <v>0.1</v>
      </c>
      <c r="EY9" s="413">
        <v>0.1</v>
      </c>
      <c r="EZ9" s="413">
        <v>0.11</v>
      </c>
      <c r="FA9" s="413">
        <v>0.11</v>
      </c>
      <c r="FB9" s="413">
        <v>0.11</v>
      </c>
      <c r="FC9" s="413">
        <v>0.11</v>
      </c>
      <c r="FD9" s="413">
        <v>0.11</v>
      </c>
      <c r="FE9" s="413">
        <v>0.11</v>
      </c>
      <c r="FF9" s="413">
        <v>0.11</v>
      </c>
      <c r="FG9" s="413">
        <v>0.11</v>
      </c>
      <c r="FH9" s="413">
        <v>0.11</v>
      </c>
      <c r="FI9" s="413">
        <v>0.11</v>
      </c>
      <c r="FJ9" s="413">
        <v>0.11</v>
      </c>
      <c r="FK9" s="413">
        <v>0.11</v>
      </c>
      <c r="FL9" s="413">
        <v>0.11</v>
      </c>
      <c r="FM9" s="413">
        <v>0.11</v>
      </c>
      <c r="FN9" s="413">
        <v>0.11</v>
      </c>
      <c r="FO9" s="29">
        <v>0.11</v>
      </c>
      <c r="FP9" s="29">
        <v>0.1</v>
      </c>
      <c r="FQ9" s="29">
        <v>0.09</v>
      </c>
      <c r="FR9" s="29">
        <v>0.09</v>
      </c>
      <c r="FS9" s="29">
        <v>0.09</v>
      </c>
      <c r="FT9" s="29">
        <v>0.09</v>
      </c>
      <c r="FU9" s="29">
        <v>0.09</v>
      </c>
      <c r="FV9" s="29">
        <v>0.08</v>
      </c>
      <c r="FW9" s="29">
        <v>0.08</v>
      </c>
      <c r="FX9" s="29">
        <v>0.06</v>
      </c>
      <c r="FY9" s="29">
        <v>0.06</v>
      </c>
      <c r="FZ9" s="29">
        <v>0.06</v>
      </c>
      <c r="GA9" s="29">
        <v>0.06</v>
      </c>
      <c r="GB9" s="29">
        <v>0.06</v>
      </c>
      <c r="GC9" s="29">
        <v>0.06</v>
      </c>
      <c r="GD9" s="29">
        <v>0.06</v>
      </c>
      <c r="GE9" s="29">
        <v>0.06</v>
      </c>
      <c r="GF9" s="29">
        <v>0.06</v>
      </c>
      <c r="GG9" s="29">
        <v>0.06</v>
      </c>
      <c r="GH9" s="29">
        <v>0.06</v>
      </c>
      <c r="GI9" s="29">
        <v>0.06</v>
      </c>
      <c r="GJ9" s="29">
        <v>0.06</v>
      </c>
      <c r="GK9" s="29">
        <v>0.06</v>
      </c>
      <c r="GL9" s="29">
        <v>6.5000000000000002E-2</v>
      </c>
      <c r="GM9" s="29">
        <v>6.5000000000000002E-2</v>
      </c>
      <c r="GN9" s="29">
        <v>0.09</v>
      </c>
      <c r="GO9" s="29">
        <v>0.09</v>
      </c>
      <c r="GP9" s="29">
        <v>0.09</v>
      </c>
      <c r="GQ9" s="29">
        <v>0.1</v>
      </c>
      <c r="GR9" s="29">
        <v>0.1</v>
      </c>
      <c r="GS9" s="29">
        <v>0.1</v>
      </c>
      <c r="GT9" s="29">
        <v>0.12</v>
      </c>
      <c r="GU9" s="29">
        <v>0.12</v>
      </c>
      <c r="GV9" s="29">
        <v>0.12</v>
      </c>
      <c r="GW9" s="29">
        <v>0.13</v>
      </c>
      <c r="GX9" s="29">
        <v>0.13</v>
      </c>
      <c r="GY9" s="29">
        <v>0.13</v>
      </c>
      <c r="GZ9" s="29">
        <v>0.13</v>
      </c>
      <c r="HA9" s="29">
        <v>0.13</v>
      </c>
      <c r="HB9" s="29">
        <v>0.13</v>
      </c>
      <c r="HC9" s="29">
        <v>0.13</v>
      </c>
      <c r="HD9" s="29">
        <v>0.13</v>
      </c>
      <c r="HE9" s="29">
        <v>0.13</v>
      </c>
      <c r="HF9" s="29">
        <v>0.13</v>
      </c>
      <c r="HG9" s="29">
        <v>0.13</v>
      </c>
      <c r="HJ9" s="29"/>
    </row>
    <row r="10" spans="1:218" ht="15" customHeight="1">
      <c r="A10" s="11" t="s">
        <v>198</v>
      </c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  <c r="AC10" s="416"/>
      <c r="AD10" s="416"/>
      <c r="AE10" s="416"/>
      <c r="AF10" s="416"/>
      <c r="AG10" s="416"/>
      <c r="AH10" s="416"/>
      <c r="AI10" s="416"/>
      <c r="AJ10" s="416"/>
      <c r="AK10" s="416"/>
      <c r="AL10" s="416"/>
      <c r="AM10" s="416"/>
      <c r="AN10" s="416"/>
      <c r="AO10" s="416"/>
      <c r="AP10" s="416"/>
      <c r="AQ10" s="416"/>
      <c r="AR10" s="416"/>
      <c r="AS10" s="416"/>
      <c r="AT10" s="416"/>
      <c r="AU10" s="416"/>
      <c r="AV10" s="416"/>
      <c r="AW10" s="416"/>
      <c r="AX10" s="416"/>
      <c r="AY10" s="416"/>
      <c r="AZ10" s="416"/>
      <c r="BA10" s="416"/>
      <c r="BB10" s="416"/>
      <c r="BC10" s="416"/>
      <c r="BD10" s="416"/>
      <c r="BE10" s="416"/>
      <c r="BF10" s="416"/>
      <c r="BG10" s="416"/>
      <c r="BH10" s="416"/>
      <c r="BI10" s="416"/>
      <c r="BJ10" s="416"/>
      <c r="BK10" s="416"/>
      <c r="BL10" s="416"/>
      <c r="BM10" s="416"/>
      <c r="BN10" s="416"/>
      <c r="BO10" s="416"/>
      <c r="BP10" s="416"/>
      <c r="BQ10" s="416"/>
      <c r="BR10" s="416"/>
      <c r="BS10" s="416"/>
      <c r="BT10" s="416"/>
      <c r="BU10" s="416"/>
      <c r="BV10" s="416"/>
      <c r="BW10" s="416"/>
      <c r="BX10" s="416"/>
      <c r="BY10" s="416"/>
      <c r="BZ10" s="416"/>
      <c r="CA10" s="416"/>
      <c r="CB10" s="416"/>
      <c r="CC10" s="416"/>
      <c r="CD10" s="416"/>
      <c r="CE10" s="416"/>
      <c r="CF10" s="416"/>
      <c r="CG10" s="416"/>
      <c r="CH10" s="416"/>
      <c r="CI10" s="416"/>
      <c r="CJ10" s="416"/>
      <c r="CK10" s="416"/>
      <c r="CL10" s="416"/>
      <c r="CM10" s="416"/>
      <c r="CN10" s="416"/>
      <c r="CO10" s="416"/>
      <c r="CP10" s="416"/>
      <c r="CQ10" s="416"/>
      <c r="CR10" s="416"/>
      <c r="CS10" s="416"/>
      <c r="CT10" s="415"/>
      <c r="CU10" s="415"/>
      <c r="CV10" s="415"/>
      <c r="CW10" s="415"/>
      <c r="CX10" s="415"/>
      <c r="CY10" s="415"/>
      <c r="CZ10" s="415"/>
      <c r="DA10" s="415"/>
      <c r="DB10" s="415"/>
      <c r="DC10" s="415"/>
      <c r="DD10" s="415"/>
      <c r="DE10" s="415"/>
      <c r="DF10" s="413"/>
      <c r="DG10" s="413"/>
      <c r="DH10" s="413"/>
      <c r="DI10" s="413"/>
      <c r="DJ10" s="413"/>
      <c r="DK10" s="413"/>
      <c r="DL10" s="413"/>
      <c r="DM10" s="413"/>
      <c r="DN10" s="413"/>
      <c r="DO10" s="413"/>
      <c r="DP10" s="413"/>
      <c r="DQ10" s="413"/>
      <c r="DR10" s="413"/>
      <c r="DS10" s="413"/>
      <c r="DT10" s="413"/>
      <c r="DU10" s="413"/>
      <c r="DV10" s="413"/>
      <c r="DW10" s="413"/>
      <c r="DX10" s="413"/>
      <c r="DY10" s="413"/>
      <c r="DZ10" s="413"/>
      <c r="EA10" s="413"/>
      <c r="EB10" s="413"/>
      <c r="EC10" s="413"/>
      <c r="ED10" s="413"/>
      <c r="EE10" s="413"/>
      <c r="EF10" s="413"/>
      <c r="EG10" s="413"/>
      <c r="EH10" s="413"/>
      <c r="EI10" s="413"/>
      <c r="EJ10" s="413"/>
      <c r="EK10" s="413"/>
      <c r="EL10" s="413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8" ht="15" customHeight="1">
      <c r="A11" s="459" t="s">
        <v>199</v>
      </c>
      <c r="B11" s="412"/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2"/>
      <c r="O11" s="412"/>
      <c r="P11" s="412"/>
      <c r="Q11" s="412"/>
      <c r="R11" s="412"/>
      <c r="S11" s="412"/>
      <c r="T11" s="412"/>
      <c r="U11" s="412"/>
      <c r="V11" s="412"/>
      <c r="W11" s="412"/>
      <c r="X11" s="412"/>
      <c r="Y11" s="412"/>
      <c r="Z11" s="412"/>
      <c r="AA11" s="412"/>
      <c r="AB11" s="412"/>
      <c r="AC11" s="412"/>
      <c r="AD11" s="412"/>
      <c r="AE11" s="412"/>
      <c r="AF11" s="412"/>
      <c r="AG11" s="412"/>
      <c r="AH11" s="412"/>
      <c r="AI11" s="412"/>
      <c r="AJ11" s="412"/>
      <c r="AK11" s="412"/>
      <c r="AL11" s="412"/>
      <c r="AM11" s="412"/>
      <c r="AN11" s="412"/>
      <c r="AO11" s="412"/>
      <c r="AP11" s="412"/>
      <c r="AQ11" s="412"/>
      <c r="AR11" s="412"/>
      <c r="AS11" s="412"/>
      <c r="AT11" s="412"/>
      <c r="AU11" s="412"/>
      <c r="AV11" s="412"/>
      <c r="AW11" s="412"/>
      <c r="AX11" s="412"/>
      <c r="AY11" s="412"/>
      <c r="AZ11" s="412"/>
      <c r="BA11" s="412"/>
      <c r="BB11" s="412"/>
      <c r="BC11" s="412"/>
      <c r="BD11" s="412"/>
      <c r="BE11" s="412"/>
      <c r="BF11" s="412"/>
      <c r="BG11" s="412"/>
      <c r="BH11" s="412"/>
      <c r="BI11" s="412"/>
      <c r="BJ11" s="412"/>
      <c r="BK11" s="412"/>
      <c r="BL11" s="412"/>
      <c r="BM11" s="412"/>
      <c r="BN11" s="412"/>
      <c r="BO11" s="412"/>
      <c r="BP11" s="412"/>
      <c r="BQ11" s="412"/>
      <c r="BR11" s="412"/>
      <c r="BS11" s="412"/>
      <c r="BT11" s="412"/>
      <c r="BU11" s="412"/>
      <c r="BV11" s="412"/>
      <c r="BW11" s="412"/>
      <c r="BX11" s="412"/>
      <c r="BY11" s="412"/>
      <c r="BZ11" s="412"/>
      <c r="CA11" s="412"/>
      <c r="CB11" s="412"/>
      <c r="CC11" s="412"/>
      <c r="CD11" s="412"/>
      <c r="CE11" s="412"/>
      <c r="CF11" s="412"/>
      <c r="CG11" s="412"/>
      <c r="CH11" s="412"/>
      <c r="CI11" s="412"/>
      <c r="CJ11" s="412"/>
      <c r="CK11" s="412"/>
      <c r="CL11" s="412"/>
      <c r="CM11" s="412"/>
      <c r="CN11" s="412"/>
      <c r="CO11" s="412"/>
      <c r="CP11" s="412"/>
      <c r="CQ11" s="412"/>
      <c r="CR11" s="412"/>
      <c r="CS11" s="412"/>
      <c r="CT11" s="413">
        <v>0.17</v>
      </c>
      <c r="CU11" s="413">
        <v>0.16399999999999998</v>
      </c>
      <c r="CV11" s="413">
        <v>0.17800000000000002</v>
      </c>
      <c r="CW11" s="413">
        <v>0.17600000000000002</v>
      </c>
      <c r="CX11" s="413">
        <v>0.17199999999999999</v>
      </c>
      <c r="CY11" s="413">
        <v>0.17300000000000001</v>
      </c>
      <c r="CZ11" s="413">
        <v>0.17499999999999999</v>
      </c>
      <c r="DA11" s="413">
        <v>0.1763704197040894</v>
      </c>
      <c r="DB11" s="413">
        <v>0.16266361866593207</v>
      </c>
      <c r="DC11" s="413">
        <v>0.16917403821711788</v>
      </c>
      <c r="DD11" s="413">
        <v>0.17103386605863713</v>
      </c>
      <c r="DE11" s="413">
        <v>0.16898918211348682</v>
      </c>
      <c r="DF11" s="413">
        <v>0.1687036274237575</v>
      </c>
      <c r="DG11" s="413">
        <v>0.17999006910249321</v>
      </c>
      <c r="DH11" s="413">
        <v>0.1757369384902735</v>
      </c>
      <c r="DI11" s="413">
        <v>0.18600000000000003</v>
      </c>
      <c r="DJ11" s="413">
        <v>0.184</v>
      </c>
      <c r="DK11" s="413">
        <v>0.182</v>
      </c>
      <c r="DL11" s="413">
        <v>0.18403214466823614</v>
      </c>
      <c r="DM11" s="413">
        <v>0.19130335658420169</v>
      </c>
      <c r="DN11" s="413">
        <v>0.17640297187037732</v>
      </c>
      <c r="DO11" s="413">
        <v>0.18608623499002566</v>
      </c>
      <c r="DP11" s="413">
        <v>0.18464480186440835</v>
      </c>
      <c r="DQ11" s="413">
        <v>0.18334516752900551</v>
      </c>
      <c r="DR11" s="413">
        <v>0.190536866085599</v>
      </c>
      <c r="DS11" s="413">
        <v>0.19059818824589872</v>
      </c>
      <c r="DT11" s="413">
        <v>0.17888251412070683</v>
      </c>
      <c r="DU11" s="413">
        <v>0.17452547839929719</v>
      </c>
      <c r="DV11" s="413">
        <v>0.17184166905458129</v>
      </c>
      <c r="DW11" s="413">
        <v>0.16880182208695607</v>
      </c>
      <c r="DX11" s="413">
        <v>0.172720292650312</v>
      </c>
      <c r="DY11" s="413">
        <v>0.18404599225446991</v>
      </c>
      <c r="DZ11" s="413">
        <v>0.19399999999999998</v>
      </c>
      <c r="EA11" s="413">
        <v>0.19712931321637644</v>
      </c>
      <c r="EB11" s="413">
        <v>0.19730341539886539</v>
      </c>
      <c r="EC11" s="413">
        <v>0.19114413063363603</v>
      </c>
      <c r="ED11" s="413">
        <v>0.19583686207827786</v>
      </c>
      <c r="EE11" s="413">
        <v>0.19141050220680417</v>
      </c>
      <c r="EF11" s="413">
        <v>0.19346563247674495</v>
      </c>
      <c r="EG11" s="413">
        <v>0.19441735979349561</v>
      </c>
      <c r="EH11" s="413">
        <v>0.19800000000000001</v>
      </c>
      <c r="EI11" s="413">
        <v>0.19899999999999998</v>
      </c>
      <c r="EJ11" s="413">
        <v>0.19697326824689135</v>
      </c>
      <c r="EK11" s="413">
        <v>0.19777663995321582</v>
      </c>
      <c r="EL11" s="413">
        <v>0.19735597470192817</v>
      </c>
      <c r="EM11" s="413">
        <v>0.19706733944112961</v>
      </c>
      <c r="EN11" s="413">
        <v>0.19413139844121197</v>
      </c>
      <c r="EO11" s="413">
        <v>0.18649930791578742</v>
      </c>
      <c r="EP11" s="413">
        <v>0.19225069245456047</v>
      </c>
      <c r="EQ11" s="413">
        <v>0.18942324253903048</v>
      </c>
      <c r="ER11" s="413">
        <v>0.18904731561477958</v>
      </c>
      <c r="ES11" s="413">
        <v>0.19089999999999999</v>
      </c>
      <c r="ET11" s="413">
        <v>0.185</v>
      </c>
      <c r="EU11" s="413">
        <v>0.17739999999999997</v>
      </c>
      <c r="EV11" s="413">
        <v>0.17635857473206748</v>
      </c>
      <c r="EW11" s="413">
        <v>0.17999806462636644</v>
      </c>
      <c r="EX11" s="413">
        <v>0.17600000000000002</v>
      </c>
      <c r="EY11" s="413">
        <v>0.17530066793800633</v>
      </c>
      <c r="EZ11" s="413">
        <v>0.16988692330621688</v>
      </c>
      <c r="FA11" s="413">
        <v>0.16699999999999998</v>
      </c>
      <c r="FB11" s="413">
        <v>0.17100000000000001</v>
      </c>
      <c r="FC11" s="413">
        <v>0.17010808942074193</v>
      </c>
      <c r="FD11" s="413">
        <v>0.17066568928765602</v>
      </c>
      <c r="FE11" s="413">
        <v>0.17280520897011301</v>
      </c>
      <c r="FF11" s="413">
        <v>0.17100000000000001</v>
      </c>
      <c r="FG11" s="413">
        <v>0.16879999999999998</v>
      </c>
      <c r="FH11" s="413">
        <v>0.16969403321993962</v>
      </c>
      <c r="FI11" s="413">
        <v>0.16897533779012999</v>
      </c>
      <c r="FJ11" s="413">
        <v>0.16678708082430119</v>
      </c>
      <c r="FK11" s="413">
        <v>0.16685835885023209</v>
      </c>
      <c r="FL11" s="413">
        <v>0.16810765883603834</v>
      </c>
      <c r="FM11" s="413">
        <v>0.16581647173394709</v>
      </c>
      <c r="FN11" s="413">
        <v>0.16812325244365361</v>
      </c>
      <c r="FO11" s="413">
        <v>0.16647337796537445</v>
      </c>
      <c r="FP11" s="413">
        <v>0.16409794635298991</v>
      </c>
      <c r="FQ11" s="413">
        <v>0.16458646173187902</v>
      </c>
      <c r="FR11" s="413">
        <v>0.16220668067995259</v>
      </c>
      <c r="FS11" s="413">
        <v>0.16062419710182596</v>
      </c>
      <c r="FT11" s="413">
        <v>0.15285319139043277</v>
      </c>
      <c r="FU11" s="413">
        <v>0.15981080199756106</v>
      </c>
      <c r="FV11" s="413">
        <v>0.16193087007873083</v>
      </c>
      <c r="FW11" s="413">
        <v>0.15709532404818899</v>
      </c>
      <c r="FX11" s="413">
        <v>0.15534351173279068</v>
      </c>
      <c r="FY11" s="413">
        <v>0.14365900843535345</v>
      </c>
      <c r="FZ11" s="413">
        <v>0.152</v>
      </c>
      <c r="GA11" s="413">
        <v>0.15184842524449488</v>
      </c>
      <c r="GB11" s="413">
        <v>0.13357981422153109</v>
      </c>
      <c r="GC11" s="413">
        <v>0.11926263821119569</v>
      </c>
      <c r="GD11" s="413">
        <v>0.11527216885079823</v>
      </c>
      <c r="GE11" s="413">
        <v>0.12080978490082771</v>
      </c>
      <c r="GF11" s="413">
        <v>0.12764932890234676</v>
      </c>
      <c r="GG11" s="413">
        <v>0.1338739969297422</v>
      </c>
      <c r="GH11" s="413">
        <v>0.136613264743534</v>
      </c>
      <c r="GI11" s="413">
        <v>0.13795858926855714</v>
      </c>
      <c r="GJ11" s="413">
        <v>0.13832057490312075</v>
      </c>
      <c r="GK11" s="413">
        <v>0.13172840510112502</v>
      </c>
      <c r="GL11" s="413">
        <v>0.14085229308343497</v>
      </c>
      <c r="GM11" s="413">
        <v>0.14140847056320813</v>
      </c>
      <c r="GN11" s="413">
        <v>0.14339280936950968</v>
      </c>
      <c r="GO11" s="413">
        <v>0.14253925761541564</v>
      </c>
      <c r="GP11" s="413">
        <v>0.1384640973604894</v>
      </c>
      <c r="GQ11" s="413">
        <v>0.14234609708550944</v>
      </c>
      <c r="GR11" s="413">
        <v>0.13987626577736034</v>
      </c>
      <c r="GS11" s="413">
        <v>0.14360346865001833</v>
      </c>
      <c r="GT11" s="413">
        <v>0.14418208490617704</v>
      </c>
      <c r="GU11" s="413">
        <v>0.148342597537093</v>
      </c>
      <c r="GV11" s="413">
        <v>0.14912831250836744</v>
      </c>
      <c r="GW11" s="413">
        <v>0.15174079310796473</v>
      </c>
      <c r="GX11" s="413">
        <v>0.15901863200861399</v>
      </c>
      <c r="GY11" s="413">
        <v>0.1576111359709477</v>
      </c>
      <c r="GZ11" s="413">
        <v>0.16294098800703063</v>
      </c>
      <c r="HA11" s="413">
        <v>0.1643</v>
      </c>
      <c r="HB11" s="413">
        <v>0.16307053224074952</v>
      </c>
      <c r="HC11" s="413">
        <v>0.16326653497228463</v>
      </c>
      <c r="HD11" s="413">
        <v>0.16106794660805229</v>
      </c>
      <c r="HE11" s="413">
        <f>HE13</f>
        <v>0.16309415134655211</v>
      </c>
      <c r="HF11" s="413">
        <f t="shared" ref="HF11:HG11" si="0">HF13</f>
        <v>0.16521158764991256</v>
      </c>
      <c r="HG11" s="413">
        <f t="shared" si="0"/>
        <v>0.16269853171147053</v>
      </c>
    </row>
    <row r="12" spans="1:218" ht="15" customHeight="1">
      <c r="A12" s="459"/>
      <c r="B12" s="412"/>
      <c r="C12" s="412"/>
      <c r="D12" s="412"/>
      <c r="E12" s="412"/>
      <c r="F12" s="412"/>
      <c r="G12" s="412"/>
      <c r="H12" s="412"/>
      <c r="I12" s="412"/>
      <c r="J12" s="412"/>
      <c r="K12" s="412"/>
      <c r="L12" s="412"/>
      <c r="M12" s="412"/>
      <c r="N12" s="412"/>
      <c r="O12" s="412"/>
      <c r="P12" s="412"/>
      <c r="Q12" s="412"/>
      <c r="R12" s="412"/>
      <c r="S12" s="412"/>
      <c r="T12" s="412"/>
      <c r="U12" s="412"/>
      <c r="V12" s="412"/>
      <c r="W12" s="412"/>
      <c r="X12" s="412"/>
      <c r="Y12" s="412"/>
      <c r="Z12" s="412"/>
      <c r="AA12" s="412"/>
      <c r="AB12" s="412"/>
      <c r="AC12" s="412"/>
      <c r="AD12" s="412"/>
      <c r="AE12" s="412"/>
      <c r="AF12" s="412"/>
      <c r="AG12" s="412"/>
      <c r="AH12" s="412"/>
      <c r="AI12" s="412"/>
      <c r="AJ12" s="412"/>
      <c r="AK12" s="412"/>
      <c r="AL12" s="412"/>
      <c r="AM12" s="412"/>
      <c r="AN12" s="412"/>
      <c r="AO12" s="412"/>
      <c r="AP12" s="412"/>
      <c r="AQ12" s="412"/>
      <c r="AR12" s="412"/>
      <c r="AS12" s="412"/>
      <c r="AT12" s="412"/>
      <c r="AU12" s="412"/>
      <c r="AV12" s="412"/>
      <c r="AW12" s="412"/>
      <c r="AX12" s="412"/>
      <c r="AY12" s="412"/>
      <c r="AZ12" s="412"/>
      <c r="BA12" s="412"/>
      <c r="BB12" s="412"/>
      <c r="BC12" s="412"/>
      <c r="BD12" s="412"/>
      <c r="BE12" s="412"/>
      <c r="BF12" s="412"/>
      <c r="BG12" s="412"/>
      <c r="BH12" s="412"/>
      <c r="BI12" s="412"/>
      <c r="BJ12" s="412"/>
      <c r="BK12" s="412"/>
      <c r="BL12" s="412"/>
      <c r="BM12" s="412"/>
      <c r="BN12" s="412"/>
      <c r="BO12" s="412"/>
      <c r="BP12" s="412"/>
      <c r="BQ12" s="412"/>
      <c r="BR12" s="412"/>
      <c r="BS12" s="412"/>
      <c r="BT12" s="412"/>
      <c r="BU12" s="412"/>
      <c r="BV12" s="412"/>
      <c r="BW12" s="412"/>
      <c r="BX12" s="412"/>
      <c r="BY12" s="412"/>
      <c r="BZ12" s="412"/>
      <c r="CA12" s="412"/>
      <c r="CB12" s="412"/>
      <c r="CC12" s="412"/>
      <c r="CD12" s="412"/>
      <c r="CE12" s="412"/>
      <c r="CF12" s="412"/>
      <c r="CG12" s="412"/>
      <c r="CH12" s="412"/>
      <c r="CI12" s="412"/>
      <c r="CJ12" s="412"/>
      <c r="CK12" s="412"/>
      <c r="CL12" s="412"/>
      <c r="CM12" s="412"/>
      <c r="CN12" s="412"/>
      <c r="CO12" s="412"/>
      <c r="CP12" s="412"/>
      <c r="CQ12" s="412"/>
      <c r="CR12" s="412"/>
      <c r="CS12" s="412"/>
      <c r="CT12" s="413"/>
      <c r="CU12" s="413"/>
      <c r="CV12" s="413"/>
      <c r="CW12" s="413"/>
      <c r="CX12" s="413"/>
      <c r="CY12" s="413"/>
      <c r="CZ12" s="413"/>
      <c r="DA12" s="413"/>
      <c r="DB12" s="413"/>
      <c r="DC12" s="413"/>
      <c r="DD12" s="413"/>
      <c r="DE12" s="413"/>
      <c r="DF12" s="413"/>
      <c r="DG12" s="413"/>
      <c r="DH12" s="413"/>
      <c r="DI12" s="413"/>
      <c r="DJ12" s="413"/>
      <c r="DK12" s="413"/>
      <c r="DL12" s="413"/>
      <c r="DM12" s="413"/>
      <c r="DN12" s="413"/>
      <c r="DO12" s="413"/>
      <c r="DP12" s="413"/>
      <c r="DQ12" s="413"/>
      <c r="DR12" s="413">
        <v>0.129</v>
      </c>
      <c r="DS12" s="413">
        <v>0.127</v>
      </c>
      <c r="DT12" s="413">
        <v>0.12349056331175945</v>
      </c>
      <c r="DU12" s="413">
        <v>0.12023897103596035</v>
      </c>
      <c r="DV12" s="413">
        <v>0.11832354523297761</v>
      </c>
      <c r="DW12" s="413">
        <v>0.12801627827064416</v>
      </c>
      <c r="DX12" s="413">
        <v>0.12849548426222385</v>
      </c>
      <c r="DY12" s="413">
        <v>0.12340142665889749</v>
      </c>
      <c r="DZ12" s="413">
        <v>0.13371914966982129</v>
      </c>
      <c r="EA12" s="413">
        <v>0.13481105605393073</v>
      </c>
      <c r="EB12" s="413">
        <v>0.13341835101561803</v>
      </c>
      <c r="EC12" s="413">
        <v>0.12431644676203604</v>
      </c>
      <c r="ED12" s="413">
        <v>0.13657268152694743</v>
      </c>
      <c r="EE12" s="413">
        <v>0.13219266027950227</v>
      </c>
      <c r="EF12" s="413">
        <v>0.13283919554278328</v>
      </c>
      <c r="EG12" s="413">
        <v>0.12681842245046879</v>
      </c>
      <c r="EH12" s="413">
        <v>0.13212157018466208</v>
      </c>
      <c r="EI12" s="413">
        <v>0.12509465338381029</v>
      </c>
      <c r="EJ12" s="413">
        <v>0.12568935708806314</v>
      </c>
      <c r="EK12" s="413">
        <v>0.12288329900133745</v>
      </c>
      <c r="EL12" s="413">
        <v>0.12401107830000001</v>
      </c>
      <c r="EM12" s="413">
        <v>0.12965909438188514</v>
      </c>
      <c r="EN12" s="413">
        <v>0.12255749346482199</v>
      </c>
      <c r="EO12" s="413">
        <v>0.129659094381885</v>
      </c>
      <c r="EP12" s="413">
        <v>0.123883091820831</v>
      </c>
      <c r="EQ12" s="413">
        <v>0.11929932224716254</v>
      </c>
      <c r="ER12" s="413">
        <v>0.11423812958453686</v>
      </c>
      <c r="ES12" s="413">
        <v>0.11468842053448</v>
      </c>
      <c r="ET12" s="413">
        <v>0.119329601836194</v>
      </c>
      <c r="EU12" s="413">
        <v>0.10829130176021153</v>
      </c>
      <c r="EV12" s="413">
        <v>0.10680814515098133</v>
      </c>
      <c r="EW12" s="413">
        <v>0.12101719568406517</v>
      </c>
      <c r="EX12" s="413">
        <v>0.114</v>
      </c>
      <c r="EY12" s="413">
        <v>0.11708786150071168</v>
      </c>
      <c r="EZ12" s="413">
        <v>0.11637162709146626</v>
      </c>
      <c r="FA12" s="413">
        <v>0.11199999999999999</v>
      </c>
      <c r="FB12" s="413">
        <v>0.106</v>
      </c>
      <c r="FC12" s="413">
        <v>0.10603894214102093</v>
      </c>
      <c r="FD12" s="413">
        <v>0.12707194494493701</v>
      </c>
      <c r="FE12" s="413">
        <v>0.11078072693222202</v>
      </c>
      <c r="FF12" s="413">
        <v>9.4E-2</v>
      </c>
      <c r="FG12" s="413">
        <v>0.10574890332205256</v>
      </c>
      <c r="FH12" s="413">
        <v>0.10332360224390585</v>
      </c>
      <c r="FI12" s="413">
        <v>0.11033416996864817</v>
      </c>
      <c r="FJ12" s="413">
        <v>0.11034100922319666</v>
      </c>
      <c r="FK12" s="413">
        <v>0.11131975920130657</v>
      </c>
      <c r="FL12" s="413">
        <v>0.10950652245260736</v>
      </c>
      <c r="FM12" s="413">
        <v>0.10545271427293045</v>
      </c>
      <c r="FN12" s="413">
        <v>0.1059476030675557</v>
      </c>
      <c r="FO12" s="413">
        <v>9.8109801670732383E-2</v>
      </c>
      <c r="FP12" s="413">
        <v>0.1112986370650806</v>
      </c>
      <c r="FQ12" s="413">
        <v>0.10937460931725999</v>
      </c>
      <c r="FR12" s="413">
        <v>0.10728377281218608</v>
      </c>
      <c r="FS12" s="413">
        <v>0.10029931159000936</v>
      </c>
      <c r="FT12" s="413">
        <v>0.10531098239667498</v>
      </c>
      <c r="FU12" s="413">
        <v>0.10425937157096177</v>
      </c>
      <c r="FV12" s="413">
        <v>9.953231988585004E-2</v>
      </c>
      <c r="FW12" s="413">
        <v>0.1042112497561781</v>
      </c>
      <c r="FX12" s="413">
        <v>0.10159678825543265</v>
      </c>
      <c r="FY12" s="413">
        <v>8.3617912585665102E-2</v>
      </c>
      <c r="FZ12" s="413">
        <v>7.9000000000000001E-2</v>
      </c>
      <c r="GA12" s="413">
        <v>7.130609243710781E-2</v>
      </c>
      <c r="GB12" s="413">
        <v>6.8939208358318377E-2</v>
      </c>
      <c r="GC12" s="413">
        <v>5.9086629651508911E-2</v>
      </c>
      <c r="GD12" s="413">
        <v>6.4894555741433393E-2</v>
      </c>
      <c r="GE12" s="413">
        <v>6.0525126915708681E-2</v>
      </c>
      <c r="GF12" s="413">
        <v>6.7062955427943313E-2</v>
      </c>
      <c r="GG12" s="413">
        <v>7.554676016888652E-2</v>
      </c>
      <c r="GH12" s="413">
        <v>6.7448019342426155E-2</v>
      </c>
      <c r="GI12" s="413">
        <v>6.7401210465271366E-2</v>
      </c>
      <c r="GJ12" s="413">
        <v>5.399909411663726E-2</v>
      </c>
      <c r="GK12" s="413">
        <v>5.7579074472316208E-2</v>
      </c>
      <c r="GL12" s="413">
        <v>7.2539206949983046E-2</v>
      </c>
      <c r="GM12" s="413">
        <v>6.4731240717449165E-2</v>
      </c>
      <c r="GN12" s="413">
        <v>6.7214850494218686E-2</v>
      </c>
      <c r="GO12" s="413">
        <v>7.8541339067334362E-2</v>
      </c>
      <c r="GP12" s="413">
        <v>7.6453067544972567E-2</v>
      </c>
      <c r="GQ12" s="413">
        <v>7.4984028913507014E-2</v>
      </c>
      <c r="GR12" s="413">
        <v>8.2745353110602868E-2</v>
      </c>
      <c r="GS12" s="413">
        <v>9.1849069194508359E-2</v>
      </c>
      <c r="GT12" s="413">
        <v>8.8478397402919545E-2</v>
      </c>
      <c r="GU12" s="413">
        <v>0.11398883282633199</v>
      </c>
      <c r="GV12" s="413">
        <v>0.11054370710501592</v>
      </c>
      <c r="GW12" s="413">
        <v>0.10927301200532888</v>
      </c>
      <c r="GX12" s="413">
        <v>0.10640726281833707</v>
      </c>
      <c r="GY12" s="413">
        <v>0.10829471273418037</v>
      </c>
      <c r="GZ12" s="413">
        <v>0.1050977762515802</v>
      </c>
      <c r="HA12" s="413">
        <v>0.10816209112047304</v>
      </c>
      <c r="HB12" s="413">
        <v>0.11187007024529416</v>
      </c>
      <c r="HC12" s="413">
        <v>0.10909112367922325</v>
      </c>
      <c r="HD12" s="413">
        <v>0.10973786410375055</v>
      </c>
      <c r="HE12" s="413">
        <f t="shared" ref="HE12:HF12" si="1">HE15</f>
        <v>0.11069191122523817</v>
      </c>
      <c r="HF12" s="413">
        <f t="shared" si="1"/>
        <v>0.10991886981323316</v>
      </c>
      <c r="HG12" s="413">
        <f>HG15</f>
        <v>0.11916007261954473</v>
      </c>
    </row>
    <row r="13" spans="1:218" ht="15" customHeight="1">
      <c r="A13" s="286" t="s">
        <v>200</v>
      </c>
      <c r="B13" s="414"/>
      <c r="C13" s="414"/>
      <c r="D13" s="414"/>
      <c r="E13" s="414"/>
      <c r="F13" s="414"/>
      <c r="G13" s="414"/>
      <c r="H13" s="414"/>
      <c r="I13" s="414"/>
      <c r="J13" s="414"/>
      <c r="K13" s="414"/>
      <c r="L13" s="414"/>
      <c r="M13" s="414"/>
      <c r="N13" s="414"/>
      <c r="O13" s="414"/>
      <c r="P13" s="414"/>
      <c r="Q13" s="414"/>
      <c r="R13" s="414"/>
      <c r="S13" s="414"/>
      <c r="T13" s="414"/>
      <c r="U13" s="414"/>
      <c r="V13" s="414"/>
      <c r="W13" s="414"/>
      <c r="X13" s="414"/>
      <c r="Y13" s="414"/>
      <c r="Z13" s="414"/>
      <c r="AA13" s="414"/>
      <c r="AB13" s="414"/>
      <c r="AC13" s="414"/>
      <c r="AD13" s="414"/>
      <c r="AE13" s="414"/>
      <c r="AF13" s="414"/>
      <c r="AG13" s="414"/>
      <c r="AH13" s="414"/>
      <c r="AI13" s="414"/>
      <c r="AJ13" s="414"/>
      <c r="AK13" s="414"/>
      <c r="AL13" s="414"/>
      <c r="AM13" s="414"/>
      <c r="AN13" s="414"/>
      <c r="AO13" s="414"/>
      <c r="AP13" s="414"/>
      <c r="AQ13" s="414"/>
      <c r="AR13" s="414"/>
      <c r="AS13" s="414"/>
      <c r="AT13" s="414"/>
      <c r="AU13" s="414"/>
      <c r="AV13" s="414"/>
      <c r="AW13" s="414"/>
      <c r="AX13" s="414"/>
      <c r="AY13" s="414"/>
      <c r="AZ13" s="414"/>
      <c r="BA13" s="414"/>
      <c r="BB13" s="414"/>
      <c r="BC13" s="414"/>
      <c r="BD13" s="414"/>
      <c r="BE13" s="414"/>
      <c r="BF13" s="414"/>
      <c r="BG13" s="414"/>
      <c r="BH13" s="414"/>
      <c r="BI13" s="414"/>
      <c r="BJ13" s="414"/>
      <c r="BK13" s="414"/>
      <c r="BL13" s="414"/>
      <c r="BM13" s="414"/>
      <c r="BN13" s="414"/>
      <c r="BO13" s="414"/>
      <c r="BP13" s="414"/>
      <c r="BQ13" s="414"/>
      <c r="BR13" s="414"/>
      <c r="BS13" s="414"/>
      <c r="BT13" s="414"/>
      <c r="BU13" s="414"/>
      <c r="BV13" s="414"/>
      <c r="BW13" s="414"/>
      <c r="BX13" s="414"/>
      <c r="BY13" s="414"/>
      <c r="BZ13" s="414"/>
      <c r="CA13" s="414"/>
      <c r="CB13" s="414"/>
      <c r="CC13" s="414"/>
      <c r="CD13" s="414"/>
      <c r="CE13" s="414"/>
      <c r="CF13" s="414"/>
      <c r="CG13" s="414"/>
      <c r="CH13" s="414"/>
      <c r="CI13" s="414"/>
      <c r="CJ13" s="414"/>
      <c r="CK13" s="414"/>
      <c r="CL13" s="414"/>
      <c r="CM13" s="414"/>
      <c r="CN13" s="414"/>
      <c r="CO13" s="414"/>
      <c r="CP13" s="414"/>
      <c r="CQ13" s="414"/>
      <c r="CR13" s="414"/>
      <c r="CS13" s="414"/>
      <c r="CT13" s="413">
        <v>0.17</v>
      </c>
      <c r="CU13" s="415">
        <v>0.16399999999999998</v>
      </c>
      <c r="CV13" s="413">
        <v>0.17800000000000002</v>
      </c>
      <c r="CW13" s="413">
        <v>0.17600000000000002</v>
      </c>
      <c r="CX13" s="413">
        <v>0.17199999999999999</v>
      </c>
      <c r="CY13" s="413">
        <v>0.17300000000000001</v>
      </c>
      <c r="CZ13" s="413">
        <v>0.17499999999999999</v>
      </c>
      <c r="DA13" s="413">
        <v>0.1763704197040894</v>
      </c>
      <c r="DB13" s="413">
        <v>0.16266361866593207</v>
      </c>
      <c r="DC13" s="413">
        <v>0.16917403821711788</v>
      </c>
      <c r="DD13" s="413">
        <v>0.17103386605863713</v>
      </c>
      <c r="DE13" s="413">
        <v>0.16898918211348682</v>
      </c>
      <c r="DF13" s="413">
        <v>0.1687036274237575</v>
      </c>
      <c r="DG13" s="413">
        <v>0.17999006910249321</v>
      </c>
      <c r="DH13" s="413">
        <v>0.1757369384902735</v>
      </c>
      <c r="DI13" s="413">
        <v>0.18600000000000003</v>
      </c>
      <c r="DJ13" s="413">
        <v>0.184</v>
      </c>
      <c r="DK13" s="413">
        <v>0.182</v>
      </c>
      <c r="DL13" s="413">
        <v>0.18403214466823614</v>
      </c>
      <c r="DM13" s="413">
        <v>0.19130335658420169</v>
      </c>
      <c r="DN13" s="413">
        <v>0.17640297187037732</v>
      </c>
      <c r="DO13" s="413">
        <v>0.18608623499002566</v>
      </c>
      <c r="DP13" s="413">
        <v>0.18464480186440835</v>
      </c>
      <c r="DQ13" s="413">
        <v>0.18334516752900551</v>
      </c>
      <c r="DR13" s="413">
        <v>0.190536866085599</v>
      </c>
      <c r="DS13" s="413">
        <v>0.19059818824589872</v>
      </c>
      <c r="DT13" s="413">
        <v>0.17888251412070683</v>
      </c>
      <c r="DU13" s="413">
        <v>0.17452547839929719</v>
      </c>
      <c r="DV13" s="413">
        <v>0.17184166905458129</v>
      </c>
      <c r="DW13" s="413">
        <v>0.16880182208695607</v>
      </c>
      <c r="DX13" s="413">
        <v>0.172720292650312</v>
      </c>
      <c r="DY13" s="413">
        <v>0.18404599225446991</v>
      </c>
      <c r="DZ13" s="413">
        <v>0.19399999999999998</v>
      </c>
      <c r="EA13" s="413">
        <v>0.19712931321637644</v>
      </c>
      <c r="EB13" s="413">
        <v>0.19730341539886539</v>
      </c>
      <c r="EC13" s="413">
        <v>0.19114413063363603</v>
      </c>
      <c r="ED13" s="413">
        <v>0.19583686207827786</v>
      </c>
      <c r="EE13" s="413">
        <v>0.19141050220680417</v>
      </c>
      <c r="EF13" s="413">
        <v>0.19346563247674495</v>
      </c>
      <c r="EG13" s="413">
        <v>0.19441735979349561</v>
      </c>
      <c r="EH13" s="413">
        <v>0.19800000000000001</v>
      </c>
      <c r="EI13" s="413">
        <v>0.19899999999999998</v>
      </c>
      <c r="EJ13" s="413">
        <v>0.19697326824689135</v>
      </c>
      <c r="EK13" s="413">
        <v>0.19777663995321582</v>
      </c>
      <c r="EL13" s="413">
        <v>0.19735597470192817</v>
      </c>
      <c r="EM13" s="413">
        <v>0.19706733944112961</v>
      </c>
      <c r="EN13" s="413">
        <v>0.19413139844121197</v>
      </c>
      <c r="EO13" s="413">
        <v>0.18649930791578742</v>
      </c>
      <c r="EP13" s="413">
        <v>0.19225069245456047</v>
      </c>
      <c r="EQ13" s="413">
        <v>0.18942324253903048</v>
      </c>
      <c r="ER13" s="413">
        <v>0.18904731561477958</v>
      </c>
      <c r="ES13" s="29">
        <v>0.19089999999999999</v>
      </c>
      <c r="ET13" s="29">
        <v>0.185</v>
      </c>
      <c r="EU13" s="29">
        <v>0.17739999999999997</v>
      </c>
      <c r="EV13" s="413">
        <v>0.17635857473206748</v>
      </c>
      <c r="EW13" s="413">
        <v>0.17999806462636644</v>
      </c>
      <c r="EX13" s="413">
        <v>0.17600000000000002</v>
      </c>
      <c r="EY13" s="413">
        <v>0.17530066793800633</v>
      </c>
      <c r="EZ13" s="413">
        <v>0.16988692330621688</v>
      </c>
      <c r="FA13" s="413">
        <v>0.16699999999999998</v>
      </c>
      <c r="FB13" s="413">
        <v>0.17100000000000001</v>
      </c>
      <c r="FC13" s="413">
        <v>0.17010808942074193</v>
      </c>
      <c r="FD13" s="413">
        <v>0.17066568928765602</v>
      </c>
      <c r="FE13" s="413">
        <v>0.17280520897011301</v>
      </c>
      <c r="FF13" s="413">
        <v>0.17100000000000001</v>
      </c>
      <c r="FG13" s="413">
        <v>0.16879999999999998</v>
      </c>
      <c r="FH13" s="413">
        <v>0.16969403321993962</v>
      </c>
      <c r="FI13" s="413">
        <v>0.16897533779012999</v>
      </c>
      <c r="FJ13" s="413">
        <v>0.16678708082430119</v>
      </c>
      <c r="FK13" s="413">
        <v>0.16685835885023209</v>
      </c>
      <c r="FL13" s="29">
        <v>0.16810765883603834</v>
      </c>
      <c r="FM13" s="29">
        <v>0.16581647173394709</v>
      </c>
      <c r="FN13" s="29">
        <v>0.16812325244365361</v>
      </c>
      <c r="FO13" s="29">
        <v>0.16647337796537445</v>
      </c>
      <c r="FP13" s="29">
        <v>0.16409794635298991</v>
      </c>
      <c r="FQ13" s="29">
        <v>0.16458646173187902</v>
      </c>
      <c r="FR13" s="29">
        <v>0.16220668067995259</v>
      </c>
      <c r="FS13" s="29">
        <v>0.16062419710182596</v>
      </c>
      <c r="FT13" s="29">
        <v>0.15285319139043277</v>
      </c>
      <c r="FU13" s="29">
        <v>0.15981080199756106</v>
      </c>
      <c r="FV13" s="29">
        <v>0.16193087007873083</v>
      </c>
      <c r="FW13" s="29">
        <v>0.15709532404818899</v>
      </c>
      <c r="FX13" s="29">
        <v>0.15534351173279068</v>
      </c>
      <c r="FY13" s="29">
        <v>0.14365900843535345</v>
      </c>
      <c r="FZ13" s="29">
        <v>0.152</v>
      </c>
      <c r="GA13" s="29">
        <v>0.15184842524449488</v>
      </c>
      <c r="GB13" s="29">
        <v>0.13357981422153109</v>
      </c>
      <c r="GC13" s="29">
        <v>0.11926263821119569</v>
      </c>
      <c r="GD13" s="29">
        <v>0.11527216885079823</v>
      </c>
      <c r="GE13" s="29">
        <v>0.12080978490082771</v>
      </c>
      <c r="GF13" s="29">
        <v>0.12764932890234676</v>
      </c>
      <c r="GG13" s="29">
        <v>0.1338739969297422</v>
      </c>
      <c r="GH13" s="29">
        <v>0.136613264743534</v>
      </c>
      <c r="GI13" s="29">
        <v>0.13795858926855714</v>
      </c>
      <c r="GJ13" s="29">
        <v>0.13832057490312075</v>
      </c>
      <c r="GK13" s="29">
        <v>0.13172840510112502</v>
      </c>
      <c r="GL13" s="29">
        <v>0.14085229308343497</v>
      </c>
      <c r="GM13" s="29">
        <v>0.14140847056320813</v>
      </c>
      <c r="GN13" s="29">
        <v>0.14339280936950968</v>
      </c>
      <c r="GO13" s="29">
        <v>0.14253925761541564</v>
      </c>
      <c r="GP13" s="29">
        <v>0.1384640973604894</v>
      </c>
      <c r="GQ13" s="29">
        <v>0.14234609708550944</v>
      </c>
      <c r="GR13" s="29">
        <v>0.13987626577736034</v>
      </c>
      <c r="GS13" s="29">
        <v>0.14360346865001833</v>
      </c>
      <c r="GT13" s="29">
        <v>0.14418208490617704</v>
      </c>
      <c r="GU13" s="29">
        <v>0.148342597537093</v>
      </c>
      <c r="GV13" s="29">
        <v>0.14912831250836744</v>
      </c>
      <c r="GW13" s="29">
        <v>0.15174079310796473</v>
      </c>
      <c r="GX13" s="29">
        <v>0.15901863200861399</v>
      </c>
      <c r="GY13" s="29">
        <v>0.1576111359709477</v>
      </c>
      <c r="GZ13" s="29">
        <v>0.16294098800703063</v>
      </c>
      <c r="HA13" s="29">
        <v>0.1643</v>
      </c>
      <c r="HB13" s="29">
        <v>0.16307053224074952</v>
      </c>
      <c r="HC13" s="29">
        <v>0.16326653497228463</v>
      </c>
      <c r="HD13" s="29">
        <v>0.16106794660805229</v>
      </c>
      <c r="HE13" s="29">
        <v>0.16309415134655211</v>
      </c>
      <c r="HF13" s="29">
        <v>0.16521158764991256</v>
      </c>
      <c r="HG13" s="29">
        <v>0.16269853171147053</v>
      </c>
    </row>
    <row r="14" spans="1:218" ht="15" customHeight="1">
      <c r="A14" s="286" t="s">
        <v>201</v>
      </c>
      <c r="B14" s="414">
        <v>0.17800000000000002</v>
      </c>
      <c r="C14" s="414">
        <v>0.15359999999999999</v>
      </c>
      <c r="D14" s="414">
        <v>0.1583</v>
      </c>
      <c r="E14" s="414">
        <v>0.16200000000000001</v>
      </c>
      <c r="F14" s="414">
        <v>0.16600000000000001</v>
      </c>
      <c r="G14" s="414">
        <v>0.159</v>
      </c>
      <c r="H14" s="414">
        <v>0.16829999999999998</v>
      </c>
      <c r="I14" s="414">
        <v>0.16300000000000001</v>
      </c>
      <c r="J14" s="414">
        <v>0.15251692534682371</v>
      </c>
      <c r="K14" s="414">
        <v>0.16104867123751496</v>
      </c>
      <c r="L14" s="414">
        <v>0.14400000000000002</v>
      </c>
      <c r="M14" s="414">
        <v>0.155</v>
      </c>
      <c r="N14" s="414">
        <v>0.151</v>
      </c>
      <c r="O14" s="414">
        <v>0.15679999999999999</v>
      </c>
      <c r="P14" s="414">
        <v>0.13200000000000001</v>
      </c>
      <c r="Q14" s="414">
        <v>0.16300000000000001</v>
      </c>
      <c r="R14" s="414">
        <v>0.1411</v>
      </c>
      <c r="S14" s="414">
        <v>0.155</v>
      </c>
      <c r="T14" s="414">
        <v>0.14460000000000001</v>
      </c>
      <c r="U14" s="414">
        <v>0.12</v>
      </c>
      <c r="V14" s="414">
        <v>0.12869999999999998</v>
      </c>
      <c r="W14" s="414">
        <v>0.13800000000000001</v>
      </c>
      <c r="X14" s="414">
        <v>0.13400000000000001</v>
      </c>
      <c r="Y14" s="414">
        <v>0.14199999999999999</v>
      </c>
      <c r="Z14" s="414">
        <v>0.13900000000000001</v>
      </c>
      <c r="AA14" s="414">
        <v>0.16300000000000001</v>
      </c>
      <c r="AB14" s="414">
        <v>0.13800000000000001</v>
      </c>
      <c r="AC14" s="414">
        <v>0.13900000000000001</v>
      </c>
      <c r="AD14" s="414">
        <v>0.17100000000000001</v>
      </c>
      <c r="AE14" s="414">
        <v>0.15</v>
      </c>
      <c r="AF14" s="414">
        <v>0.14400000000000002</v>
      </c>
      <c r="AG14" s="414">
        <v>0.152</v>
      </c>
      <c r="AH14" s="414">
        <v>0.157</v>
      </c>
      <c r="AI14" s="414">
        <v>0.16699999999999998</v>
      </c>
      <c r="AJ14" s="414">
        <v>0.16</v>
      </c>
      <c r="AK14" s="414">
        <v>0.16800000000000001</v>
      </c>
      <c r="AL14" s="414">
        <v>0.17499999999999999</v>
      </c>
      <c r="AM14" s="414">
        <v>0.17</v>
      </c>
      <c r="AN14" s="414">
        <v>0.19399999999999998</v>
      </c>
      <c r="AO14" s="414">
        <v>0.19870000000000002</v>
      </c>
      <c r="AP14" s="414">
        <v>0.17600000000000002</v>
      </c>
      <c r="AQ14" s="414">
        <v>0.16300000000000001</v>
      </c>
      <c r="AR14" s="414">
        <v>0.17639636861129801</v>
      </c>
      <c r="AS14" s="414">
        <v>0.159</v>
      </c>
      <c r="AT14" s="414">
        <v>0.1479127746698006</v>
      </c>
      <c r="AU14" s="414">
        <v>0.15849071927212829</v>
      </c>
      <c r="AV14" s="414">
        <v>0.16399999999999998</v>
      </c>
      <c r="AW14" s="414">
        <v>0.16508022717713974</v>
      </c>
      <c r="AX14" s="414">
        <v>0.15382033795887737</v>
      </c>
      <c r="AY14" s="414">
        <v>0.1494082106832966</v>
      </c>
      <c r="AZ14" s="414">
        <v>0.14934331405420448</v>
      </c>
      <c r="BA14" s="414">
        <v>0.1557305408432943</v>
      </c>
      <c r="BB14" s="414">
        <v>0.14488688781475328</v>
      </c>
      <c r="BC14" s="414">
        <v>0.13991220294298945</v>
      </c>
      <c r="BD14" s="414">
        <v>0.14330068349836367</v>
      </c>
      <c r="BE14" s="414">
        <v>0.13977964901540724</v>
      </c>
      <c r="BF14" s="414">
        <v>0.1406302723733143</v>
      </c>
      <c r="BG14" s="414">
        <v>0.13794813959606397</v>
      </c>
      <c r="BH14" s="414">
        <v>0.12889566356268001</v>
      </c>
      <c r="BI14" s="414">
        <v>0.12635069649464264</v>
      </c>
      <c r="BJ14" s="414">
        <v>0.12460552377049693</v>
      </c>
      <c r="BK14" s="414">
        <v>0.12195633697900997</v>
      </c>
      <c r="BL14" s="414">
        <v>0.13028728358252201</v>
      </c>
      <c r="BM14" s="414">
        <v>0.12932592473971069</v>
      </c>
      <c r="BN14" s="414">
        <v>0.14303789412590012</v>
      </c>
      <c r="BO14" s="414">
        <v>0.12273798224910829</v>
      </c>
      <c r="BP14" s="414">
        <v>0.12195623493894057</v>
      </c>
      <c r="BQ14" s="414">
        <v>0.1271880822877425</v>
      </c>
      <c r="BR14" s="414">
        <v>0.12101095876200875</v>
      </c>
      <c r="BS14" s="414">
        <v>0.13292130823115372</v>
      </c>
      <c r="BT14" s="414">
        <v>0.12154899598876395</v>
      </c>
      <c r="BU14" s="414">
        <v>0.12092640673716186</v>
      </c>
      <c r="BV14" s="414">
        <v>0.13024901337501193</v>
      </c>
      <c r="BW14" s="414">
        <v>0.13995443560387555</v>
      </c>
      <c r="BX14" s="414">
        <v>0.12352002390722086</v>
      </c>
      <c r="BY14" s="414">
        <v>0.1239065931190029</v>
      </c>
      <c r="BZ14" s="414">
        <v>0.12940791563731749</v>
      </c>
      <c r="CA14" s="414">
        <v>0.12935043515354003</v>
      </c>
      <c r="CB14" s="414">
        <v>0.12934974996450255</v>
      </c>
      <c r="CC14" s="414">
        <v>0.14067057088065821</v>
      </c>
      <c r="CD14" s="414">
        <v>0.14246239287923357</v>
      </c>
      <c r="CE14" s="414">
        <v>0.14397593453343849</v>
      </c>
      <c r="CF14" s="414">
        <v>0.13337600464660115</v>
      </c>
      <c r="CG14" s="414">
        <v>0.13469196071634187</v>
      </c>
      <c r="CH14" s="414">
        <v>0.13600000000000001</v>
      </c>
      <c r="CI14" s="414">
        <v>0.13100000000000001</v>
      </c>
      <c r="CJ14" s="414">
        <v>0.14163243895042532</v>
      </c>
      <c r="CK14" s="414">
        <v>0.13200000000000001</v>
      </c>
      <c r="CL14" s="414">
        <v>0.13241955514208611</v>
      </c>
      <c r="CM14" s="414">
        <v>0.12336926793249914</v>
      </c>
      <c r="CN14" s="414">
        <v>0.128</v>
      </c>
      <c r="CO14" s="414">
        <v>0.125</v>
      </c>
      <c r="CP14" s="414">
        <v>0.121</v>
      </c>
      <c r="CQ14" s="414">
        <v>0.12021278281153451</v>
      </c>
      <c r="CR14" s="414">
        <v>0.12287635481295364</v>
      </c>
      <c r="CS14" s="414">
        <v>0.127</v>
      </c>
      <c r="CT14" s="413">
        <v>0.124</v>
      </c>
      <c r="CU14" s="413">
        <v>0.13800000000000001</v>
      </c>
      <c r="CV14" s="415">
        <v>0.127</v>
      </c>
      <c r="CW14" s="413">
        <v>0.121</v>
      </c>
      <c r="CX14" s="413">
        <v>0.121</v>
      </c>
      <c r="CY14" s="413">
        <v>0.124</v>
      </c>
      <c r="CZ14" s="413">
        <v>0.13300000000000001</v>
      </c>
      <c r="DA14" s="413">
        <v>0.13500000000000001</v>
      </c>
      <c r="DB14" s="413">
        <v>0.13750631150061099</v>
      </c>
      <c r="DC14" s="413">
        <v>0.12486296031864576</v>
      </c>
      <c r="DD14" s="413">
        <v>0.12689517396055167</v>
      </c>
      <c r="DE14" s="413">
        <v>0.12944418657021084</v>
      </c>
      <c r="DF14" s="413">
        <v>0.13633587323905175</v>
      </c>
      <c r="DG14" s="413">
        <v>0.14172822257227899</v>
      </c>
      <c r="DH14" s="413">
        <v>0.11676559899122886</v>
      </c>
      <c r="DI14" s="413">
        <v>0.12924731678629248</v>
      </c>
      <c r="DJ14" s="413">
        <v>0.12868173065402605</v>
      </c>
      <c r="DK14" s="413">
        <v>0.11797954079013119</v>
      </c>
      <c r="DL14" s="413">
        <v>0.12569463665895883</v>
      </c>
      <c r="DM14" s="413">
        <v>0.12247853075177156</v>
      </c>
      <c r="DN14" s="413">
        <v>0.10480780002100232</v>
      </c>
      <c r="DO14" s="413">
        <v>0.11403283500551148</v>
      </c>
      <c r="DP14" s="413">
        <v>0.12061619716318259</v>
      </c>
      <c r="DQ14" s="413">
        <v>0.11954793891854511</v>
      </c>
      <c r="DR14" s="413">
        <v>0.12263641827328098</v>
      </c>
      <c r="DS14" s="413">
        <v>0.12578475153146987</v>
      </c>
      <c r="DT14" s="413">
        <v>0.12355389570709438</v>
      </c>
      <c r="DU14" s="413">
        <v>0.11199670430106781</v>
      </c>
      <c r="DV14" s="413">
        <v>0.11673477767815622</v>
      </c>
      <c r="DW14" s="413">
        <v>0.10708762240773746</v>
      </c>
      <c r="DX14" s="413">
        <v>0.13163566716614594</v>
      </c>
      <c r="DY14" s="413">
        <v>0.13333745399132138</v>
      </c>
      <c r="DZ14" s="413">
        <v>0.12521307073547702</v>
      </c>
      <c r="EA14" s="413">
        <v>0.12518867049673171</v>
      </c>
      <c r="EB14" s="413">
        <v>0.12814290214008087</v>
      </c>
      <c r="EC14" s="413">
        <v>0.12958629114579348</v>
      </c>
      <c r="ED14" s="413">
        <v>0.12274172153940974</v>
      </c>
      <c r="EE14" s="413">
        <v>0.11433270577170136</v>
      </c>
      <c r="EF14" s="413">
        <v>0.11128324778736413</v>
      </c>
      <c r="EG14" s="413">
        <v>0.130532971492831</v>
      </c>
      <c r="EH14" s="413">
        <v>0.12056902079015117</v>
      </c>
      <c r="EI14" s="413">
        <v>0.12540076389655855</v>
      </c>
      <c r="EJ14" s="413">
        <v>0.11746129181736403</v>
      </c>
      <c r="EK14" s="413">
        <v>0.11654915289228293</v>
      </c>
      <c r="EL14" s="413">
        <v>0.11573309141263563</v>
      </c>
      <c r="EM14" s="413">
        <v>9.7669872921283971E-2</v>
      </c>
      <c r="EN14" s="413">
        <v>0.11765048638147617</v>
      </c>
      <c r="EO14" s="413">
        <v>0.11619881970790066</v>
      </c>
      <c r="EP14" s="413">
        <v>0.10809663006763819</v>
      </c>
      <c r="EQ14" s="413">
        <v>0.11484796351557694</v>
      </c>
      <c r="ER14" s="413">
        <v>0.11307896238235086</v>
      </c>
      <c r="ES14" s="29">
        <v>0.10244654759161508</v>
      </c>
      <c r="ET14" s="29">
        <v>0.10112164514536666</v>
      </c>
      <c r="EU14" s="29">
        <v>0.10177364199194723</v>
      </c>
      <c r="EV14" s="413">
        <v>0.10435388920460165</v>
      </c>
      <c r="EW14" s="413">
        <v>0.10207485369103184</v>
      </c>
      <c r="EX14" s="413">
        <v>9.8000000000000004E-2</v>
      </c>
      <c r="EY14" s="413">
        <v>0.10020766445157252</v>
      </c>
      <c r="EZ14" s="413">
        <v>0.10502462911637946</v>
      </c>
      <c r="FA14" s="413">
        <v>8.8000000000000009E-2</v>
      </c>
      <c r="FB14" s="413">
        <v>9.6000000000000002E-2</v>
      </c>
      <c r="FC14" s="413">
        <v>0.11062696573777206</v>
      </c>
      <c r="FD14" s="413">
        <v>0.10300000000000001</v>
      </c>
      <c r="FE14" s="413">
        <v>9.4524404553225361E-2</v>
      </c>
      <c r="FF14" s="413">
        <v>0.10099999999999999</v>
      </c>
      <c r="FG14" s="413">
        <v>0.10865401550359825</v>
      </c>
      <c r="FH14" s="413">
        <v>9.8184029355660091E-2</v>
      </c>
      <c r="FI14" s="413">
        <v>0.10384636386725105</v>
      </c>
      <c r="FJ14" s="413">
        <v>9.8628914249801303E-2</v>
      </c>
      <c r="FK14" s="413">
        <v>8.9000784455969165E-2</v>
      </c>
      <c r="FL14" s="29">
        <v>0.10658827995015993</v>
      </c>
      <c r="FM14" s="29">
        <v>8.6967747063593351E-2</v>
      </c>
      <c r="FN14" s="29">
        <v>9.9130619267972453E-2</v>
      </c>
      <c r="FO14" s="29">
        <v>0.10320735838110934</v>
      </c>
      <c r="FP14" s="29">
        <v>0.10492194030865183</v>
      </c>
      <c r="FQ14" s="29">
        <v>0.1058812527658879</v>
      </c>
      <c r="FR14" s="29">
        <v>0.10733145773493012</v>
      </c>
      <c r="FS14" s="29">
        <v>0.10343462752269675</v>
      </c>
      <c r="FT14" s="29">
        <v>0.10627210060470091</v>
      </c>
      <c r="FU14" s="29">
        <v>0.112317009861244</v>
      </c>
      <c r="FV14" s="29">
        <v>0.10954506039350871</v>
      </c>
      <c r="FW14" s="29">
        <v>0.10093749301667237</v>
      </c>
      <c r="FX14" s="29">
        <v>0.10225175841044795</v>
      </c>
      <c r="FY14" s="29">
        <v>9.8308559992486277E-2</v>
      </c>
      <c r="FZ14" s="29">
        <v>9.0307374527103496E-2</v>
      </c>
      <c r="GA14" s="29">
        <v>9.330484128384553E-2</v>
      </c>
      <c r="GB14" s="29">
        <v>8.5756415856966459E-2</v>
      </c>
      <c r="GC14" s="29">
        <v>8.8717765898711304E-2</v>
      </c>
      <c r="GD14" s="29">
        <v>8.5312845315326291E-2</v>
      </c>
      <c r="GE14" s="29">
        <v>7.6244752693612292E-2</v>
      </c>
      <c r="GF14" s="29">
        <v>9.6352225565814215E-2</v>
      </c>
      <c r="GG14" s="29">
        <v>8.3460147401124299E-2</v>
      </c>
      <c r="GH14" s="29">
        <v>8.8658535583268042E-2</v>
      </c>
      <c r="GI14" s="29">
        <v>8.2431360401544737E-2</v>
      </c>
      <c r="GJ14" s="29">
        <v>8.3036204073550848E-2</v>
      </c>
      <c r="GK14" s="29">
        <v>7.7648719801374805E-2</v>
      </c>
      <c r="GL14" s="29">
        <v>8.2796415168145232E-2</v>
      </c>
      <c r="GM14" s="29">
        <v>8.9770854638571901E-2</v>
      </c>
      <c r="GN14" s="29">
        <v>8.3726271599990257E-2</v>
      </c>
      <c r="GO14" s="29">
        <v>7.6586925400432215E-2</v>
      </c>
      <c r="GP14" s="29">
        <v>9.3570762117592729E-2</v>
      </c>
      <c r="GQ14" s="29">
        <v>8.8410204134034026E-2</v>
      </c>
      <c r="GR14" s="29">
        <v>9.9029906170271145E-2</v>
      </c>
      <c r="GS14" s="29">
        <v>7.6713823229030767E-2</v>
      </c>
      <c r="GT14" s="29">
        <v>0.10422733621997995</v>
      </c>
      <c r="GU14" s="29">
        <v>9.2805245662062039E-2</v>
      </c>
      <c r="GV14" s="29">
        <v>0.10546793003725208</v>
      </c>
      <c r="GW14" s="29">
        <v>0.10153137078789364</v>
      </c>
      <c r="GX14" s="29">
        <v>8.8068261948799909E-2</v>
      </c>
      <c r="GY14" s="29">
        <v>8.3277114801485169E-2</v>
      </c>
      <c r="GZ14" s="29">
        <v>0.1032580858168418</v>
      </c>
      <c r="HA14" s="29">
        <v>0.10171093779689031</v>
      </c>
      <c r="HB14" s="29">
        <v>9.545979811073485E-2</v>
      </c>
      <c r="HC14" s="29">
        <v>9.8409551995695926E-2</v>
      </c>
      <c r="HD14" s="29">
        <v>0.11001597518727349</v>
      </c>
      <c r="HE14" s="29">
        <v>0.10249825706517102</v>
      </c>
      <c r="HF14" s="29">
        <v>0.10317555977515226</v>
      </c>
      <c r="HG14" s="29">
        <v>0.10851660850860359</v>
      </c>
    </row>
    <row r="15" spans="1:218" ht="15" customHeight="1">
      <c r="A15" s="286" t="s">
        <v>202</v>
      </c>
      <c r="B15" s="414"/>
      <c r="C15" s="414"/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U15" s="414"/>
      <c r="V15" s="414"/>
      <c r="W15" s="414"/>
      <c r="X15" s="414"/>
      <c r="Y15" s="414"/>
      <c r="Z15" s="414"/>
      <c r="AA15" s="414"/>
      <c r="AB15" s="414"/>
      <c r="AC15" s="414"/>
      <c r="AD15" s="414"/>
      <c r="AE15" s="414"/>
      <c r="AF15" s="414"/>
      <c r="AG15" s="414"/>
      <c r="AH15" s="414"/>
      <c r="AI15" s="414"/>
      <c r="AJ15" s="414"/>
      <c r="AK15" s="414"/>
      <c r="AL15" s="414"/>
      <c r="AM15" s="414"/>
      <c r="AN15" s="414"/>
      <c r="AO15" s="414"/>
      <c r="AP15" s="414"/>
      <c r="AQ15" s="414"/>
      <c r="AR15" s="414"/>
      <c r="AS15" s="414"/>
      <c r="AT15" s="414"/>
      <c r="AU15" s="414"/>
      <c r="AV15" s="414"/>
      <c r="AW15" s="414"/>
      <c r="AX15" s="414"/>
      <c r="AY15" s="414"/>
      <c r="AZ15" s="414"/>
      <c r="BA15" s="414"/>
      <c r="BB15" s="414"/>
      <c r="BC15" s="414"/>
      <c r="BD15" s="414"/>
      <c r="BE15" s="414"/>
      <c r="BF15" s="414"/>
      <c r="BG15" s="414"/>
      <c r="BH15" s="414"/>
      <c r="BI15" s="414"/>
      <c r="BJ15" s="414"/>
      <c r="BK15" s="414"/>
      <c r="BL15" s="414"/>
      <c r="BM15" s="414"/>
      <c r="BN15" s="414"/>
      <c r="BO15" s="414"/>
      <c r="BP15" s="414"/>
      <c r="BQ15" s="414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3"/>
      <c r="CU15" s="413"/>
      <c r="CV15" s="413"/>
      <c r="CW15" s="413"/>
      <c r="CX15" s="413"/>
      <c r="CY15" s="413"/>
      <c r="CZ15" s="413"/>
      <c r="DA15" s="413"/>
      <c r="DB15" s="413"/>
      <c r="DC15" s="413"/>
      <c r="DD15" s="413"/>
      <c r="DE15" s="413"/>
      <c r="DF15" s="413"/>
      <c r="DG15" s="413"/>
      <c r="DH15" s="413"/>
      <c r="DI15" s="413"/>
      <c r="DJ15" s="413"/>
      <c r="DK15" s="413"/>
      <c r="DL15" s="413"/>
      <c r="DM15" s="413"/>
      <c r="DN15" s="413"/>
      <c r="DO15" s="413"/>
      <c r="DP15" s="413"/>
      <c r="DQ15" s="413"/>
      <c r="DR15" s="413">
        <v>0.129</v>
      </c>
      <c r="DS15" s="413">
        <v>0.127</v>
      </c>
      <c r="DT15" s="413">
        <v>0.12349056331175945</v>
      </c>
      <c r="DU15" s="413">
        <v>0.12023897103596035</v>
      </c>
      <c r="DV15" s="413">
        <v>0.11832354523297761</v>
      </c>
      <c r="DW15" s="413">
        <v>0.12801627827064416</v>
      </c>
      <c r="DX15" s="413">
        <v>0.12849548426222385</v>
      </c>
      <c r="DY15" s="413">
        <v>0.12340142665889749</v>
      </c>
      <c r="DZ15" s="413">
        <v>0.13371914966982129</v>
      </c>
      <c r="EA15" s="413">
        <v>0.13481105605393073</v>
      </c>
      <c r="EB15" s="413">
        <v>0.13341835101561803</v>
      </c>
      <c r="EC15" s="413">
        <v>0.12431644676203604</v>
      </c>
      <c r="ED15" s="413">
        <v>0.13657268152694743</v>
      </c>
      <c r="EE15" s="413">
        <v>0.13219266027950227</v>
      </c>
      <c r="EF15" s="413">
        <v>0.13283919554278328</v>
      </c>
      <c r="EG15" s="413">
        <v>0.12681842245046879</v>
      </c>
      <c r="EH15" s="413">
        <v>0.13212157018466208</v>
      </c>
      <c r="EI15" s="413">
        <v>0.12509465338381029</v>
      </c>
      <c r="EJ15" s="413">
        <v>0.12568935708806314</v>
      </c>
      <c r="EK15" s="413">
        <v>0.12288329900133745</v>
      </c>
      <c r="EL15" s="413">
        <v>0.12401107830000001</v>
      </c>
      <c r="EM15" s="413">
        <v>0.12965909438188514</v>
      </c>
      <c r="EN15" s="413">
        <v>0.12255749346482199</v>
      </c>
      <c r="EO15" s="413">
        <v>0.129659094381885</v>
      </c>
      <c r="EP15" s="413">
        <v>0.123883091820831</v>
      </c>
      <c r="EQ15" s="413">
        <v>0.11929932224716254</v>
      </c>
      <c r="ER15" s="413">
        <v>0.11423812958453686</v>
      </c>
      <c r="ES15" s="29">
        <v>0.11468842053448</v>
      </c>
      <c r="ET15" s="29">
        <v>0.119329601836194</v>
      </c>
      <c r="EU15" s="29">
        <v>0.10829130176021153</v>
      </c>
      <c r="EV15" s="413">
        <v>0.10680814515098133</v>
      </c>
      <c r="EW15" s="413">
        <v>0.12101719568406517</v>
      </c>
      <c r="EX15" s="413">
        <v>0.114</v>
      </c>
      <c r="EY15" s="413">
        <v>0.11708786150071168</v>
      </c>
      <c r="EZ15" s="413">
        <v>0.11637162709146626</v>
      </c>
      <c r="FA15" s="413">
        <v>0.11199999999999999</v>
      </c>
      <c r="FB15" s="413">
        <v>0.106</v>
      </c>
      <c r="FC15" s="413">
        <v>0.10603894214102093</v>
      </c>
      <c r="FD15" s="413">
        <v>0.12707194494493701</v>
      </c>
      <c r="FE15" s="413">
        <v>0.11078072693222202</v>
      </c>
      <c r="FF15" s="413">
        <v>9.4E-2</v>
      </c>
      <c r="FG15" s="413">
        <v>0.10574890332205256</v>
      </c>
      <c r="FH15" s="413">
        <v>0.10332360224390585</v>
      </c>
      <c r="FI15" s="413">
        <v>0.11033416996864817</v>
      </c>
      <c r="FJ15" s="413">
        <v>0.11034100922319666</v>
      </c>
      <c r="FK15" s="413">
        <v>0.11131975920130657</v>
      </c>
      <c r="FL15" s="29">
        <v>0.10950652245260736</v>
      </c>
      <c r="FM15" s="29">
        <v>0.10545271427293045</v>
      </c>
      <c r="FN15" s="29">
        <v>0.1059476030675557</v>
      </c>
      <c r="FO15" s="29">
        <v>9.8109801670732383E-2</v>
      </c>
      <c r="FP15" s="29">
        <v>0.1112986370650806</v>
      </c>
      <c r="FQ15" s="29">
        <v>0.10937460931725999</v>
      </c>
      <c r="FR15" s="29">
        <v>0.10728377281218608</v>
      </c>
      <c r="FS15" s="29">
        <v>0.10029931159000936</v>
      </c>
      <c r="FT15" s="29">
        <v>0.10531098239667498</v>
      </c>
      <c r="FU15" s="29">
        <v>0.10425937157096177</v>
      </c>
      <c r="FV15" s="29">
        <v>9.953231988585004E-2</v>
      </c>
      <c r="FW15" s="29">
        <v>0.1042112497561781</v>
      </c>
      <c r="FX15" s="29">
        <v>0.10159678825543265</v>
      </c>
      <c r="FY15" s="29">
        <v>8.3617912585665102E-2</v>
      </c>
      <c r="FZ15" s="29">
        <v>7.9000000000000001E-2</v>
      </c>
      <c r="GA15" s="29">
        <v>7.130609243710781E-2</v>
      </c>
      <c r="GB15" s="29">
        <v>6.8939208358318377E-2</v>
      </c>
      <c r="GC15" s="29">
        <v>5.9086629651508911E-2</v>
      </c>
      <c r="GD15" s="29">
        <v>6.4894555741433393E-2</v>
      </c>
      <c r="GE15" s="29">
        <v>6.0525126915708681E-2</v>
      </c>
      <c r="GF15" s="29">
        <v>6.7062955427943313E-2</v>
      </c>
      <c r="GG15" s="29">
        <v>7.554676016888652E-2</v>
      </c>
      <c r="GH15" s="29">
        <v>6.7448019342426155E-2</v>
      </c>
      <c r="GI15" s="29">
        <v>6.7401210465271366E-2</v>
      </c>
      <c r="GJ15" s="29">
        <v>5.399909411663726E-2</v>
      </c>
      <c r="GK15" s="29">
        <v>5.7579074472316208E-2</v>
      </c>
      <c r="GL15" s="29">
        <v>7.2539206949983046E-2</v>
      </c>
      <c r="GM15" s="29">
        <v>6.4731240717449165E-2</v>
      </c>
      <c r="GN15" s="29">
        <v>6.7214850494218686E-2</v>
      </c>
      <c r="GO15" s="29">
        <v>7.8541339067334362E-2</v>
      </c>
      <c r="GP15" s="29">
        <v>7.6453067544972567E-2</v>
      </c>
      <c r="GQ15" s="29">
        <v>7.4984028913507014E-2</v>
      </c>
      <c r="GR15" s="29">
        <v>8.2745353110602868E-2</v>
      </c>
      <c r="GS15" s="29">
        <v>9.1849069194508359E-2</v>
      </c>
      <c r="GT15" s="29">
        <v>8.8478397402919545E-2</v>
      </c>
      <c r="GU15" s="29">
        <v>0.11398883282633199</v>
      </c>
      <c r="GV15" s="29">
        <v>0.11054370710501592</v>
      </c>
      <c r="GW15" s="29">
        <v>0.10927301200532888</v>
      </c>
      <c r="GX15" s="29">
        <v>0.10640726281833707</v>
      </c>
      <c r="GY15" s="29">
        <v>0.10829471273418037</v>
      </c>
      <c r="GZ15" s="29">
        <v>0.1050977762515802</v>
      </c>
      <c r="HA15" s="29">
        <v>0.10816209112047304</v>
      </c>
      <c r="HB15" s="29">
        <v>0.11187007024529416</v>
      </c>
      <c r="HC15" s="29">
        <v>0.10909112367922325</v>
      </c>
      <c r="HD15" s="29">
        <v>0.10973786410375055</v>
      </c>
      <c r="HE15" s="29">
        <v>0.11069191122523817</v>
      </c>
      <c r="HF15" s="29">
        <v>0.10991886981323316</v>
      </c>
      <c r="HG15" s="29">
        <v>0.11916007261954473</v>
      </c>
      <c r="HH15" s="13"/>
    </row>
    <row r="16" spans="1:218" ht="15" customHeight="1">
      <c r="A16" s="286" t="s">
        <v>203</v>
      </c>
      <c r="B16" s="414"/>
      <c r="C16" s="414"/>
      <c r="D16" s="414"/>
      <c r="E16" s="414"/>
      <c r="F16" s="414"/>
      <c r="G16" s="414"/>
      <c r="H16" s="414"/>
      <c r="I16" s="414"/>
      <c r="J16" s="414"/>
      <c r="K16" s="414"/>
      <c r="L16" s="414"/>
      <c r="M16" s="414"/>
      <c r="N16" s="414"/>
      <c r="O16" s="414"/>
      <c r="P16" s="414"/>
      <c r="Q16" s="414"/>
      <c r="R16" s="414"/>
      <c r="S16" s="414"/>
      <c r="T16" s="414"/>
      <c r="U16" s="414"/>
      <c r="V16" s="414"/>
      <c r="W16" s="414"/>
      <c r="X16" s="414"/>
      <c r="Y16" s="414"/>
      <c r="Z16" s="414"/>
      <c r="AA16" s="414"/>
      <c r="AB16" s="414"/>
      <c r="AC16" s="414"/>
      <c r="AD16" s="414"/>
      <c r="AE16" s="414"/>
      <c r="AF16" s="414"/>
      <c r="AG16" s="414"/>
      <c r="AH16" s="414"/>
      <c r="AI16" s="414"/>
      <c r="AJ16" s="414"/>
      <c r="AK16" s="414"/>
      <c r="AL16" s="414"/>
      <c r="AM16" s="414"/>
      <c r="AN16" s="414"/>
      <c r="AO16" s="414"/>
      <c r="AP16" s="414"/>
      <c r="AQ16" s="414"/>
      <c r="AR16" s="414"/>
      <c r="AS16" s="414"/>
      <c r="AT16" s="414"/>
      <c r="AU16" s="414"/>
      <c r="AV16" s="414"/>
      <c r="AW16" s="414"/>
      <c r="AX16" s="414"/>
      <c r="AY16" s="414"/>
      <c r="AZ16" s="414"/>
      <c r="BA16" s="414"/>
      <c r="BB16" s="414"/>
      <c r="BC16" s="414"/>
      <c r="BD16" s="414"/>
      <c r="BE16" s="414"/>
      <c r="BF16" s="414"/>
      <c r="BG16" s="414"/>
      <c r="BH16" s="414"/>
      <c r="BI16" s="414"/>
      <c r="BJ16" s="414"/>
      <c r="BK16" s="414"/>
      <c r="BL16" s="414"/>
      <c r="BM16" s="414"/>
      <c r="BN16" s="414"/>
      <c r="BO16" s="414"/>
      <c r="BP16" s="414"/>
      <c r="BQ16" s="414"/>
      <c r="BR16" s="414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  <c r="CH16" s="414"/>
      <c r="CI16" s="414"/>
      <c r="CJ16" s="414"/>
      <c r="CK16" s="414"/>
      <c r="CL16" s="414"/>
      <c r="CM16" s="414"/>
      <c r="CN16" s="414"/>
      <c r="CO16" s="414"/>
      <c r="CP16" s="414"/>
      <c r="CQ16" s="414"/>
      <c r="CR16" s="414"/>
      <c r="CS16" s="414"/>
      <c r="CT16" s="413"/>
      <c r="CU16" s="413"/>
      <c r="CV16" s="413"/>
      <c r="CW16" s="413"/>
      <c r="CX16" s="413"/>
      <c r="CY16" s="413"/>
      <c r="CZ16" s="413"/>
      <c r="DA16" s="413"/>
      <c r="DB16" s="413"/>
      <c r="DC16" s="413"/>
      <c r="DD16" s="413"/>
      <c r="DE16" s="413"/>
      <c r="DF16" s="413"/>
      <c r="DG16" s="413"/>
      <c r="DH16" s="413"/>
      <c r="DI16" s="413"/>
      <c r="DJ16" s="413"/>
      <c r="DK16" s="413"/>
      <c r="DL16" s="413"/>
      <c r="DM16" s="413"/>
      <c r="DN16" s="413"/>
      <c r="DO16" s="413"/>
      <c r="DP16" s="413"/>
      <c r="DQ16" s="413"/>
      <c r="DR16" s="413">
        <v>7.0999999999999994E-2</v>
      </c>
      <c r="DS16" s="413">
        <v>6.7000000000000004E-2</v>
      </c>
      <c r="DT16" s="413">
        <v>6.4938568924236731E-2</v>
      </c>
      <c r="DU16" s="413">
        <v>6.9427359389463872E-2</v>
      </c>
      <c r="DV16" s="413">
        <v>6.6636231036854482E-2</v>
      </c>
      <c r="DW16" s="413">
        <v>5.8360150705069599E-2</v>
      </c>
      <c r="DX16" s="413">
        <v>6.5140855583188093E-2</v>
      </c>
      <c r="DY16" s="413">
        <v>6.6880912047483032E-2</v>
      </c>
      <c r="DZ16" s="413">
        <v>5.8146656458344645E-2</v>
      </c>
      <c r="EA16" s="413">
        <v>5.3830419321614746E-2</v>
      </c>
      <c r="EB16" s="413">
        <v>4.6568250879522329E-2</v>
      </c>
      <c r="EC16" s="413">
        <v>5.2856369530807829E-2</v>
      </c>
      <c r="ED16" s="413">
        <v>5.6626322148600493E-2</v>
      </c>
      <c r="EE16" s="413">
        <v>4.1934596249538235E-2</v>
      </c>
      <c r="EF16" s="413">
        <v>5.4707610462971845E-2</v>
      </c>
      <c r="EG16" s="413">
        <v>4.3410086516830829E-2</v>
      </c>
      <c r="EH16" s="413">
        <v>7.0970733516592388E-2</v>
      </c>
      <c r="EI16" s="413">
        <v>4.2520531700384841E-2</v>
      </c>
      <c r="EJ16" s="413">
        <v>5.2656570722726039E-2</v>
      </c>
      <c r="EK16" s="413">
        <v>5.170737317283719E-2</v>
      </c>
      <c r="EL16" s="413">
        <v>5.1021201100000003E-2</v>
      </c>
      <c r="EM16" s="413">
        <v>5.2845463243965086E-2</v>
      </c>
      <c r="EN16" s="413">
        <v>5.3594490492370202E-2</v>
      </c>
      <c r="EO16" s="413">
        <v>5.2845463243965086E-2</v>
      </c>
      <c r="EP16" s="413">
        <v>6.1664852116444742E-2</v>
      </c>
      <c r="EQ16" s="413">
        <v>5.516092122985311E-2</v>
      </c>
      <c r="ER16" s="413">
        <v>4.9538500085789999E-2</v>
      </c>
      <c r="ES16" s="29">
        <v>3.872115069133833E-2</v>
      </c>
      <c r="ET16" s="29">
        <v>5.9665837631048477E-2</v>
      </c>
      <c r="EU16" s="29">
        <v>5.5542554263184128E-2</v>
      </c>
      <c r="EV16" s="413">
        <v>5.6475891325228893E-2</v>
      </c>
      <c r="EW16" s="413">
        <v>5.0369484986094053E-2</v>
      </c>
      <c r="EX16" s="413">
        <v>4.9000000000000002E-2</v>
      </c>
      <c r="EY16" s="413">
        <v>4.7826309541507711E-2</v>
      </c>
      <c r="EZ16" s="413">
        <v>4.1375099617854391E-2</v>
      </c>
      <c r="FA16" s="413">
        <v>4.4999999999999998E-2</v>
      </c>
      <c r="FB16" s="413">
        <v>4.5999999999999999E-2</v>
      </c>
      <c r="FC16" s="413">
        <v>4.4744301039768571E-2</v>
      </c>
      <c r="FD16" s="413">
        <v>4.2047387465059594E-2</v>
      </c>
      <c r="FE16" s="413">
        <v>4.3868335021431726E-2</v>
      </c>
      <c r="FF16" s="413">
        <v>6.3E-2</v>
      </c>
      <c r="FG16" s="413">
        <v>3.9121474709175097E-2</v>
      </c>
      <c r="FH16" s="413">
        <v>4.8040419684308382E-2</v>
      </c>
      <c r="FI16" s="413">
        <v>4.8700848441002247E-2</v>
      </c>
      <c r="FJ16" s="413">
        <v>5.7715986436010322E-2</v>
      </c>
      <c r="FK16" s="413">
        <v>4.1909908228639665E-2</v>
      </c>
      <c r="FL16" s="29">
        <v>4.3134187098058607E-2</v>
      </c>
      <c r="FM16" s="29">
        <v>4.469603532596287E-2</v>
      </c>
      <c r="FN16" s="29">
        <v>3.5675347028395331E-2</v>
      </c>
      <c r="FO16" s="29">
        <v>3.7648411086244435E-2</v>
      </c>
      <c r="FP16" s="29">
        <v>5.4092254525200154E-2</v>
      </c>
      <c r="FQ16" s="29">
        <v>5.3170103522944656E-2</v>
      </c>
      <c r="FR16" s="29">
        <v>3.4881411351937966E-2</v>
      </c>
      <c r="FS16" s="29">
        <v>3.2738059661514052E-2</v>
      </c>
      <c r="FT16" s="29">
        <v>3.2479914005917696E-2</v>
      </c>
      <c r="FU16" s="29">
        <v>3.3249492681564657E-2</v>
      </c>
      <c r="FV16" s="29">
        <v>2.9968384633452291E-2</v>
      </c>
      <c r="FW16" s="29">
        <v>3.3803827861077468E-2</v>
      </c>
      <c r="FX16" s="29">
        <v>2.6998634940563839E-2</v>
      </c>
      <c r="FY16" s="29">
        <v>3.7032771309423035E-2</v>
      </c>
      <c r="FZ16" s="29">
        <v>0.02</v>
      </c>
      <c r="GA16" s="29">
        <v>2.2930710406354797E-2</v>
      </c>
      <c r="GB16" s="29">
        <v>2.2456539953285785E-2</v>
      </c>
      <c r="GC16" s="29">
        <v>2.6939777812619189E-2</v>
      </c>
      <c r="GD16" s="29">
        <v>1.5886609709219363E-2</v>
      </c>
      <c r="GE16" s="29">
        <v>1.6438402886640831E-2</v>
      </c>
      <c r="GF16" s="29">
        <v>3.2732500927117714E-2</v>
      </c>
      <c r="GG16" s="29">
        <v>2.1552354712885032E-2</v>
      </c>
      <c r="GH16" s="29">
        <v>1.6222305079602581E-2</v>
      </c>
      <c r="GI16" s="29">
        <v>1.3701019934093147E-2</v>
      </c>
      <c r="GJ16" s="29">
        <v>1.5906095685249606E-2</v>
      </c>
      <c r="GK16" s="29">
        <v>3.4347061659043436E-2</v>
      </c>
      <c r="GL16" s="29">
        <v>2.0937856503916094E-2</v>
      </c>
      <c r="GM16" s="29">
        <v>2.4382103392139465E-2</v>
      </c>
      <c r="GN16" s="29">
        <v>2.0546775916193905E-2</v>
      </c>
      <c r="GO16" s="29">
        <v>1.7332835072922572E-2</v>
      </c>
      <c r="GP16" s="29">
        <v>2.2063111493718628E-2</v>
      </c>
      <c r="GQ16" s="29">
        <v>1.7801495194018545E-2</v>
      </c>
      <c r="GR16" s="29">
        <v>2.7761580137577395E-2</v>
      </c>
      <c r="GS16" s="29">
        <v>2.3240591981348618E-2</v>
      </c>
      <c r="GT16" s="29">
        <v>2.3992072034407105E-2</v>
      </c>
      <c r="GU16" s="29">
        <v>2.1741692681586704E-2</v>
      </c>
      <c r="GV16" s="29">
        <v>2.5048151426810671E-2</v>
      </c>
      <c r="GW16" s="29">
        <v>3.3602483860052448E-2</v>
      </c>
      <c r="GX16" s="29">
        <v>2.9736554078398831E-2</v>
      </c>
      <c r="GY16" s="29">
        <v>2.3471678474000331E-2</v>
      </c>
      <c r="GZ16" s="29">
        <v>2.9810682646172634E-2</v>
      </c>
      <c r="HA16" s="29">
        <v>2.8318263935379395E-2</v>
      </c>
      <c r="HB16" s="29">
        <v>3.3297324384003867E-2</v>
      </c>
      <c r="HC16" s="29">
        <v>2.8113585126078092E-2</v>
      </c>
      <c r="HD16" s="29">
        <v>3.4882248768142068E-2</v>
      </c>
      <c r="HE16" s="29">
        <v>3.3908607678751805E-2</v>
      </c>
      <c r="HF16" s="29">
        <v>3.3055167776829562E-2</v>
      </c>
      <c r="HG16" s="29">
        <v>3.6123200921987071E-2</v>
      </c>
    </row>
    <row r="17" spans="1:217" ht="15" customHeight="1">
      <c r="A17" s="286" t="s">
        <v>204</v>
      </c>
      <c r="B17" s="414">
        <v>0.29499999999999998</v>
      </c>
      <c r="C17" s="414">
        <v>0.2757</v>
      </c>
      <c r="D17" s="414">
        <v>0.28339999999999999</v>
      </c>
      <c r="E17" s="414">
        <v>0.27300000000000002</v>
      </c>
      <c r="F17" s="414">
        <v>0.27300000000000002</v>
      </c>
      <c r="G17" s="414">
        <v>0.24199999999999999</v>
      </c>
      <c r="H17" s="414">
        <v>0.255</v>
      </c>
      <c r="I17" s="414">
        <v>0.28100000000000003</v>
      </c>
      <c r="J17" s="414">
        <v>0.26098144185562</v>
      </c>
      <c r="K17" s="414">
        <v>0.27606451142852861</v>
      </c>
      <c r="L17" s="414">
        <v>0.27200000000000002</v>
      </c>
      <c r="M17" s="414">
        <v>0.245</v>
      </c>
      <c r="N17" s="414">
        <v>0.253</v>
      </c>
      <c r="O17" s="414">
        <v>0.21640000000000001</v>
      </c>
      <c r="P17" s="414">
        <v>0.22500000000000001</v>
      </c>
      <c r="Q17" s="414">
        <v>0.223</v>
      </c>
      <c r="R17" s="414">
        <v>0.2369</v>
      </c>
      <c r="S17" s="414">
        <v>0.21</v>
      </c>
      <c r="T17" s="414">
        <v>0.22270000000000001</v>
      </c>
      <c r="U17" s="414">
        <v>0.2</v>
      </c>
      <c r="V17" s="414">
        <v>0.19739999999999999</v>
      </c>
      <c r="W17" s="414">
        <v>0.21299999999999999</v>
      </c>
      <c r="X17" s="414">
        <v>0.223</v>
      </c>
      <c r="Y17" s="414">
        <v>0.19899999999999998</v>
      </c>
      <c r="Z17" s="414">
        <v>0.17300000000000001</v>
      </c>
      <c r="AA17" s="414">
        <v>0.221</v>
      </c>
      <c r="AB17" s="414">
        <v>0.20800000000000002</v>
      </c>
      <c r="AC17" s="414">
        <v>0.217</v>
      </c>
      <c r="AD17" s="414">
        <v>0.184</v>
      </c>
      <c r="AE17" s="414">
        <v>0.217</v>
      </c>
      <c r="AF17" s="414">
        <v>0.218</v>
      </c>
      <c r="AG17" s="414">
        <v>0.218</v>
      </c>
      <c r="AH17" s="414">
        <v>0.215</v>
      </c>
      <c r="AI17" s="414">
        <v>0.21</v>
      </c>
      <c r="AJ17" s="414">
        <v>0.185</v>
      </c>
      <c r="AK17" s="414">
        <v>0.20399999999999999</v>
      </c>
      <c r="AL17" s="414">
        <v>0.21199999999999999</v>
      </c>
      <c r="AM17" s="414">
        <v>0.21600000000000003</v>
      </c>
      <c r="AN17" s="414">
        <v>0.20399999999999999</v>
      </c>
      <c r="AO17" s="414">
        <v>0.19450000000000001</v>
      </c>
      <c r="AP17" s="414">
        <v>0.23300000000000001</v>
      </c>
      <c r="AQ17" s="414">
        <v>0.23499999999999999</v>
      </c>
      <c r="AR17" s="414">
        <v>0.23394371391622651</v>
      </c>
      <c r="AS17" s="414">
        <v>0.23699999999999999</v>
      </c>
      <c r="AT17" s="414">
        <v>0.22158266885807198</v>
      </c>
      <c r="AU17" s="414">
        <v>0.21927293435744452</v>
      </c>
      <c r="AV17" s="414">
        <v>0.1855</v>
      </c>
      <c r="AW17" s="414">
        <v>0.20823628432532484</v>
      </c>
      <c r="AX17" s="414">
        <v>0.22249901179657233</v>
      </c>
      <c r="AY17" s="414">
        <v>0.21413441236719763</v>
      </c>
      <c r="AZ17" s="414">
        <v>0.20048013454592856</v>
      </c>
      <c r="BA17" s="414">
        <v>0.20470090962067164</v>
      </c>
      <c r="BB17" s="414">
        <v>0.20170254666653245</v>
      </c>
      <c r="BC17" s="414">
        <v>0.19729701006222022</v>
      </c>
      <c r="BD17" s="414">
        <v>0.19433144388238366</v>
      </c>
      <c r="BE17" s="414">
        <v>0.20387951903827811</v>
      </c>
      <c r="BF17" s="414">
        <v>0.19412523751022662</v>
      </c>
      <c r="BG17" s="414">
        <v>0.1948697149609194</v>
      </c>
      <c r="BH17" s="414">
        <v>0.18876669603252949</v>
      </c>
      <c r="BI17" s="414">
        <v>0.17906169768705887</v>
      </c>
      <c r="BJ17" s="414">
        <v>0.18397514977335136</v>
      </c>
      <c r="BK17" s="414">
        <v>0.1778994854706796</v>
      </c>
      <c r="BL17" s="414">
        <v>0.15765616631443993</v>
      </c>
      <c r="BM17" s="414">
        <v>0.16378035374054975</v>
      </c>
      <c r="BN17" s="414">
        <v>0.16567184333461435</v>
      </c>
      <c r="BO17" s="414">
        <v>0.16191935794002879</v>
      </c>
      <c r="BP17" s="414">
        <v>0.17376443731977698</v>
      </c>
      <c r="BQ17" s="414">
        <v>0.17240787372532732</v>
      </c>
      <c r="BR17" s="414">
        <v>0.16143261330186501</v>
      </c>
      <c r="BS17" s="414">
        <v>0.15897012493485635</v>
      </c>
      <c r="BT17" s="414">
        <v>0.16074328003766947</v>
      </c>
      <c r="BU17" s="414">
        <v>0.154911687791699</v>
      </c>
      <c r="BV17" s="414">
        <v>0.15518872899816083</v>
      </c>
      <c r="BW17" s="414">
        <v>0.18385954309257296</v>
      </c>
      <c r="BX17" s="414">
        <v>0.17892211519886161</v>
      </c>
      <c r="BY17" s="414">
        <v>0.18447518127724691</v>
      </c>
      <c r="BZ17" s="414">
        <v>0.18560558209573066</v>
      </c>
      <c r="CA17" s="414">
        <v>0.17931837766008912</v>
      </c>
      <c r="CB17" s="414">
        <v>0.18283231437685546</v>
      </c>
      <c r="CC17" s="414">
        <v>0.18286127053270751</v>
      </c>
      <c r="CD17" s="414">
        <v>0.18582851146685717</v>
      </c>
      <c r="CE17" s="414">
        <v>0.18744729742674993</v>
      </c>
      <c r="CF17" s="414">
        <v>0.18581599727746656</v>
      </c>
      <c r="CG17" s="414">
        <v>0.18150281278774916</v>
      </c>
      <c r="CH17" s="414">
        <v>0.18899999999999997</v>
      </c>
      <c r="CI17" s="414">
        <v>0.191</v>
      </c>
      <c r="CJ17" s="414">
        <v>0.1956400210426894</v>
      </c>
      <c r="CK17" s="414">
        <v>0.191</v>
      </c>
      <c r="CL17" s="414">
        <v>0.18476896766028428</v>
      </c>
      <c r="CM17" s="414">
        <v>0.17913374573131213</v>
      </c>
      <c r="CN17" s="414">
        <v>0.17300000000000001</v>
      </c>
      <c r="CO17" s="414">
        <v>0.18899999999999997</v>
      </c>
      <c r="CP17" s="414">
        <v>0.19</v>
      </c>
      <c r="CQ17" s="414">
        <v>0.18820345754850043</v>
      </c>
      <c r="CR17" s="414">
        <v>0.17329999999999998</v>
      </c>
      <c r="CS17" s="414">
        <v>0.17399999999999999</v>
      </c>
      <c r="CT17" s="413">
        <v>0.18899999999999997</v>
      </c>
      <c r="CU17" s="413">
        <v>0.184</v>
      </c>
      <c r="CV17" s="413">
        <v>0.19699999999999998</v>
      </c>
      <c r="CW17" s="413">
        <v>0.19399999999999998</v>
      </c>
      <c r="CX17" s="413">
        <v>0.191</v>
      </c>
      <c r="CY17" s="413">
        <v>0.188</v>
      </c>
      <c r="CZ17" s="415">
        <v>0.192</v>
      </c>
      <c r="DA17" s="413">
        <v>0.19558527822122765</v>
      </c>
      <c r="DB17" s="413">
        <v>0.18260310726599169</v>
      </c>
      <c r="DC17" s="413">
        <v>0.18915747031712002</v>
      </c>
      <c r="DD17" s="413">
        <v>0.18630743911195091</v>
      </c>
      <c r="DE17" s="413">
        <v>0.19540148679052594</v>
      </c>
      <c r="DF17" s="413">
        <v>0.20035671739866154</v>
      </c>
      <c r="DG17" s="413">
        <v>0.19002466516539812</v>
      </c>
      <c r="DH17" s="413">
        <v>0.19095220851704264</v>
      </c>
      <c r="DI17" s="413">
        <v>0.20243330201321183</v>
      </c>
      <c r="DJ17" s="413">
        <v>0.19752278943627144</v>
      </c>
      <c r="DK17" s="413">
        <v>0.1981791257594023</v>
      </c>
      <c r="DL17" s="413">
        <v>0.19412835985330218</v>
      </c>
      <c r="DM17" s="413">
        <v>0.20054014079364901</v>
      </c>
      <c r="DN17" s="413">
        <v>0.18702669156813215</v>
      </c>
      <c r="DO17" s="413">
        <v>0.20024393199944335</v>
      </c>
      <c r="DP17" s="413">
        <v>0.19523747558985527</v>
      </c>
      <c r="DQ17" s="413">
        <v>0.19088129164495046</v>
      </c>
      <c r="DR17" s="413">
        <v>0.19673765726725401</v>
      </c>
      <c r="DS17" s="413">
        <v>0.20130405589079531</v>
      </c>
      <c r="DT17" s="413">
        <v>0.19707915254181374</v>
      </c>
      <c r="DU17" s="413">
        <v>0.20048386191563133</v>
      </c>
      <c r="DV17" s="413">
        <v>0.19083203617581809</v>
      </c>
      <c r="DW17" s="413">
        <v>0.19146014890964713</v>
      </c>
      <c r="DX17" s="413">
        <v>0.1915507424420517</v>
      </c>
      <c r="DY17" s="413">
        <v>0.19383461238119071</v>
      </c>
      <c r="DZ17" s="413">
        <v>0.20087753008122206</v>
      </c>
      <c r="EA17" s="413">
        <v>0.20222260175996151</v>
      </c>
      <c r="EB17" s="413">
        <v>0.20598798028580551</v>
      </c>
      <c r="EC17" s="413">
        <v>0.19661344491891936</v>
      </c>
      <c r="ED17" s="413">
        <v>0.20175628587870753</v>
      </c>
      <c r="EE17" s="413">
        <v>0.20090415869255904</v>
      </c>
      <c r="EF17" s="413">
        <v>0.20158505221238252</v>
      </c>
      <c r="EG17" s="413">
        <v>0.2001557222211795</v>
      </c>
      <c r="EH17" s="413">
        <v>0.20358658626289208</v>
      </c>
      <c r="EI17" s="413">
        <v>0.20285123533898852</v>
      </c>
      <c r="EJ17" s="413">
        <v>0.20051382053697175</v>
      </c>
      <c r="EK17" s="413">
        <v>0.20108407282721377</v>
      </c>
      <c r="EL17" s="413">
        <v>0.20023937638929101</v>
      </c>
      <c r="EM17" s="413">
        <v>0.20073105793221616</v>
      </c>
      <c r="EN17" s="413">
        <v>0.19756096718759103</v>
      </c>
      <c r="EO17" s="413">
        <v>0.18986233184642803</v>
      </c>
      <c r="EP17" s="413">
        <v>0.19417674961701922</v>
      </c>
      <c r="EQ17" s="413">
        <v>0.19087221235829074</v>
      </c>
      <c r="ER17" s="413">
        <v>0.19121843935778776</v>
      </c>
      <c r="ES17" s="29">
        <v>0.19266637175603768</v>
      </c>
      <c r="ET17" s="29">
        <v>0.18698109746382818</v>
      </c>
      <c r="EU17" s="29">
        <v>0.17997649174563995</v>
      </c>
      <c r="EV17" s="413">
        <v>0.17762615042550828</v>
      </c>
      <c r="EW17" s="413">
        <v>0.18127382193239294</v>
      </c>
      <c r="EX17" s="413">
        <v>0.17699999999999999</v>
      </c>
      <c r="EY17" s="413">
        <v>0.17601164147558601</v>
      </c>
      <c r="EZ17" s="413">
        <v>0.17198006857783446</v>
      </c>
      <c r="FA17" s="413">
        <v>0.16899999999999998</v>
      </c>
      <c r="FB17" s="413">
        <v>0.17199999999999999</v>
      </c>
      <c r="FC17" s="413">
        <v>0.17071080657285087</v>
      </c>
      <c r="FD17" s="413">
        <v>0.17100000000000001</v>
      </c>
      <c r="FE17" s="413">
        <v>0.17450155957984873</v>
      </c>
      <c r="FF17" s="413">
        <v>0.17300000000000001</v>
      </c>
      <c r="FG17" s="413">
        <v>0.17015681066628002</v>
      </c>
      <c r="FH17" s="413">
        <v>0.17130116140843366</v>
      </c>
      <c r="FI17" s="413">
        <v>0.17046473306348889</v>
      </c>
      <c r="FJ17" s="413">
        <v>0.16877694490653602</v>
      </c>
      <c r="FK17" s="413">
        <v>0.16820307313670405</v>
      </c>
      <c r="FL17" s="29">
        <v>0.16986852518585557</v>
      </c>
      <c r="FM17" s="29">
        <v>0.16891787392077848</v>
      </c>
      <c r="FN17" s="29">
        <v>0.1693814379169197</v>
      </c>
      <c r="FO17" s="29">
        <v>0.16779121317259271</v>
      </c>
      <c r="FP17" s="29">
        <v>0.16556159902755646</v>
      </c>
      <c r="FQ17" s="29">
        <v>0.16588044763785145</v>
      </c>
      <c r="FR17" s="29">
        <v>0.16333113138243266</v>
      </c>
      <c r="FS17" s="29">
        <v>0.16315709765219533</v>
      </c>
      <c r="FT17" s="29">
        <v>0.15755058792263255</v>
      </c>
      <c r="FU17" s="29">
        <v>0.16484005758280243</v>
      </c>
      <c r="FV17" s="29">
        <v>0.16420120668353358</v>
      </c>
      <c r="FW17" s="29">
        <v>0.15957460540753371</v>
      </c>
      <c r="FX17" s="29">
        <v>0.15794724913523056</v>
      </c>
      <c r="FY17" s="29">
        <v>0.14751736564685747</v>
      </c>
      <c r="FZ17" s="29">
        <v>0.15430643313700557</v>
      </c>
      <c r="GA17" s="29">
        <v>0.15396286419668523</v>
      </c>
      <c r="GB17" s="29">
        <v>0.15363993713423951</v>
      </c>
      <c r="GC17" s="29">
        <v>0.14969481858072872</v>
      </c>
      <c r="GD17" s="29">
        <v>0.14791469753395683</v>
      </c>
      <c r="GE17" s="29">
        <v>0.14756931881693222</v>
      </c>
      <c r="GF17" s="29">
        <v>0.14579319504622187</v>
      </c>
      <c r="GG17" s="29">
        <v>0.14404796753226362</v>
      </c>
      <c r="GH17" s="29">
        <v>0.1442669714654258</v>
      </c>
      <c r="GI17" s="29">
        <v>0.14342407389523515</v>
      </c>
      <c r="GJ17" s="29">
        <v>0.14520909538676258</v>
      </c>
      <c r="GK17" s="29">
        <v>0.14286499462139499</v>
      </c>
      <c r="GL17" s="29">
        <v>0.14446541700622462</v>
      </c>
      <c r="GM17" s="29">
        <v>0.14306733816052569</v>
      </c>
      <c r="GN17" s="29">
        <v>0.1455457825234103</v>
      </c>
      <c r="GO17" s="29">
        <v>0.14613623742546009</v>
      </c>
      <c r="GP17" s="29">
        <v>0.14811109052331095</v>
      </c>
      <c r="GQ17" s="29">
        <v>0.14617285113054015</v>
      </c>
      <c r="GR17" s="29">
        <v>0.14273976869636615</v>
      </c>
      <c r="GS17" s="29">
        <v>0.14728526391063293</v>
      </c>
      <c r="GT17" s="29">
        <v>0.14703018720885383</v>
      </c>
      <c r="GU17" s="29">
        <v>0.15121977932193725</v>
      </c>
      <c r="GV17" s="29">
        <v>0.15314050282293559</v>
      </c>
      <c r="GW17" s="29">
        <v>0.15715656849363335</v>
      </c>
      <c r="GX17" s="29">
        <v>0.16066535998316817</v>
      </c>
      <c r="GY17" s="29">
        <v>0.15986064958869847</v>
      </c>
      <c r="GZ17" s="29">
        <v>0.16694368007430516</v>
      </c>
      <c r="HA17" s="29">
        <v>0.16918513872919852</v>
      </c>
      <c r="HB17" s="29">
        <v>0.16887758116826329</v>
      </c>
      <c r="HC17" s="29">
        <v>0.16853427221589151</v>
      </c>
      <c r="HD17" s="29">
        <v>0.16317176683401613</v>
      </c>
      <c r="HE17" s="29">
        <v>0.16435585425708049</v>
      </c>
      <c r="HF17" s="29">
        <v>0.16811530003702424</v>
      </c>
      <c r="HG17" s="29">
        <v>0.16670584488112589</v>
      </c>
    </row>
    <row r="18" spans="1:217" ht="15" customHeight="1">
      <c r="A18" s="286" t="s">
        <v>197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>
        <v>6.4000000000000001E-2</v>
      </c>
      <c r="U18" s="414">
        <v>6.4000000000000001E-2</v>
      </c>
      <c r="V18" s="414">
        <v>6.4000000000000001E-2</v>
      </c>
      <c r="W18" s="414">
        <v>7.400000000000001E-2</v>
      </c>
      <c r="X18" s="414">
        <v>8.4000000000000005E-2</v>
      </c>
      <c r="Y18" s="414">
        <v>8.4000000000000005E-2</v>
      </c>
      <c r="Z18" s="414">
        <v>8.4000000000000005E-2</v>
      </c>
      <c r="AA18" s="414">
        <v>8.4000000000000005E-2</v>
      </c>
      <c r="AB18" s="414">
        <v>9.7500000000000003E-2</v>
      </c>
      <c r="AC18" s="414">
        <v>9.7500000000000003E-2</v>
      </c>
      <c r="AD18" s="414">
        <v>9.7500000000000003E-2</v>
      </c>
      <c r="AE18" s="414">
        <v>9.7500000000000003E-2</v>
      </c>
      <c r="AF18" s="414">
        <v>9.7500000000000003E-2</v>
      </c>
      <c r="AG18" s="414">
        <v>9.7500000000000003E-2</v>
      </c>
      <c r="AH18" s="414">
        <v>0.10249999999999999</v>
      </c>
      <c r="AI18" s="414">
        <v>0.10249999999999999</v>
      </c>
      <c r="AJ18" s="414">
        <v>9.7500000000000003E-2</v>
      </c>
      <c r="AK18" s="414">
        <v>9.7500000000000003E-2</v>
      </c>
      <c r="AL18" s="414">
        <v>9.7500000000000003E-2</v>
      </c>
      <c r="AM18" s="414">
        <v>9.7500000000000003E-2</v>
      </c>
      <c r="AN18" s="414">
        <v>0.14000000000000001</v>
      </c>
      <c r="AO18" s="414">
        <v>0.14000000000000001</v>
      </c>
      <c r="AP18" s="414">
        <v>0.1275</v>
      </c>
      <c r="AQ18" s="414">
        <v>0.115</v>
      </c>
      <c r="AR18" s="414">
        <v>0.115</v>
      </c>
      <c r="AS18" s="414">
        <v>0.115</v>
      </c>
      <c r="AT18" s="414">
        <v>0.1</v>
      </c>
      <c r="AU18" s="414">
        <v>0.1</v>
      </c>
      <c r="AV18" s="414">
        <v>0.1</v>
      </c>
      <c r="AW18" s="414">
        <v>0.1</v>
      </c>
      <c r="AX18" s="414">
        <v>0.1</v>
      </c>
      <c r="AY18" s="414">
        <v>0.1</v>
      </c>
      <c r="AZ18" s="414">
        <v>0.1</v>
      </c>
      <c r="BA18" s="414">
        <v>0.1</v>
      </c>
      <c r="BB18" s="414">
        <v>0.11</v>
      </c>
      <c r="BC18" s="414">
        <v>0.11</v>
      </c>
      <c r="BD18" s="414">
        <v>0.11</v>
      </c>
      <c r="BE18" s="414">
        <v>0.11</v>
      </c>
      <c r="BF18" s="414">
        <v>0.11</v>
      </c>
      <c r="BG18" s="414">
        <v>0.11</v>
      </c>
      <c r="BH18" s="414">
        <v>0.11</v>
      </c>
      <c r="BI18" s="414">
        <v>0.11</v>
      </c>
      <c r="BJ18" s="414">
        <v>0.11</v>
      </c>
      <c r="BK18" s="414">
        <v>0.11</v>
      </c>
      <c r="BL18" s="414">
        <v>0.11</v>
      </c>
      <c r="BM18" s="414">
        <v>0.115</v>
      </c>
      <c r="BN18" s="414">
        <v>0.115</v>
      </c>
      <c r="BO18" s="414">
        <v>0.115</v>
      </c>
      <c r="BP18" s="414">
        <v>0.115</v>
      </c>
      <c r="BQ18" s="414">
        <v>0.11749999999999999</v>
      </c>
      <c r="BR18" s="414">
        <v>0.11749999999999999</v>
      </c>
      <c r="BS18" s="414">
        <v>0.1225</v>
      </c>
      <c r="BT18" s="414">
        <v>0.1225</v>
      </c>
      <c r="BU18" s="414">
        <v>0.1225</v>
      </c>
      <c r="BV18" s="414">
        <v>0.1225</v>
      </c>
      <c r="BW18" s="414">
        <v>0.1225</v>
      </c>
      <c r="BX18" s="414">
        <v>0.1275</v>
      </c>
      <c r="BY18" s="414">
        <v>0.13250000000000001</v>
      </c>
      <c r="BZ18" s="414">
        <v>0.13250000000000001</v>
      </c>
      <c r="CA18" s="414">
        <v>0.13250000000000001</v>
      </c>
      <c r="CB18" s="414">
        <v>0.13250000000000001</v>
      </c>
      <c r="CC18" s="414">
        <v>0.13250000000000001</v>
      </c>
      <c r="CD18" s="414">
        <v>0.13250000000000001</v>
      </c>
      <c r="CE18" s="414">
        <v>0.13250000000000001</v>
      </c>
      <c r="CF18" s="414">
        <v>0.13250000000000001</v>
      </c>
      <c r="CG18" s="414">
        <v>0.13250000000000001</v>
      </c>
      <c r="CH18" s="414">
        <v>0.125</v>
      </c>
      <c r="CI18" s="414">
        <v>0.125</v>
      </c>
      <c r="CJ18" s="414">
        <v>0.125</v>
      </c>
      <c r="CK18" s="414">
        <v>0.115</v>
      </c>
      <c r="CL18" s="414">
        <v>0.115</v>
      </c>
      <c r="CM18" s="414">
        <v>0.105</v>
      </c>
      <c r="CN18" s="414">
        <v>0.105</v>
      </c>
      <c r="CO18" s="414">
        <v>0.105</v>
      </c>
      <c r="CP18" s="414">
        <v>0.105</v>
      </c>
      <c r="CQ18" s="414">
        <v>0.105</v>
      </c>
      <c r="CR18" s="414">
        <v>0.105</v>
      </c>
      <c r="CS18" s="414">
        <v>0.105</v>
      </c>
      <c r="CT18" s="415">
        <v>0.105</v>
      </c>
      <c r="CU18" s="415">
        <v>0.105</v>
      </c>
      <c r="CV18" s="415">
        <v>0.105</v>
      </c>
      <c r="CW18" s="415">
        <v>0.105</v>
      </c>
      <c r="CX18" s="415">
        <v>0.105</v>
      </c>
      <c r="CY18" s="415">
        <v>0.105</v>
      </c>
      <c r="CZ18" s="415">
        <v>0.12</v>
      </c>
      <c r="DA18" s="415">
        <v>0.12</v>
      </c>
      <c r="DB18" s="415">
        <v>0.12</v>
      </c>
      <c r="DC18" s="415">
        <v>0.12</v>
      </c>
      <c r="DD18" s="415">
        <v>0.12</v>
      </c>
      <c r="DE18" s="415">
        <v>0.12</v>
      </c>
      <c r="DF18" s="413">
        <v>0.13</v>
      </c>
      <c r="DG18" s="413">
        <v>0.13</v>
      </c>
      <c r="DH18" s="413">
        <v>0.13</v>
      </c>
      <c r="DI18" s="413">
        <v>0.13</v>
      </c>
      <c r="DJ18" s="413">
        <v>0.13</v>
      </c>
      <c r="DK18" s="413">
        <v>0.13</v>
      </c>
      <c r="DL18" s="413">
        <v>0.13</v>
      </c>
      <c r="DM18" s="413">
        <v>0.13</v>
      </c>
      <c r="DN18" s="413">
        <v>0.13</v>
      </c>
      <c r="DO18" s="413">
        <v>0.13</v>
      </c>
      <c r="DP18" s="413">
        <v>0.13</v>
      </c>
      <c r="DQ18" s="413">
        <v>0.13</v>
      </c>
      <c r="DR18" s="413">
        <v>0.12</v>
      </c>
      <c r="DS18" s="413">
        <v>0.12</v>
      </c>
      <c r="DT18" s="413">
        <v>0.12</v>
      </c>
      <c r="DU18" s="413">
        <v>0.12</v>
      </c>
      <c r="DV18" s="413">
        <v>0.105</v>
      </c>
      <c r="DW18" s="413">
        <v>0.105</v>
      </c>
      <c r="DX18" s="413">
        <v>0.105</v>
      </c>
      <c r="DY18" s="413">
        <v>0.15</v>
      </c>
      <c r="DZ18" s="413">
        <v>0.15</v>
      </c>
      <c r="EA18" s="413">
        <v>0.15</v>
      </c>
      <c r="EB18" s="413">
        <v>0.15</v>
      </c>
      <c r="EC18" s="413">
        <v>0.14000000000000001</v>
      </c>
      <c r="ED18" s="413">
        <v>0.14000000000000001</v>
      </c>
      <c r="EE18" s="413">
        <v>0.14000000000000001</v>
      </c>
      <c r="EF18" s="413">
        <v>0.14000000000000001</v>
      </c>
      <c r="EG18" s="413">
        <v>0.14000000000000001</v>
      </c>
      <c r="EH18" s="413">
        <v>0.14000000000000001</v>
      </c>
      <c r="EI18" s="413">
        <v>0.12</v>
      </c>
      <c r="EJ18" s="413">
        <v>0.12</v>
      </c>
      <c r="EK18" s="413">
        <v>0.12</v>
      </c>
      <c r="EL18" s="413">
        <v>0.12</v>
      </c>
      <c r="EM18" s="413">
        <v>0.12</v>
      </c>
      <c r="EN18" s="413">
        <v>0.12</v>
      </c>
      <c r="EO18" s="413">
        <v>0.11</v>
      </c>
      <c r="EP18" s="413">
        <v>0.11</v>
      </c>
      <c r="EQ18" s="413">
        <v>0.11</v>
      </c>
      <c r="ER18" s="413">
        <v>0.1</v>
      </c>
      <c r="ES18" s="29">
        <v>0.1</v>
      </c>
      <c r="ET18" s="29">
        <v>0.1</v>
      </c>
      <c r="EU18" s="29">
        <v>0.1</v>
      </c>
      <c r="EV18" s="29">
        <v>0.1</v>
      </c>
      <c r="EW18" s="29">
        <v>0.1</v>
      </c>
      <c r="EX18" s="29">
        <v>0.1</v>
      </c>
      <c r="EY18" s="29">
        <v>0.1</v>
      </c>
      <c r="EZ18" s="29">
        <v>0.11</v>
      </c>
      <c r="FA18" s="29">
        <v>0.11</v>
      </c>
      <c r="FB18" s="29">
        <v>0.11</v>
      </c>
      <c r="FC18" s="29">
        <v>0.11</v>
      </c>
      <c r="FD18" s="29">
        <v>0.11</v>
      </c>
      <c r="FE18" s="29">
        <v>0.11</v>
      </c>
      <c r="FF18" s="29">
        <v>0.11</v>
      </c>
      <c r="FG18" s="29">
        <v>0.11</v>
      </c>
      <c r="FH18" s="29">
        <v>0.11</v>
      </c>
      <c r="FI18" s="29">
        <v>0.11</v>
      </c>
      <c r="FJ18" s="29">
        <v>0.11</v>
      </c>
      <c r="FK18" s="29">
        <v>0.11</v>
      </c>
      <c r="FL18" s="29">
        <v>0.11</v>
      </c>
      <c r="FM18" s="29">
        <v>0.11</v>
      </c>
      <c r="FN18" s="29">
        <v>0.11</v>
      </c>
      <c r="FO18" s="29">
        <v>0.11</v>
      </c>
      <c r="FP18" s="29">
        <v>0.1</v>
      </c>
      <c r="FQ18" s="29">
        <v>0.09</v>
      </c>
      <c r="FR18" s="29">
        <v>0.09</v>
      </c>
      <c r="FS18" s="29">
        <v>0.09</v>
      </c>
      <c r="FT18" s="29">
        <v>0.09</v>
      </c>
      <c r="FU18" s="29">
        <v>0.09</v>
      </c>
      <c r="FV18" s="29">
        <v>0.08</v>
      </c>
      <c r="FW18" s="29">
        <v>0.08</v>
      </c>
      <c r="FX18" s="29">
        <v>0.06</v>
      </c>
      <c r="FY18" s="29">
        <v>0.06</v>
      </c>
      <c r="FZ18" s="29">
        <v>0.06</v>
      </c>
      <c r="GA18" s="29">
        <v>0.06</v>
      </c>
      <c r="GB18" s="29">
        <v>0.06</v>
      </c>
      <c r="GC18" s="29">
        <v>0.06</v>
      </c>
      <c r="GD18" s="29">
        <v>0.06</v>
      </c>
      <c r="GE18" s="29">
        <v>0.06</v>
      </c>
      <c r="GF18" s="29">
        <v>0.06</v>
      </c>
      <c r="GG18" s="29">
        <v>0.06</v>
      </c>
      <c r="GH18" s="29">
        <v>0.06</v>
      </c>
      <c r="GI18" s="29">
        <v>0.06</v>
      </c>
      <c r="GJ18" s="29">
        <v>0.06</v>
      </c>
      <c r="GK18" s="29">
        <v>0.06</v>
      </c>
      <c r="GL18" s="29">
        <v>6.5000000000000002E-2</v>
      </c>
      <c r="GM18" s="29">
        <v>6.5000000000000002E-2</v>
      </c>
      <c r="GN18" s="29">
        <v>0.09</v>
      </c>
      <c r="GO18" s="29">
        <v>0.09</v>
      </c>
      <c r="GP18" s="29">
        <v>0.09</v>
      </c>
      <c r="GQ18" s="29">
        <v>0.1</v>
      </c>
      <c r="GR18" s="29">
        <v>0.1</v>
      </c>
      <c r="GS18" s="29">
        <v>0.1</v>
      </c>
      <c r="GT18" s="29">
        <v>0.12</v>
      </c>
      <c r="GU18" s="29">
        <v>0.12</v>
      </c>
      <c r="GV18" s="29">
        <v>0.12</v>
      </c>
      <c r="GW18" s="29">
        <v>0.13</v>
      </c>
      <c r="GX18" s="29">
        <v>0.13</v>
      </c>
      <c r="GY18" s="29">
        <v>0.13</v>
      </c>
      <c r="GZ18" s="29">
        <v>0.13</v>
      </c>
      <c r="HA18" s="29">
        <v>0.13</v>
      </c>
      <c r="HB18" s="29">
        <v>0.13</v>
      </c>
      <c r="HC18" s="29">
        <v>0.13</v>
      </c>
      <c r="HD18" s="29">
        <v>0.13</v>
      </c>
      <c r="HE18" s="29">
        <v>0.13</v>
      </c>
      <c r="HF18" s="29">
        <v>0.13</v>
      </c>
      <c r="HG18" s="29">
        <v>0.13</v>
      </c>
    </row>
    <row r="19" spans="1:217" ht="1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287"/>
      <c r="CU19" s="287"/>
      <c r="CV19" s="287"/>
      <c r="CW19" s="288"/>
      <c r="CX19" s="288"/>
      <c r="CY19" s="288"/>
      <c r="CZ19" s="288"/>
      <c r="DA19" s="288"/>
      <c r="DB19" s="288"/>
      <c r="DC19" s="288"/>
      <c r="DD19" s="288"/>
      <c r="DE19" s="288"/>
      <c r="DF19" s="285"/>
      <c r="DG19" s="285"/>
      <c r="DH19" s="285"/>
      <c r="DI19" s="285"/>
      <c r="DJ19" s="285"/>
      <c r="DK19" s="285"/>
      <c r="DL19" s="285"/>
      <c r="DM19" s="285"/>
      <c r="DN19" s="285"/>
      <c r="DO19" s="285"/>
      <c r="DP19" s="285"/>
      <c r="DQ19" s="285"/>
      <c r="DR19" s="285"/>
      <c r="DS19" s="285"/>
      <c r="DT19" s="285"/>
      <c r="DU19" s="285"/>
      <c r="DV19" s="285"/>
      <c r="DW19" s="285"/>
      <c r="DX19" s="285"/>
      <c r="DY19" s="285"/>
      <c r="DZ19" s="285"/>
      <c r="EA19" s="285"/>
      <c r="EB19" s="285"/>
      <c r="EC19" s="285"/>
      <c r="ED19" s="285"/>
      <c r="EE19" s="285"/>
      <c r="EF19" s="285"/>
      <c r="EG19" s="285"/>
      <c r="EH19" s="285"/>
      <c r="EI19" s="285"/>
      <c r="EJ19" s="285"/>
      <c r="EK19" s="285"/>
      <c r="EL19" s="285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</row>
    <row r="20" spans="1:217" ht="15" customHeight="1">
      <c r="A20" s="286" t="s">
        <v>205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287"/>
      <c r="CU20" s="287"/>
      <c r="CV20" s="287"/>
      <c r="CW20" s="288"/>
      <c r="CX20" s="288"/>
      <c r="CY20" s="288"/>
      <c r="CZ20" s="288"/>
      <c r="DA20" s="288"/>
      <c r="DB20" s="288"/>
      <c r="DC20" s="288"/>
      <c r="DD20" s="288"/>
      <c r="DE20" s="288"/>
      <c r="DF20" s="285"/>
      <c r="DG20" s="285"/>
      <c r="DH20" s="285"/>
      <c r="DI20" s="285"/>
      <c r="DJ20" s="285"/>
      <c r="DK20" s="285"/>
      <c r="DL20" s="285"/>
      <c r="DM20" s="285"/>
      <c r="DN20" s="285"/>
      <c r="DO20" s="285"/>
      <c r="DP20" s="285"/>
      <c r="DQ20" s="285"/>
      <c r="DR20" s="285"/>
      <c r="DS20" s="285"/>
      <c r="DT20" s="285"/>
      <c r="DU20" s="285"/>
      <c r="DV20" s="285"/>
      <c r="DW20" s="285"/>
      <c r="DX20" s="285"/>
      <c r="DY20" s="285"/>
      <c r="DZ20" s="285"/>
      <c r="EA20" s="285"/>
      <c r="EB20" s="285"/>
      <c r="EC20" s="285"/>
      <c r="ED20" s="285"/>
      <c r="EE20" s="285"/>
      <c r="EF20" s="285"/>
      <c r="EG20" s="285"/>
      <c r="EH20" s="285"/>
      <c r="EI20" s="285"/>
      <c r="EJ20" s="285"/>
      <c r="EK20" s="285"/>
      <c r="EL20" s="285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393">
        <v>2628.7</v>
      </c>
      <c r="FC20" s="393">
        <v>2635.33</v>
      </c>
      <c r="FD20" s="393">
        <v>2631.51</v>
      </c>
      <c r="FE20" s="393">
        <v>2642.78</v>
      </c>
      <c r="FF20" s="393">
        <v>2649.35</v>
      </c>
      <c r="FG20" s="393">
        <v>2657.76</v>
      </c>
      <c r="FH20" s="393">
        <v>2666</v>
      </c>
      <c r="FI20" s="393">
        <v>2672</v>
      </c>
      <c r="FJ20" s="393">
        <v>2667.21</v>
      </c>
      <c r="FK20" s="393">
        <v>2701.17</v>
      </c>
      <c r="FL20" s="393">
        <v>2715.22</v>
      </c>
      <c r="FM20" s="393">
        <v>2734.33</v>
      </c>
      <c r="FN20" s="393">
        <v>2751.57</v>
      </c>
      <c r="FO20" s="393">
        <v>2762.71</v>
      </c>
      <c r="FP20" s="393">
        <v>2777.74</v>
      </c>
      <c r="FQ20" s="393">
        <v>2788.91</v>
      </c>
      <c r="FR20" s="393">
        <v>2805.97</v>
      </c>
      <c r="FS20" s="393">
        <v>2823.89</v>
      </c>
      <c r="FT20" s="393">
        <v>2844.7</v>
      </c>
      <c r="FU20" s="393">
        <v>2852.94</v>
      </c>
      <c r="FV20" s="393">
        <v>2854.72</v>
      </c>
      <c r="FW20" s="393">
        <v>2851.99</v>
      </c>
      <c r="FX20" s="393">
        <v>2849.66</v>
      </c>
      <c r="FY20" s="393">
        <v>2849.89</v>
      </c>
      <c r="FZ20" s="393">
        <v>2850.12</v>
      </c>
      <c r="GA20" s="393">
        <v>2849.27</v>
      </c>
      <c r="GB20" s="393">
        <v>2849.81</v>
      </c>
      <c r="GC20" s="393">
        <v>2850.01</v>
      </c>
      <c r="GD20" s="393">
        <v>2849.25</v>
      </c>
      <c r="GE20" s="393">
        <v>2848.87</v>
      </c>
      <c r="GF20" s="393">
        <v>2849.12</v>
      </c>
      <c r="GG20" s="393">
        <v>2849.48</v>
      </c>
      <c r="GH20" s="393">
        <v>2849.2</v>
      </c>
      <c r="GI20" s="393">
        <v>2848.85</v>
      </c>
      <c r="GJ20" s="393">
        <v>2849.21</v>
      </c>
      <c r="GK20" s="393">
        <v>2849.34</v>
      </c>
      <c r="GL20" s="393">
        <v>2850.26</v>
      </c>
      <c r="GM20" s="393">
        <v>2865.73</v>
      </c>
      <c r="GN20" s="393">
        <v>2948.46</v>
      </c>
      <c r="GO20" s="393">
        <v>3083.88</v>
      </c>
      <c r="GP20" s="393">
        <v>3120.84</v>
      </c>
      <c r="GQ20" s="393">
        <v>3134.1</v>
      </c>
      <c r="GR20" s="393">
        <v>3168.09</v>
      </c>
      <c r="GS20" s="393">
        <v>3199.28</v>
      </c>
      <c r="GT20" s="393">
        <v>3333.02</v>
      </c>
      <c r="GU20" s="393">
        <v>3389.12</v>
      </c>
      <c r="GV20" s="393">
        <v>3419.67</v>
      </c>
      <c r="GW20" s="393">
        <v>3444.6</v>
      </c>
      <c r="GX20" s="393">
        <v>3491.46</v>
      </c>
      <c r="GY20" s="393">
        <v>3521.87</v>
      </c>
      <c r="GZ20" s="393">
        <v>3518.14</v>
      </c>
      <c r="HA20" s="393">
        <v>3475.7</v>
      </c>
      <c r="HB20" s="393">
        <v>3447.5</v>
      </c>
      <c r="HC20" s="393">
        <v>3432.66</v>
      </c>
      <c r="HD20" s="393">
        <v>3454.55</v>
      </c>
      <c r="HE20" s="393">
        <v>3472.78</v>
      </c>
      <c r="HF20" s="393">
        <v>3459.5</v>
      </c>
      <c r="HG20" s="393">
        <v>3447.95</v>
      </c>
    </row>
    <row r="21" spans="1:217" ht="15" customHeight="1">
      <c r="A21" s="286"/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286"/>
      <c r="BV21" s="286"/>
      <c r="BW21" s="286"/>
      <c r="BX21" s="286"/>
      <c r="BY21" s="286"/>
      <c r="BZ21" s="286"/>
      <c r="CA21" s="286"/>
      <c r="CB21" s="286"/>
      <c r="CC21" s="286"/>
      <c r="CD21" s="286"/>
      <c r="CE21" s="286"/>
      <c r="CF21" s="286"/>
      <c r="CG21" s="286"/>
      <c r="CH21" s="286"/>
      <c r="CI21" s="286"/>
      <c r="CJ21" s="286"/>
      <c r="CK21" s="286"/>
      <c r="CL21" s="286"/>
      <c r="CM21" s="286"/>
      <c r="CN21" s="286"/>
      <c r="CO21" s="286"/>
      <c r="CP21" s="286"/>
      <c r="CQ21" s="286"/>
      <c r="CR21" s="286"/>
      <c r="CS21" s="286"/>
      <c r="CT21" s="287"/>
      <c r="CU21" s="287"/>
      <c r="CV21" s="287"/>
      <c r="CW21" s="287"/>
      <c r="CX21" s="287"/>
      <c r="CY21" s="287"/>
      <c r="CZ21" s="287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</row>
    <row r="22" spans="1:217" ht="15" customHeight="1">
      <c r="A22" s="286"/>
      <c r="B22" s="411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  <c r="BJ22" s="411"/>
      <c r="BK22" s="411"/>
      <c r="BL22" s="411"/>
      <c r="BM22" s="411"/>
      <c r="BN22" s="411"/>
      <c r="BO22" s="411"/>
      <c r="BP22" s="411"/>
      <c r="BQ22" s="411"/>
      <c r="BR22" s="411"/>
      <c r="BS22" s="411"/>
      <c r="BT22" s="411"/>
      <c r="BU22" s="411"/>
      <c r="BV22" s="411"/>
      <c r="BW22" s="411"/>
      <c r="BX22" s="411"/>
      <c r="BY22" s="411"/>
      <c r="BZ22" s="411"/>
      <c r="CA22" s="411"/>
      <c r="CB22" s="411"/>
      <c r="CC22" s="411"/>
      <c r="CD22" s="411"/>
      <c r="CE22" s="411"/>
      <c r="CF22" s="411"/>
      <c r="CG22" s="411"/>
      <c r="CH22" s="411"/>
      <c r="CI22" s="411"/>
      <c r="CJ22" s="411"/>
      <c r="CK22" s="411"/>
      <c r="CL22" s="411"/>
      <c r="CM22" s="411"/>
      <c r="CN22" s="411"/>
      <c r="CO22" s="411"/>
      <c r="CP22" s="411"/>
      <c r="CQ22" s="411"/>
      <c r="CR22" s="411"/>
      <c r="CS22" s="411"/>
      <c r="CT22" s="411"/>
      <c r="CU22" s="411"/>
      <c r="CV22" s="411"/>
      <c r="CW22" s="411"/>
      <c r="CX22" s="411"/>
      <c r="CY22" s="411"/>
      <c r="CZ22" s="411"/>
      <c r="DA22" s="411"/>
      <c r="DB22" s="411"/>
      <c r="DC22" s="411"/>
      <c r="DD22" s="411"/>
      <c r="DE22" s="411"/>
      <c r="DF22" s="411"/>
      <c r="DG22" s="411"/>
      <c r="DH22" s="411"/>
      <c r="DI22" s="411"/>
      <c r="DJ22" s="411"/>
      <c r="DK22" s="411"/>
      <c r="DL22" s="411"/>
      <c r="DM22" s="411"/>
      <c r="DN22" s="411"/>
      <c r="DO22" s="411"/>
      <c r="DP22" s="411"/>
      <c r="DQ22" s="411"/>
      <c r="DR22" s="411"/>
      <c r="DS22" s="411"/>
      <c r="DT22" s="411"/>
      <c r="DU22" s="411"/>
      <c r="DV22" s="411"/>
      <c r="DW22" s="411"/>
      <c r="DX22" s="411"/>
      <c r="DY22" s="411"/>
      <c r="DZ22" s="411"/>
      <c r="EA22" s="411"/>
      <c r="EB22" s="411"/>
      <c r="EC22" s="411"/>
      <c r="ED22" s="411"/>
      <c r="EE22" s="411"/>
      <c r="EF22" s="411"/>
      <c r="EG22" s="411"/>
      <c r="EH22" s="411"/>
      <c r="EI22" s="411"/>
      <c r="EJ22" s="411"/>
      <c r="EK22" s="411"/>
      <c r="EL22" s="411"/>
      <c r="EM22" s="411"/>
      <c r="EN22" s="411"/>
      <c r="EO22" s="411"/>
      <c r="EP22" s="411"/>
      <c r="EQ22" s="411"/>
      <c r="ER22" s="411"/>
      <c r="ES22" s="411"/>
      <c r="ET22" s="411"/>
      <c r="EU22" s="411"/>
      <c r="EV22" s="411"/>
      <c r="EW22" s="411"/>
      <c r="EX22" s="411"/>
      <c r="EY22" s="411"/>
      <c r="EZ22" s="411"/>
      <c r="FA22" s="411"/>
      <c r="FB22" s="411"/>
      <c r="FC22" s="411"/>
      <c r="FD22" s="411"/>
      <c r="FE22" s="411"/>
      <c r="FF22" s="411"/>
      <c r="FG22" s="411"/>
      <c r="FH22" s="411"/>
      <c r="FI22" s="411"/>
      <c r="FJ22" s="411"/>
      <c r="FK22" s="411"/>
      <c r="FL22" s="411"/>
      <c r="FM22" s="411"/>
      <c r="FN22" s="411"/>
      <c r="FO22" s="411"/>
      <c r="FP22" s="411"/>
      <c r="FQ22" s="411"/>
      <c r="FR22" s="411"/>
      <c r="FS22" s="411"/>
      <c r="FT22" s="411"/>
      <c r="FU22" s="411"/>
      <c r="FV22" s="411"/>
      <c r="FW22" s="411"/>
      <c r="FX22" s="411"/>
      <c r="FY22" s="411"/>
      <c r="FZ22" s="411"/>
      <c r="GA22" s="411"/>
      <c r="GB22" s="411"/>
      <c r="GC22" s="411"/>
      <c r="GD22" s="411"/>
      <c r="GE22" s="411"/>
      <c r="GF22" s="411"/>
      <c r="GG22" s="411"/>
      <c r="GH22" s="411"/>
      <c r="GI22" s="411"/>
      <c r="GJ22" s="411"/>
      <c r="GK22" s="411"/>
      <c r="GL22" s="411"/>
      <c r="GM22" s="411"/>
      <c r="GN22" s="411"/>
      <c r="GO22" s="411"/>
      <c r="GP22" s="411"/>
      <c r="GQ22" s="411"/>
      <c r="GR22" s="411"/>
      <c r="GS22" s="411"/>
      <c r="GT22" s="411"/>
      <c r="GU22" s="411"/>
      <c r="GV22" s="411"/>
      <c r="GW22" s="411"/>
      <c r="GX22" s="411"/>
      <c r="GY22" s="411"/>
      <c r="GZ22" s="411"/>
      <c r="HA22" s="411"/>
      <c r="HB22" s="411"/>
      <c r="HC22" s="411"/>
      <c r="HD22" s="411"/>
      <c r="HE22" s="411"/>
      <c r="HF22" s="411"/>
      <c r="HG22" s="411"/>
    </row>
    <row r="23" spans="1:217" ht="15" customHeight="1">
      <c r="A23" s="11"/>
      <c r="B23" s="411"/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  <c r="BJ23" s="411"/>
      <c r="BK23" s="411"/>
      <c r="BL23" s="411"/>
      <c r="BM23" s="411"/>
      <c r="BN23" s="411"/>
      <c r="BO23" s="411"/>
      <c r="BP23" s="411"/>
      <c r="BQ23" s="411"/>
      <c r="BR23" s="411"/>
      <c r="BS23" s="411"/>
      <c r="BT23" s="411"/>
      <c r="BU23" s="411"/>
      <c r="BV23" s="411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1"/>
      <c r="CH23" s="411"/>
      <c r="CI23" s="411"/>
      <c r="CJ23" s="411"/>
      <c r="CK23" s="411"/>
      <c r="CL23" s="411"/>
      <c r="CM23" s="411"/>
      <c r="CN23" s="411"/>
      <c r="CO23" s="411"/>
      <c r="CP23" s="411"/>
      <c r="CQ23" s="411"/>
      <c r="CR23" s="411"/>
      <c r="CS23" s="411"/>
      <c r="CT23" s="411"/>
      <c r="CU23" s="411"/>
      <c r="CV23" s="411"/>
      <c r="CW23" s="411"/>
      <c r="CX23" s="411"/>
      <c r="CY23" s="411"/>
      <c r="CZ23" s="411"/>
      <c r="DA23" s="411"/>
      <c r="DB23" s="411"/>
      <c r="DC23" s="411"/>
      <c r="DD23" s="411"/>
      <c r="DE23" s="411"/>
      <c r="DF23" s="411"/>
      <c r="DG23" s="411"/>
      <c r="DH23" s="411"/>
      <c r="DI23" s="411"/>
      <c r="DJ23" s="411"/>
      <c r="DK23" s="411"/>
      <c r="DL23" s="411"/>
      <c r="DM23" s="411"/>
      <c r="DN23" s="411"/>
      <c r="DO23" s="411"/>
      <c r="DP23" s="411"/>
      <c r="DQ23" s="411"/>
      <c r="DR23" s="411"/>
      <c r="DS23" s="411"/>
      <c r="DT23" s="411"/>
      <c r="DU23" s="411"/>
      <c r="DV23" s="411"/>
      <c r="DW23" s="411"/>
      <c r="DX23" s="411"/>
      <c r="DY23" s="411"/>
      <c r="DZ23" s="411"/>
      <c r="EA23" s="411"/>
      <c r="EB23" s="411"/>
      <c r="EC23" s="411"/>
      <c r="ED23" s="411"/>
      <c r="EE23" s="411"/>
      <c r="EF23" s="411"/>
      <c r="EG23" s="411"/>
      <c r="EH23" s="411"/>
      <c r="EI23" s="411"/>
      <c r="EJ23" s="411"/>
      <c r="EK23" s="411"/>
      <c r="EL23" s="411"/>
      <c r="EM23" s="411"/>
      <c r="EN23" s="411"/>
      <c r="EO23" s="411"/>
      <c r="EP23" s="411"/>
      <c r="EQ23" s="411"/>
      <c r="ER23" s="411"/>
      <c r="ES23" s="411"/>
      <c r="ET23" s="411"/>
      <c r="EU23" s="411"/>
      <c r="EV23" s="411"/>
      <c r="EW23" s="411"/>
      <c r="EX23" s="411"/>
      <c r="EY23" s="411"/>
      <c r="EZ23" s="411"/>
      <c r="FA23" s="411"/>
      <c r="FB23" s="411"/>
      <c r="FC23" s="411"/>
      <c r="FD23" s="411"/>
      <c r="FE23" s="411"/>
      <c r="FF23" s="411"/>
      <c r="FG23" s="411"/>
      <c r="FH23" s="411"/>
      <c r="FI23" s="411"/>
      <c r="FJ23" s="411"/>
      <c r="FK23" s="411"/>
      <c r="FL23" s="411"/>
      <c r="FM23" s="411"/>
      <c r="FN23" s="411"/>
      <c r="FO23" s="411"/>
      <c r="FP23" s="411"/>
      <c r="FQ23" s="411"/>
      <c r="FR23" s="411"/>
      <c r="FS23" s="411"/>
      <c r="FT23" s="411"/>
      <c r="FU23" s="411"/>
      <c r="FV23" s="411"/>
      <c r="FW23" s="411"/>
      <c r="FX23" s="411"/>
      <c r="FY23" s="411"/>
      <c r="FZ23" s="411"/>
      <c r="GA23" s="411"/>
      <c r="GB23" s="411"/>
      <c r="GC23" s="411"/>
      <c r="GD23" s="411"/>
      <c r="GE23" s="411"/>
      <c r="GF23" s="411"/>
      <c r="GG23" s="411"/>
      <c r="GH23" s="411"/>
      <c r="GI23" s="411"/>
      <c r="GJ23" s="411"/>
      <c r="GK23" s="411"/>
      <c r="GL23" s="411"/>
      <c r="GM23" s="411"/>
      <c r="GN23" s="411"/>
      <c r="GO23" s="411"/>
      <c r="GP23" s="411"/>
      <c r="GQ23" s="411"/>
      <c r="GR23" s="411"/>
      <c r="GS23" s="411"/>
      <c r="GT23" s="411"/>
      <c r="GU23" s="411"/>
      <c r="GV23" s="411"/>
      <c r="GW23" s="411"/>
      <c r="GX23" s="411"/>
      <c r="GY23" s="411"/>
      <c r="GZ23" s="411"/>
      <c r="HA23" s="411"/>
      <c r="HB23" s="411"/>
      <c r="HC23" s="411"/>
      <c r="HD23" s="411"/>
      <c r="HE23" s="411"/>
      <c r="HF23" s="411"/>
      <c r="HG23" s="411"/>
      <c r="HH23" s="411"/>
      <c r="HI23" s="411"/>
    </row>
    <row r="24" spans="1:217" ht="15" customHeight="1">
      <c r="A24" s="11"/>
      <c r="B24" s="41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  <c r="BJ24" s="411"/>
      <c r="BK24" s="411"/>
      <c r="BL24" s="411"/>
      <c r="BM24" s="411"/>
      <c r="BN24" s="411"/>
      <c r="BO24" s="411"/>
      <c r="BP24" s="411"/>
      <c r="BQ24" s="411"/>
      <c r="BR24" s="411"/>
      <c r="BS24" s="411"/>
      <c r="BT24" s="411"/>
      <c r="BU24" s="411"/>
      <c r="BV24" s="411"/>
      <c r="BW24" s="411"/>
      <c r="BX24" s="411"/>
      <c r="BY24" s="411"/>
      <c r="BZ24" s="411"/>
      <c r="CA24" s="411"/>
      <c r="CB24" s="411"/>
      <c r="CC24" s="411"/>
      <c r="CD24" s="411"/>
      <c r="CE24" s="411"/>
      <c r="CF24" s="411"/>
      <c r="CG24" s="411"/>
      <c r="CH24" s="411"/>
      <c r="CI24" s="411"/>
      <c r="CJ24" s="411"/>
      <c r="CK24" s="411"/>
      <c r="CL24" s="411"/>
      <c r="CM24" s="411"/>
      <c r="CN24" s="411"/>
      <c r="CO24" s="411"/>
      <c r="CP24" s="411"/>
      <c r="CQ24" s="411"/>
      <c r="CR24" s="411"/>
      <c r="CS24" s="411"/>
      <c r="CT24" s="411"/>
      <c r="CU24" s="411"/>
      <c r="CV24" s="411"/>
      <c r="CW24" s="411"/>
      <c r="CX24" s="411"/>
      <c r="CY24" s="411"/>
      <c r="CZ24" s="411"/>
      <c r="DA24" s="411"/>
      <c r="DB24" s="411"/>
      <c r="DC24" s="411"/>
      <c r="DD24" s="411"/>
      <c r="DE24" s="411"/>
      <c r="DF24" s="411"/>
      <c r="DG24" s="411"/>
      <c r="DH24" s="411"/>
      <c r="DI24" s="411"/>
      <c r="DJ24" s="411"/>
      <c r="DK24" s="411"/>
      <c r="DL24" s="411"/>
      <c r="DM24" s="411"/>
      <c r="DN24" s="411"/>
      <c r="DO24" s="411"/>
      <c r="DP24" s="411"/>
      <c r="DQ24" s="411"/>
      <c r="DR24" s="411"/>
      <c r="DS24" s="411"/>
      <c r="DT24" s="411"/>
      <c r="DU24" s="411"/>
      <c r="DV24" s="411"/>
      <c r="DW24" s="411"/>
      <c r="DX24" s="411"/>
      <c r="DY24" s="411"/>
      <c r="DZ24" s="411"/>
      <c r="EA24" s="411"/>
      <c r="EB24" s="411"/>
      <c r="EC24" s="411"/>
      <c r="ED24" s="411"/>
      <c r="EE24" s="411"/>
      <c r="EF24" s="411"/>
      <c r="EG24" s="411"/>
      <c r="EH24" s="411"/>
      <c r="EI24" s="411"/>
      <c r="EJ24" s="411"/>
      <c r="EK24" s="411"/>
      <c r="EL24" s="411"/>
      <c r="EM24" s="411"/>
      <c r="EN24" s="411"/>
      <c r="EO24" s="411"/>
      <c r="EP24" s="411"/>
      <c r="EQ24" s="411"/>
      <c r="ER24" s="411"/>
      <c r="ES24" s="411"/>
      <c r="ET24" s="411"/>
      <c r="EU24" s="411"/>
      <c r="EV24" s="411"/>
      <c r="EW24" s="411"/>
      <c r="EX24" s="411"/>
      <c r="EY24" s="411"/>
      <c r="EZ24" s="411"/>
      <c r="FA24" s="411"/>
      <c r="FB24" s="411"/>
      <c r="FC24" s="411"/>
      <c r="FD24" s="411"/>
      <c r="FE24" s="411"/>
      <c r="FF24" s="411"/>
      <c r="FG24" s="411"/>
      <c r="FH24" s="411"/>
      <c r="FI24" s="411"/>
      <c r="FJ24" s="411"/>
      <c r="FK24" s="411"/>
      <c r="FL24" s="411"/>
      <c r="FM24" s="411"/>
      <c r="FN24" s="411"/>
      <c r="FO24" s="411"/>
      <c r="FP24" s="411"/>
      <c r="FQ24" s="411"/>
      <c r="FR24" s="411"/>
      <c r="FS24" s="411"/>
      <c r="FT24" s="411"/>
      <c r="FU24" s="411"/>
      <c r="FV24" s="411"/>
      <c r="FW24" s="411"/>
      <c r="FX24" s="411"/>
      <c r="FY24" s="411"/>
      <c r="FZ24" s="411"/>
      <c r="GA24" s="411"/>
      <c r="GB24" s="411"/>
      <c r="GC24" s="411"/>
      <c r="GD24" s="411"/>
      <c r="GE24" s="411"/>
      <c r="GF24" s="411"/>
      <c r="GG24" s="411"/>
      <c r="GH24" s="411"/>
      <c r="GI24" s="411"/>
      <c r="GJ24" s="411"/>
      <c r="GK24" s="411"/>
      <c r="GL24" s="411"/>
      <c r="GM24" s="411"/>
      <c r="GN24" s="411"/>
      <c r="GO24" s="411"/>
      <c r="GP24" s="411"/>
      <c r="GQ24" s="411"/>
      <c r="GR24" s="411"/>
      <c r="GS24" s="411"/>
      <c r="GT24" s="411"/>
      <c r="GU24" s="411"/>
      <c r="GV24" s="411"/>
      <c r="GW24" s="411"/>
      <c r="GX24" s="411"/>
      <c r="GY24" s="411"/>
      <c r="GZ24" s="411"/>
      <c r="HA24" s="411"/>
      <c r="HB24" s="411"/>
      <c r="HC24" s="411"/>
      <c r="HD24" s="411"/>
      <c r="HE24" s="411"/>
      <c r="HF24" s="411"/>
      <c r="HG24" s="411"/>
      <c r="HH24" s="411"/>
      <c r="HI24" s="411"/>
    </row>
    <row r="25" spans="1:217" ht="15" customHeight="1">
      <c r="A25" s="286"/>
      <c r="B25" s="411"/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  <c r="BJ25" s="411"/>
      <c r="BK25" s="411"/>
      <c r="BL25" s="411"/>
      <c r="BM25" s="411"/>
      <c r="BN25" s="411"/>
      <c r="BO25" s="411"/>
      <c r="BP25" s="411"/>
      <c r="BQ25" s="411"/>
      <c r="BR25" s="411"/>
      <c r="BS25" s="411"/>
      <c r="BT25" s="411"/>
      <c r="BU25" s="411"/>
      <c r="BV25" s="411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1"/>
      <c r="CH25" s="411"/>
      <c r="CI25" s="411"/>
      <c r="CJ25" s="411"/>
      <c r="CK25" s="411"/>
      <c r="CL25" s="411"/>
      <c r="CM25" s="411"/>
      <c r="CN25" s="411"/>
      <c r="CO25" s="411"/>
      <c r="CP25" s="411"/>
      <c r="CQ25" s="411"/>
      <c r="CR25" s="411"/>
      <c r="CS25" s="411"/>
      <c r="CT25" s="411"/>
      <c r="CU25" s="411"/>
      <c r="CV25" s="411"/>
      <c r="CW25" s="411"/>
      <c r="CX25" s="411"/>
      <c r="CY25" s="411"/>
      <c r="CZ25" s="411"/>
      <c r="DA25" s="411"/>
      <c r="DB25" s="411"/>
      <c r="DC25" s="411"/>
      <c r="DD25" s="411"/>
      <c r="DE25" s="411"/>
      <c r="DF25" s="411"/>
      <c r="DG25" s="411"/>
      <c r="DH25" s="411"/>
      <c r="DI25" s="411"/>
      <c r="DJ25" s="411"/>
      <c r="DK25" s="411"/>
      <c r="DL25" s="411"/>
      <c r="DM25" s="411"/>
      <c r="DN25" s="411"/>
      <c r="DO25" s="411"/>
      <c r="DP25" s="411"/>
      <c r="DQ25" s="411"/>
      <c r="DR25" s="411"/>
      <c r="DS25" s="411"/>
      <c r="DT25" s="411"/>
      <c r="DU25" s="411"/>
      <c r="DV25" s="411"/>
      <c r="DW25" s="411"/>
      <c r="DX25" s="411"/>
      <c r="DY25" s="411"/>
      <c r="DZ25" s="411"/>
      <c r="EA25" s="411"/>
      <c r="EB25" s="411"/>
      <c r="EC25" s="411"/>
      <c r="ED25" s="411"/>
      <c r="EE25" s="411"/>
      <c r="EF25" s="411"/>
      <c r="EG25" s="411"/>
      <c r="EH25" s="411"/>
      <c r="EI25" s="411"/>
      <c r="EJ25" s="411"/>
      <c r="EK25" s="411"/>
      <c r="EL25" s="411"/>
      <c r="EM25" s="411"/>
      <c r="EN25" s="411"/>
      <c r="EO25" s="411"/>
      <c r="EP25" s="411"/>
      <c r="EQ25" s="411"/>
      <c r="ER25" s="411"/>
      <c r="ES25" s="411"/>
      <c r="ET25" s="411"/>
      <c r="EU25" s="411"/>
      <c r="EV25" s="411"/>
      <c r="EW25" s="411"/>
      <c r="EX25" s="411"/>
      <c r="EY25" s="411"/>
      <c r="EZ25" s="411"/>
      <c r="FA25" s="411"/>
      <c r="FB25" s="411"/>
      <c r="FC25" s="411"/>
      <c r="FD25" s="411"/>
      <c r="FE25" s="411"/>
      <c r="FF25" s="411"/>
      <c r="FG25" s="411"/>
      <c r="FH25" s="411"/>
      <c r="FI25" s="411"/>
      <c r="FJ25" s="411"/>
      <c r="FK25" s="411"/>
      <c r="FL25" s="411"/>
      <c r="FM25" s="411"/>
      <c r="FN25" s="411"/>
      <c r="FO25" s="411"/>
      <c r="FP25" s="411"/>
      <c r="FQ25" s="411"/>
      <c r="FR25" s="411"/>
      <c r="FS25" s="411"/>
      <c r="FT25" s="411"/>
      <c r="FU25" s="411"/>
      <c r="FV25" s="411"/>
      <c r="FW25" s="411"/>
      <c r="FX25" s="411"/>
      <c r="FY25" s="411"/>
      <c r="FZ25" s="411"/>
      <c r="GA25" s="411"/>
      <c r="GB25" s="411"/>
      <c r="GC25" s="411"/>
      <c r="GD25" s="411"/>
      <c r="GE25" s="411"/>
      <c r="GF25" s="411"/>
      <c r="GG25" s="411"/>
      <c r="GH25" s="411"/>
      <c r="GI25" s="411"/>
      <c r="GJ25" s="411"/>
      <c r="GK25" s="411"/>
      <c r="GL25" s="411"/>
      <c r="GM25" s="411"/>
      <c r="GN25" s="411"/>
      <c r="GO25" s="411"/>
      <c r="GP25" s="411"/>
      <c r="GQ25" s="411"/>
      <c r="GR25" s="411"/>
      <c r="GS25" s="411"/>
      <c r="GT25" s="411"/>
      <c r="GU25" s="411"/>
      <c r="GV25" s="411"/>
      <c r="GW25" s="411"/>
      <c r="GX25" s="411"/>
      <c r="GY25" s="411"/>
      <c r="GZ25" s="411"/>
      <c r="HA25" s="411"/>
      <c r="HB25" s="411"/>
      <c r="HC25" s="411"/>
      <c r="HD25" s="411"/>
      <c r="HE25" s="411"/>
      <c r="HF25" s="411"/>
      <c r="HG25" s="411"/>
      <c r="HH25" s="411"/>
      <c r="HI25" s="411"/>
    </row>
    <row r="26" spans="1:217" ht="15" customHeight="1">
      <c r="A26" s="11"/>
      <c r="B26" s="411"/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  <c r="BF26" s="411"/>
      <c r="BG26" s="411"/>
      <c r="BH26" s="411"/>
      <c r="BI26" s="411"/>
      <c r="BJ26" s="411"/>
      <c r="BK26" s="411"/>
      <c r="BL26" s="411"/>
      <c r="BM26" s="411"/>
      <c r="BN26" s="411"/>
      <c r="BO26" s="411"/>
      <c r="BP26" s="411"/>
      <c r="BQ26" s="411"/>
      <c r="BR26" s="411"/>
      <c r="BS26" s="411"/>
      <c r="BT26" s="411"/>
      <c r="BU26" s="411"/>
      <c r="BV26" s="411"/>
      <c r="BW26" s="411"/>
      <c r="BX26" s="411"/>
      <c r="BY26" s="411"/>
      <c r="BZ26" s="411"/>
      <c r="CA26" s="411"/>
      <c r="CB26" s="411"/>
      <c r="CC26" s="411"/>
      <c r="CD26" s="411"/>
      <c r="CE26" s="411"/>
      <c r="CF26" s="411"/>
      <c r="CG26" s="411"/>
      <c r="CH26" s="411"/>
      <c r="CI26" s="411"/>
      <c r="CJ26" s="411"/>
      <c r="CK26" s="411"/>
      <c r="CL26" s="411"/>
      <c r="CM26" s="411"/>
      <c r="CN26" s="411"/>
      <c r="CO26" s="411"/>
      <c r="CP26" s="411"/>
      <c r="CQ26" s="411"/>
      <c r="CR26" s="411"/>
      <c r="CS26" s="411"/>
      <c r="CT26" s="411"/>
      <c r="CU26" s="411"/>
      <c r="CV26" s="411"/>
      <c r="CW26" s="411"/>
      <c r="CX26" s="411"/>
      <c r="CY26" s="411"/>
      <c r="CZ26" s="411"/>
      <c r="DA26" s="411"/>
      <c r="DB26" s="411"/>
      <c r="DC26" s="411"/>
      <c r="DD26" s="411"/>
      <c r="DE26" s="411"/>
      <c r="DF26" s="411"/>
      <c r="DG26" s="411"/>
      <c r="DH26" s="411"/>
      <c r="DI26" s="411"/>
      <c r="DJ26" s="411"/>
      <c r="DK26" s="411"/>
      <c r="DL26" s="411"/>
      <c r="DM26" s="411"/>
      <c r="DN26" s="411"/>
      <c r="DO26" s="411"/>
      <c r="DP26" s="411"/>
      <c r="DQ26" s="411"/>
      <c r="DR26" s="411"/>
      <c r="DS26" s="411"/>
      <c r="DT26" s="411"/>
      <c r="DU26" s="411"/>
      <c r="DV26" s="411"/>
      <c r="DW26" s="411"/>
      <c r="DX26" s="411"/>
      <c r="DY26" s="411"/>
      <c r="DZ26" s="411"/>
      <c r="EA26" s="411"/>
      <c r="EB26" s="411"/>
      <c r="EC26" s="411"/>
      <c r="ED26" s="411"/>
      <c r="EE26" s="411"/>
      <c r="EF26" s="411"/>
      <c r="EG26" s="411"/>
      <c r="EH26" s="411"/>
      <c r="EI26" s="411"/>
      <c r="EJ26" s="411"/>
      <c r="EK26" s="411"/>
      <c r="EL26" s="411"/>
      <c r="EM26" s="411"/>
      <c r="EN26" s="411"/>
      <c r="EO26" s="411"/>
      <c r="EP26" s="411"/>
      <c r="EQ26" s="411"/>
      <c r="ER26" s="411"/>
      <c r="ES26" s="411"/>
      <c r="ET26" s="411"/>
      <c r="EU26" s="411"/>
      <c r="EV26" s="411"/>
      <c r="EW26" s="411"/>
      <c r="EX26" s="411"/>
      <c r="EY26" s="411"/>
      <c r="EZ26" s="411"/>
      <c r="FA26" s="411"/>
      <c r="FB26" s="411"/>
      <c r="FC26" s="411"/>
      <c r="FD26" s="411"/>
      <c r="FE26" s="411"/>
      <c r="FF26" s="411"/>
      <c r="FG26" s="411"/>
      <c r="FH26" s="411"/>
      <c r="FI26" s="411"/>
      <c r="FJ26" s="411"/>
      <c r="FK26" s="411"/>
      <c r="FL26" s="411"/>
      <c r="FM26" s="411"/>
      <c r="FN26" s="411"/>
      <c r="FO26" s="411"/>
      <c r="FP26" s="411"/>
      <c r="FQ26" s="411"/>
      <c r="FR26" s="411"/>
      <c r="FS26" s="411"/>
      <c r="FT26" s="411"/>
      <c r="FU26" s="411"/>
      <c r="FV26" s="411"/>
      <c r="FW26" s="411"/>
      <c r="FX26" s="411"/>
      <c r="FY26" s="411"/>
      <c r="FZ26" s="411"/>
      <c r="GA26" s="411"/>
      <c r="GB26" s="411"/>
      <c r="GC26" s="411"/>
      <c r="GD26" s="411"/>
      <c r="GE26" s="411"/>
      <c r="GF26" s="411"/>
      <c r="GG26" s="411"/>
      <c r="GH26" s="411"/>
      <c r="GI26" s="411"/>
      <c r="GJ26" s="411"/>
      <c r="GK26" s="411"/>
      <c r="GL26" s="411"/>
      <c r="GM26" s="411"/>
      <c r="GN26" s="411"/>
      <c r="GO26" s="411"/>
      <c r="GP26" s="411"/>
      <c r="GQ26" s="411"/>
      <c r="GR26" s="411"/>
      <c r="GS26" s="411"/>
      <c r="GT26" s="411"/>
      <c r="GU26" s="411"/>
      <c r="GV26" s="411"/>
      <c r="GW26" s="411"/>
      <c r="GX26" s="411"/>
      <c r="GY26" s="411"/>
      <c r="GZ26" s="411"/>
      <c r="HA26" s="411"/>
      <c r="HB26" s="411"/>
      <c r="HC26" s="411"/>
      <c r="HD26" s="411"/>
      <c r="HE26" s="411"/>
      <c r="HF26" s="411"/>
      <c r="HG26" s="411"/>
    </row>
    <row r="27" spans="1:217" ht="15" customHeight="1">
      <c r="A27" s="11"/>
      <c r="B27" s="411"/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  <c r="BF27" s="411"/>
      <c r="BG27" s="411"/>
      <c r="BH27" s="411"/>
      <c r="BI27" s="411"/>
      <c r="BJ27" s="411"/>
      <c r="BK27" s="411"/>
      <c r="BL27" s="411"/>
      <c r="BM27" s="411"/>
      <c r="BN27" s="411"/>
      <c r="BO27" s="411"/>
      <c r="BP27" s="411"/>
      <c r="BQ27" s="411"/>
      <c r="BR27" s="411"/>
      <c r="BS27" s="411"/>
      <c r="BT27" s="411"/>
      <c r="BU27" s="411"/>
      <c r="BV27" s="411"/>
      <c r="BW27" s="411"/>
      <c r="BX27" s="411"/>
      <c r="BY27" s="411"/>
      <c r="BZ27" s="411"/>
      <c r="CA27" s="411"/>
      <c r="CB27" s="411"/>
      <c r="CC27" s="411"/>
      <c r="CD27" s="411"/>
      <c r="CE27" s="411"/>
      <c r="CF27" s="411"/>
      <c r="CG27" s="411"/>
      <c r="CH27" s="411"/>
      <c r="CI27" s="411"/>
      <c r="CJ27" s="411"/>
      <c r="CK27" s="411"/>
      <c r="CL27" s="411"/>
      <c r="CM27" s="411"/>
      <c r="CN27" s="411"/>
      <c r="CO27" s="411"/>
      <c r="CP27" s="411"/>
      <c r="CQ27" s="411"/>
      <c r="CR27" s="411"/>
      <c r="CS27" s="411"/>
      <c r="CT27" s="411"/>
      <c r="CU27" s="411"/>
      <c r="CV27" s="411"/>
      <c r="CW27" s="411"/>
      <c r="CX27" s="411"/>
      <c r="CY27" s="411"/>
      <c r="CZ27" s="411"/>
      <c r="DA27" s="411"/>
      <c r="DB27" s="411"/>
      <c r="DC27" s="411"/>
      <c r="DD27" s="411"/>
      <c r="DE27" s="411"/>
      <c r="DF27" s="411"/>
      <c r="DG27" s="411"/>
      <c r="DH27" s="411"/>
      <c r="DI27" s="411"/>
      <c r="DJ27" s="411"/>
      <c r="DK27" s="411"/>
      <c r="DL27" s="411"/>
      <c r="DM27" s="411"/>
      <c r="DN27" s="411"/>
      <c r="DO27" s="411"/>
      <c r="DP27" s="411"/>
      <c r="DQ27" s="411"/>
      <c r="DR27" s="411"/>
      <c r="DS27" s="411"/>
      <c r="DT27" s="411"/>
      <c r="DU27" s="411"/>
      <c r="DV27" s="411"/>
      <c r="DW27" s="411"/>
      <c r="DX27" s="411"/>
      <c r="DY27" s="411"/>
      <c r="DZ27" s="411"/>
      <c r="EA27" s="411"/>
      <c r="EB27" s="411"/>
      <c r="EC27" s="411"/>
      <c r="ED27" s="411"/>
      <c r="EE27" s="411"/>
      <c r="EF27" s="411"/>
      <c r="EG27" s="411"/>
      <c r="EH27" s="411"/>
      <c r="EI27" s="411"/>
      <c r="EJ27" s="411"/>
      <c r="EK27" s="411"/>
      <c r="EL27" s="411"/>
      <c r="EM27" s="411"/>
      <c r="EN27" s="411"/>
      <c r="EO27" s="411"/>
      <c r="EP27" s="411"/>
      <c r="EQ27" s="411"/>
      <c r="ER27" s="411"/>
      <c r="ES27" s="411"/>
      <c r="ET27" s="411"/>
      <c r="EU27" s="411"/>
      <c r="EV27" s="411"/>
      <c r="EW27" s="411"/>
      <c r="EX27" s="411"/>
      <c r="EY27" s="411"/>
      <c r="EZ27" s="411"/>
      <c r="FA27" s="411"/>
      <c r="FB27" s="411"/>
      <c r="FC27" s="411"/>
      <c r="FD27" s="411"/>
      <c r="FE27" s="411"/>
      <c r="FF27" s="411"/>
      <c r="FG27" s="411"/>
      <c r="FH27" s="411"/>
      <c r="FI27" s="411"/>
      <c r="FJ27" s="411"/>
      <c r="FK27" s="411"/>
      <c r="FL27" s="411"/>
      <c r="FM27" s="411"/>
      <c r="FN27" s="411"/>
      <c r="FO27" s="411"/>
      <c r="FP27" s="411"/>
      <c r="FQ27" s="411"/>
      <c r="FR27" s="411"/>
      <c r="FS27" s="411"/>
      <c r="FT27" s="411"/>
      <c r="FU27" s="411"/>
      <c r="FV27" s="411"/>
      <c r="FW27" s="411"/>
      <c r="FX27" s="411"/>
      <c r="FY27" s="411"/>
      <c r="FZ27" s="411"/>
      <c r="GA27" s="411"/>
      <c r="GB27" s="411"/>
      <c r="GC27" s="411"/>
      <c r="GD27" s="411"/>
      <c r="GE27" s="411"/>
      <c r="GF27" s="411"/>
      <c r="GG27" s="411"/>
      <c r="GH27" s="411"/>
      <c r="GI27" s="411"/>
      <c r="GJ27" s="411"/>
      <c r="GK27" s="411"/>
      <c r="GL27" s="411"/>
      <c r="GM27" s="411"/>
      <c r="GN27" s="411"/>
      <c r="GO27" s="411"/>
      <c r="GP27" s="411"/>
      <c r="GQ27" s="411"/>
      <c r="GR27" s="411"/>
      <c r="GS27" s="411"/>
      <c r="GT27" s="411"/>
      <c r="GU27" s="411"/>
      <c r="GV27" s="411"/>
      <c r="GW27" s="411"/>
      <c r="GX27" s="411"/>
      <c r="GY27" s="411"/>
      <c r="GZ27" s="411"/>
      <c r="HA27" s="411"/>
      <c r="HB27" s="411"/>
      <c r="HC27" s="411"/>
      <c r="HD27" s="411"/>
      <c r="HE27" s="411"/>
      <c r="HF27" s="411"/>
      <c r="HG27" s="411"/>
    </row>
    <row r="28" spans="1:217" ht="15" customHeight="1">
      <c r="A28" s="11"/>
      <c r="B28" s="411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  <c r="BK28" s="411"/>
      <c r="BL28" s="411"/>
      <c r="BM28" s="411"/>
      <c r="BN28" s="411"/>
      <c r="BO28" s="411"/>
      <c r="BP28" s="411"/>
      <c r="BQ28" s="411"/>
      <c r="BR28" s="411"/>
      <c r="BS28" s="411"/>
      <c r="BT28" s="411"/>
      <c r="BU28" s="411"/>
      <c r="BV28" s="411"/>
      <c r="BW28" s="411"/>
      <c r="BX28" s="411"/>
      <c r="BY28" s="411"/>
      <c r="BZ28" s="411"/>
      <c r="CA28" s="411"/>
      <c r="CB28" s="411"/>
      <c r="CC28" s="411"/>
      <c r="CD28" s="411"/>
      <c r="CE28" s="411"/>
      <c r="CF28" s="411"/>
      <c r="CG28" s="411"/>
      <c r="CH28" s="411"/>
      <c r="CI28" s="411"/>
      <c r="CJ28" s="411"/>
      <c r="CK28" s="411"/>
      <c r="CL28" s="411"/>
      <c r="CM28" s="411"/>
      <c r="CN28" s="411"/>
      <c r="CO28" s="411"/>
      <c r="CP28" s="411"/>
      <c r="CQ28" s="411"/>
      <c r="CR28" s="411"/>
      <c r="CS28" s="411"/>
      <c r="CT28" s="411"/>
      <c r="CU28" s="411"/>
      <c r="CV28" s="411"/>
      <c r="CW28" s="411"/>
      <c r="CX28" s="411"/>
      <c r="CY28" s="411"/>
      <c r="CZ28" s="411"/>
      <c r="DA28" s="411"/>
      <c r="DB28" s="411"/>
      <c r="DC28" s="411"/>
      <c r="DD28" s="411"/>
      <c r="DE28" s="411"/>
      <c r="DF28" s="411"/>
      <c r="DG28" s="411"/>
      <c r="DH28" s="411"/>
      <c r="DI28" s="411"/>
      <c r="DJ28" s="411"/>
      <c r="DK28" s="411"/>
      <c r="DL28" s="411"/>
      <c r="DM28" s="411"/>
      <c r="DN28" s="411"/>
      <c r="DO28" s="411"/>
      <c r="DP28" s="411"/>
      <c r="DQ28" s="411"/>
      <c r="DR28" s="411"/>
      <c r="DS28" s="411"/>
      <c r="DT28" s="411"/>
      <c r="DU28" s="411"/>
      <c r="DV28" s="411"/>
      <c r="DW28" s="411"/>
      <c r="DX28" s="411"/>
      <c r="DY28" s="411"/>
      <c r="DZ28" s="411"/>
      <c r="EA28" s="411"/>
      <c r="EB28" s="411"/>
      <c r="EC28" s="411"/>
      <c r="ED28" s="411"/>
      <c r="EE28" s="411"/>
      <c r="EF28" s="411"/>
      <c r="EG28" s="411"/>
      <c r="EH28" s="411"/>
      <c r="EI28" s="411"/>
      <c r="EJ28" s="411"/>
      <c r="EK28" s="411"/>
      <c r="EL28" s="411"/>
      <c r="EM28" s="411"/>
      <c r="EN28" s="411"/>
      <c r="EO28" s="411"/>
      <c r="EP28" s="411"/>
      <c r="EQ28" s="411"/>
      <c r="ER28" s="411"/>
      <c r="ES28" s="411"/>
      <c r="ET28" s="411"/>
      <c r="EU28" s="411"/>
      <c r="EV28" s="411"/>
      <c r="EW28" s="411"/>
      <c r="EX28" s="411"/>
      <c r="EY28" s="411"/>
      <c r="EZ28" s="411"/>
      <c r="FA28" s="411"/>
      <c r="FB28" s="411"/>
      <c r="FC28" s="411"/>
      <c r="FD28" s="411"/>
      <c r="FE28" s="411"/>
      <c r="FF28" s="411"/>
      <c r="FG28" s="411"/>
      <c r="FH28" s="411"/>
      <c r="FI28" s="411"/>
      <c r="FJ28" s="411"/>
      <c r="FK28" s="411"/>
      <c r="FL28" s="411"/>
      <c r="FM28" s="411"/>
      <c r="FN28" s="411"/>
      <c r="FO28" s="411"/>
      <c r="FP28" s="411"/>
      <c r="FQ28" s="411"/>
      <c r="FR28" s="411"/>
      <c r="FS28" s="411"/>
      <c r="FT28" s="411"/>
      <c r="FU28" s="411"/>
      <c r="FV28" s="411"/>
      <c r="FW28" s="411"/>
      <c r="FX28" s="411"/>
      <c r="FY28" s="411"/>
      <c r="FZ28" s="411"/>
      <c r="GA28" s="411"/>
      <c r="GB28" s="411"/>
      <c r="GC28" s="411"/>
      <c r="GD28" s="411"/>
      <c r="GE28" s="411"/>
      <c r="GF28" s="411"/>
      <c r="GG28" s="411"/>
      <c r="GH28" s="411"/>
      <c r="GI28" s="411"/>
      <c r="GJ28" s="411"/>
      <c r="GK28" s="411"/>
      <c r="GL28" s="411"/>
      <c r="GM28" s="411"/>
      <c r="GN28" s="411"/>
      <c r="GO28" s="411"/>
      <c r="GP28" s="411"/>
      <c r="GQ28" s="411"/>
      <c r="GR28" s="411"/>
      <c r="GS28" s="411"/>
      <c r="GT28" s="411"/>
      <c r="GU28" s="411"/>
      <c r="GV28" s="411"/>
      <c r="GW28" s="411"/>
      <c r="GX28" s="411"/>
      <c r="GY28" s="411"/>
      <c r="GZ28" s="411"/>
      <c r="HA28" s="411"/>
      <c r="HB28" s="411"/>
      <c r="HC28" s="411"/>
      <c r="HD28" s="411"/>
      <c r="HE28" s="411"/>
      <c r="HF28" s="411"/>
      <c r="HG28" s="411"/>
    </row>
    <row r="29" spans="1:217" ht="15" customHeight="1">
      <c r="A29" s="286"/>
      <c r="B29" s="411"/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  <c r="AU29" s="411"/>
      <c r="AV29" s="411"/>
      <c r="AW29" s="411"/>
      <c r="AX29" s="411"/>
      <c r="AY29" s="411"/>
      <c r="AZ29" s="411"/>
      <c r="BA29" s="411"/>
      <c r="BB29" s="411"/>
      <c r="BC29" s="411"/>
      <c r="BD29" s="411"/>
      <c r="BE29" s="411"/>
      <c r="BF29" s="411"/>
      <c r="BG29" s="411"/>
      <c r="BH29" s="411"/>
      <c r="BI29" s="411"/>
      <c r="BJ29" s="411"/>
      <c r="BK29" s="411"/>
      <c r="BL29" s="411"/>
      <c r="BM29" s="411"/>
      <c r="BN29" s="411"/>
      <c r="BO29" s="411"/>
      <c r="BP29" s="411"/>
      <c r="BQ29" s="411"/>
      <c r="BR29" s="411"/>
      <c r="BS29" s="411"/>
      <c r="BT29" s="411"/>
      <c r="BU29" s="411"/>
      <c r="BV29" s="411"/>
      <c r="BW29" s="411"/>
      <c r="BX29" s="411"/>
      <c r="BY29" s="411"/>
      <c r="BZ29" s="411"/>
      <c r="CA29" s="411"/>
      <c r="CB29" s="411"/>
      <c r="CC29" s="411"/>
      <c r="CD29" s="411"/>
      <c r="CE29" s="411"/>
      <c r="CF29" s="411"/>
      <c r="CG29" s="411"/>
      <c r="CH29" s="411"/>
      <c r="CI29" s="411"/>
      <c r="CJ29" s="411"/>
      <c r="CK29" s="411"/>
      <c r="CL29" s="411"/>
      <c r="CM29" s="411"/>
      <c r="CN29" s="411"/>
      <c r="CO29" s="411"/>
      <c r="CP29" s="411"/>
      <c r="CQ29" s="411"/>
      <c r="CR29" s="411"/>
      <c r="CS29" s="411"/>
      <c r="CT29" s="411"/>
      <c r="CU29" s="411"/>
      <c r="CV29" s="411"/>
      <c r="CW29" s="411"/>
      <c r="CX29" s="411"/>
      <c r="CY29" s="411"/>
      <c r="CZ29" s="411"/>
      <c r="DA29" s="411"/>
      <c r="DB29" s="411"/>
      <c r="DC29" s="411"/>
      <c r="DD29" s="411"/>
      <c r="DE29" s="411"/>
      <c r="DF29" s="411"/>
      <c r="DG29" s="411"/>
      <c r="DH29" s="411"/>
      <c r="DI29" s="411"/>
      <c r="DJ29" s="411"/>
      <c r="DK29" s="411"/>
      <c r="DL29" s="411"/>
      <c r="DM29" s="411"/>
      <c r="DN29" s="411"/>
      <c r="DO29" s="411"/>
      <c r="DP29" s="411"/>
      <c r="DQ29" s="411"/>
      <c r="DR29" s="411"/>
      <c r="DS29" s="411"/>
      <c r="DT29" s="411"/>
      <c r="DU29" s="411"/>
      <c r="DV29" s="411"/>
      <c r="DW29" s="411"/>
      <c r="DX29" s="411"/>
      <c r="DY29" s="411"/>
      <c r="DZ29" s="411"/>
      <c r="EA29" s="411"/>
      <c r="EB29" s="411"/>
      <c r="EC29" s="411"/>
      <c r="ED29" s="411"/>
      <c r="EE29" s="411"/>
      <c r="EF29" s="411"/>
      <c r="EG29" s="411"/>
      <c r="EH29" s="411"/>
      <c r="EI29" s="411"/>
      <c r="EJ29" s="411"/>
      <c r="EK29" s="411"/>
      <c r="EL29" s="411"/>
      <c r="EM29" s="411"/>
      <c r="EN29" s="411"/>
      <c r="EO29" s="411"/>
      <c r="EP29" s="411"/>
      <c r="EQ29" s="411"/>
      <c r="ER29" s="411"/>
      <c r="ES29" s="411"/>
      <c r="ET29" s="411"/>
      <c r="EU29" s="411"/>
      <c r="EV29" s="411"/>
      <c r="EW29" s="411"/>
      <c r="EX29" s="411"/>
      <c r="EY29" s="411"/>
      <c r="EZ29" s="411"/>
      <c r="FA29" s="411"/>
      <c r="FB29" s="411"/>
      <c r="FC29" s="411"/>
      <c r="FD29" s="411"/>
      <c r="FE29" s="411"/>
      <c r="FF29" s="411"/>
      <c r="FG29" s="411"/>
      <c r="FH29" s="411"/>
      <c r="FI29" s="411"/>
      <c r="FJ29" s="411"/>
      <c r="FK29" s="411"/>
      <c r="FL29" s="411"/>
      <c r="FM29" s="411"/>
      <c r="FN29" s="411"/>
      <c r="FO29" s="411"/>
      <c r="FP29" s="411"/>
      <c r="FQ29" s="411"/>
      <c r="FR29" s="411"/>
      <c r="FS29" s="411"/>
      <c r="FT29" s="411"/>
      <c r="FU29" s="411"/>
      <c r="FV29" s="411"/>
      <c r="FW29" s="411"/>
      <c r="FX29" s="411"/>
      <c r="FY29" s="411"/>
      <c r="FZ29" s="411"/>
      <c r="GA29" s="411"/>
      <c r="GB29" s="411"/>
      <c r="GC29" s="411"/>
      <c r="GD29" s="411"/>
      <c r="GE29" s="411"/>
      <c r="GF29" s="411"/>
      <c r="GG29" s="411"/>
      <c r="GH29" s="411"/>
      <c r="GI29" s="411"/>
      <c r="GJ29" s="411"/>
      <c r="GK29" s="411"/>
      <c r="GL29" s="411"/>
      <c r="GM29" s="411"/>
      <c r="GN29" s="411"/>
      <c r="GO29" s="411"/>
      <c r="GP29" s="411"/>
      <c r="GQ29" s="411"/>
      <c r="GR29" s="411"/>
      <c r="GS29" s="411"/>
      <c r="GT29" s="411"/>
      <c r="GU29" s="411"/>
      <c r="GV29" s="411"/>
      <c r="GW29" s="411"/>
      <c r="GX29" s="411"/>
      <c r="GY29" s="411"/>
      <c r="GZ29" s="411"/>
      <c r="HA29" s="411"/>
      <c r="HB29" s="411"/>
      <c r="HC29" s="411"/>
      <c r="HD29" s="411"/>
      <c r="HE29" s="411"/>
      <c r="HF29" s="411"/>
      <c r="HG29" s="411"/>
    </row>
    <row r="30" spans="1:217" ht="15" customHeight="1">
      <c r="B30" s="411"/>
      <c r="C30" s="411"/>
      <c r="D30" s="411"/>
      <c r="E30" s="411"/>
      <c r="F30" s="411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  <c r="AU30" s="411"/>
      <c r="AV30" s="411"/>
      <c r="AW30" s="411"/>
      <c r="AX30" s="411"/>
      <c r="AY30" s="411"/>
      <c r="AZ30" s="411"/>
      <c r="BA30" s="411"/>
      <c r="BB30" s="411"/>
      <c r="BC30" s="411"/>
      <c r="BD30" s="411"/>
      <c r="BE30" s="411"/>
      <c r="BF30" s="411"/>
      <c r="BG30" s="411"/>
      <c r="BH30" s="411"/>
      <c r="BI30" s="411"/>
      <c r="BJ30" s="411"/>
      <c r="BK30" s="411"/>
      <c r="BL30" s="411"/>
      <c r="BM30" s="411"/>
      <c r="BN30" s="411"/>
      <c r="BO30" s="411"/>
      <c r="BP30" s="411"/>
      <c r="BQ30" s="411"/>
      <c r="BR30" s="411"/>
      <c r="BS30" s="411"/>
      <c r="BT30" s="411"/>
      <c r="BU30" s="411"/>
      <c r="BV30" s="411"/>
      <c r="BW30" s="411"/>
      <c r="BX30" s="411"/>
      <c r="BY30" s="411"/>
      <c r="BZ30" s="411"/>
      <c r="CA30" s="411"/>
      <c r="CB30" s="411"/>
      <c r="CC30" s="411"/>
      <c r="CD30" s="411"/>
      <c r="CE30" s="411"/>
      <c r="CF30" s="411"/>
      <c r="CG30" s="411"/>
      <c r="CH30" s="411"/>
      <c r="CI30" s="411"/>
      <c r="CJ30" s="411"/>
      <c r="CK30" s="411"/>
      <c r="CL30" s="411"/>
      <c r="CM30" s="411"/>
      <c r="CN30" s="411"/>
      <c r="CO30" s="411"/>
      <c r="CP30" s="411"/>
      <c r="CQ30" s="411"/>
      <c r="CR30" s="411"/>
      <c r="CS30" s="411"/>
      <c r="CT30" s="411"/>
      <c r="CU30" s="411"/>
      <c r="CV30" s="411"/>
      <c r="CW30" s="411"/>
      <c r="CX30" s="411"/>
      <c r="CY30" s="411"/>
      <c r="CZ30" s="411"/>
      <c r="DA30" s="411"/>
      <c r="DB30" s="411"/>
      <c r="DC30" s="411"/>
      <c r="DD30" s="411"/>
      <c r="DE30" s="411"/>
      <c r="DF30" s="411"/>
      <c r="DG30" s="411"/>
      <c r="DH30" s="411"/>
      <c r="DI30" s="411"/>
      <c r="DJ30" s="411"/>
      <c r="DK30" s="411"/>
      <c r="DL30" s="411"/>
      <c r="DM30" s="411"/>
      <c r="DN30" s="411"/>
      <c r="DO30" s="411"/>
      <c r="DP30" s="411"/>
      <c r="DQ30" s="411"/>
      <c r="DR30" s="411"/>
      <c r="DS30" s="411"/>
      <c r="DT30" s="411"/>
      <c r="DU30" s="411"/>
      <c r="DV30" s="411"/>
      <c r="DW30" s="411"/>
      <c r="DX30" s="411"/>
      <c r="DY30" s="411"/>
      <c r="DZ30" s="411"/>
      <c r="EA30" s="411"/>
      <c r="EB30" s="411"/>
      <c r="EC30" s="411"/>
      <c r="ED30" s="411"/>
      <c r="EE30" s="411"/>
      <c r="EF30" s="411"/>
      <c r="EG30" s="411"/>
      <c r="EH30" s="411"/>
      <c r="EI30" s="411"/>
      <c r="EJ30" s="411"/>
      <c r="EK30" s="411"/>
      <c r="EL30" s="411"/>
      <c r="EM30" s="411"/>
      <c r="EN30" s="411"/>
      <c r="EO30" s="411"/>
      <c r="EP30" s="411"/>
      <c r="EQ30" s="411"/>
      <c r="ER30" s="411"/>
      <c r="ES30" s="411"/>
      <c r="ET30" s="411"/>
      <c r="EU30" s="411"/>
      <c r="EV30" s="411"/>
      <c r="EW30" s="411"/>
      <c r="EX30" s="411"/>
      <c r="EY30" s="411"/>
      <c r="EZ30" s="411"/>
      <c r="FA30" s="411"/>
      <c r="FB30" s="411"/>
      <c r="FC30" s="411"/>
      <c r="FD30" s="411"/>
      <c r="FE30" s="411"/>
      <c r="FF30" s="411"/>
      <c r="FG30" s="411"/>
      <c r="FH30" s="411"/>
      <c r="FI30" s="411"/>
      <c r="FJ30" s="411"/>
      <c r="FK30" s="411"/>
      <c r="FL30" s="411"/>
      <c r="FM30" s="411"/>
      <c r="FN30" s="411"/>
      <c r="FO30" s="411"/>
      <c r="FP30" s="411"/>
      <c r="FQ30" s="411"/>
      <c r="FR30" s="411"/>
      <c r="FS30" s="411"/>
      <c r="FT30" s="411"/>
      <c r="FU30" s="411"/>
      <c r="FV30" s="411"/>
      <c r="FW30" s="411"/>
      <c r="FX30" s="411"/>
      <c r="FY30" s="411"/>
      <c r="FZ30" s="411"/>
      <c r="GA30" s="411"/>
      <c r="GB30" s="411"/>
      <c r="GC30" s="411"/>
      <c r="GD30" s="411"/>
      <c r="GE30" s="411"/>
      <c r="GF30" s="411"/>
      <c r="GG30" s="411"/>
      <c r="GH30" s="411"/>
      <c r="GI30" s="411"/>
      <c r="GJ30" s="411"/>
      <c r="GK30" s="411"/>
      <c r="GL30" s="411"/>
      <c r="GM30" s="411"/>
      <c r="GN30" s="411"/>
      <c r="GO30" s="411"/>
      <c r="GP30" s="411"/>
      <c r="GQ30" s="411"/>
      <c r="GR30" s="411"/>
      <c r="GS30" s="411"/>
      <c r="GT30" s="411"/>
      <c r="GU30" s="411"/>
      <c r="GV30" s="411"/>
      <c r="GW30" s="411"/>
      <c r="GX30" s="411"/>
      <c r="GY30" s="411"/>
      <c r="GZ30" s="411"/>
      <c r="HA30" s="411"/>
      <c r="HB30" s="411"/>
      <c r="HC30" s="411"/>
      <c r="HD30" s="411"/>
      <c r="HE30" s="411"/>
      <c r="HF30" s="411"/>
      <c r="HG30" s="411"/>
    </row>
    <row r="31" spans="1:217" ht="15" customHeight="1">
      <c r="B31" s="411"/>
      <c r="C31" s="411"/>
      <c r="D31" s="411"/>
      <c r="E31" s="411"/>
      <c r="F31" s="411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  <c r="AU31" s="411"/>
      <c r="AV31" s="411"/>
      <c r="AW31" s="411"/>
      <c r="AX31" s="411"/>
      <c r="AY31" s="411"/>
      <c r="AZ31" s="411"/>
      <c r="BA31" s="411"/>
      <c r="BB31" s="411"/>
      <c r="BC31" s="411"/>
      <c r="BD31" s="411"/>
      <c r="BE31" s="411"/>
      <c r="BF31" s="411"/>
      <c r="BG31" s="411"/>
      <c r="BH31" s="411"/>
      <c r="BI31" s="411"/>
      <c r="BJ31" s="411"/>
      <c r="BK31" s="411"/>
      <c r="BL31" s="411"/>
      <c r="BM31" s="411"/>
      <c r="BN31" s="411"/>
      <c r="BO31" s="411"/>
      <c r="BP31" s="411"/>
      <c r="BQ31" s="411"/>
      <c r="BR31" s="411"/>
      <c r="BS31" s="411"/>
      <c r="BT31" s="411"/>
      <c r="BU31" s="411"/>
      <c r="BV31" s="411"/>
      <c r="BW31" s="411"/>
      <c r="BX31" s="411"/>
      <c r="BY31" s="411"/>
      <c r="BZ31" s="411"/>
      <c r="CA31" s="411"/>
      <c r="CB31" s="411"/>
      <c r="CC31" s="411"/>
      <c r="CD31" s="411"/>
      <c r="CE31" s="411"/>
      <c r="CF31" s="411"/>
      <c r="CG31" s="411"/>
      <c r="CH31" s="411"/>
      <c r="CI31" s="411"/>
      <c r="CJ31" s="411"/>
      <c r="CK31" s="411"/>
      <c r="CL31" s="411"/>
      <c r="CM31" s="411"/>
      <c r="CN31" s="411"/>
      <c r="CO31" s="411"/>
      <c r="CP31" s="411"/>
      <c r="CQ31" s="411"/>
      <c r="CR31" s="411"/>
      <c r="CS31" s="411"/>
      <c r="CT31" s="411"/>
      <c r="CU31" s="411"/>
      <c r="CV31" s="411"/>
      <c r="CW31" s="411"/>
      <c r="CX31" s="411"/>
      <c r="CY31" s="411"/>
      <c r="CZ31" s="411"/>
      <c r="DA31" s="411"/>
      <c r="DB31" s="411"/>
      <c r="DC31" s="411"/>
      <c r="DD31" s="411"/>
      <c r="DE31" s="411"/>
      <c r="DF31" s="411"/>
      <c r="DG31" s="411"/>
      <c r="DH31" s="411"/>
      <c r="DI31" s="411"/>
      <c r="DJ31" s="411"/>
      <c r="DK31" s="411"/>
      <c r="DL31" s="411"/>
      <c r="DM31" s="411"/>
      <c r="DN31" s="411"/>
      <c r="DO31" s="411"/>
      <c r="DP31" s="411"/>
      <c r="DQ31" s="411"/>
      <c r="DR31" s="411"/>
      <c r="DS31" s="411"/>
      <c r="DT31" s="411"/>
      <c r="DU31" s="411"/>
      <c r="DV31" s="411"/>
      <c r="DW31" s="411"/>
      <c r="DX31" s="411"/>
      <c r="DY31" s="411"/>
      <c r="DZ31" s="411"/>
      <c r="EA31" s="411"/>
      <c r="EB31" s="411"/>
      <c r="EC31" s="411"/>
      <c r="ED31" s="411"/>
      <c r="EE31" s="411"/>
      <c r="EF31" s="411"/>
      <c r="EG31" s="411"/>
      <c r="EH31" s="411"/>
      <c r="EI31" s="411"/>
      <c r="EJ31" s="411"/>
      <c r="EK31" s="411"/>
      <c r="EL31" s="411"/>
      <c r="EM31" s="411"/>
      <c r="EN31" s="411"/>
      <c r="EO31" s="411"/>
      <c r="EP31" s="411"/>
      <c r="EQ31" s="411"/>
      <c r="ER31" s="411"/>
      <c r="ES31" s="411"/>
      <c r="ET31" s="411"/>
      <c r="EU31" s="411"/>
      <c r="EV31" s="411"/>
      <c r="EW31" s="411"/>
      <c r="EX31" s="411"/>
      <c r="EY31" s="411"/>
      <c r="EZ31" s="411"/>
      <c r="FA31" s="411"/>
      <c r="FB31" s="411"/>
      <c r="FC31" s="411"/>
      <c r="FD31" s="411"/>
      <c r="FE31" s="411"/>
      <c r="FF31" s="411"/>
      <c r="FG31" s="411"/>
      <c r="FH31" s="411"/>
      <c r="FI31" s="411"/>
      <c r="FJ31" s="411"/>
      <c r="FK31" s="411"/>
      <c r="FL31" s="411"/>
      <c r="FM31" s="411"/>
      <c r="FN31" s="411"/>
      <c r="FO31" s="411"/>
      <c r="FP31" s="411"/>
      <c r="FQ31" s="411"/>
      <c r="FR31" s="411"/>
      <c r="FS31" s="411"/>
      <c r="FT31" s="411"/>
      <c r="FU31" s="411"/>
      <c r="FV31" s="411"/>
      <c r="FW31" s="411"/>
      <c r="FX31" s="411"/>
      <c r="FY31" s="411"/>
      <c r="FZ31" s="411"/>
      <c r="GA31" s="411"/>
      <c r="GB31" s="411"/>
      <c r="GC31" s="411"/>
      <c r="GD31" s="411"/>
      <c r="GE31" s="411"/>
      <c r="GF31" s="411"/>
      <c r="GG31" s="411"/>
      <c r="GH31" s="411"/>
      <c r="GI31" s="411"/>
      <c r="GJ31" s="411"/>
      <c r="GK31" s="411"/>
      <c r="GL31" s="411"/>
      <c r="GM31" s="411"/>
      <c r="GN31" s="411"/>
      <c r="GO31" s="411"/>
      <c r="GP31" s="411"/>
      <c r="GQ31" s="411"/>
      <c r="GR31" s="411"/>
      <c r="GS31" s="411"/>
      <c r="GT31" s="411"/>
      <c r="GU31" s="411"/>
      <c r="GV31" s="411"/>
      <c r="GW31" s="411"/>
      <c r="GX31" s="411"/>
      <c r="GY31" s="411"/>
      <c r="GZ31" s="411"/>
      <c r="HA31" s="411"/>
      <c r="HB31" s="411"/>
      <c r="HC31" s="411"/>
      <c r="HD31" s="411"/>
      <c r="HE31" s="411"/>
      <c r="HF31" s="411"/>
      <c r="HG31" s="411"/>
    </row>
    <row r="32" spans="1:217" ht="15" customHeight="1">
      <c r="B32" s="411"/>
      <c r="C32" s="411"/>
      <c r="D32" s="411"/>
      <c r="E32" s="411"/>
      <c r="F32" s="411"/>
      <c r="G32" s="411"/>
      <c r="H32" s="411"/>
      <c r="I32" s="411"/>
      <c r="J32" s="411"/>
      <c r="K32" s="411"/>
      <c r="L32" s="411"/>
      <c r="M32" s="411"/>
      <c r="N32" s="411"/>
      <c r="O32" s="411"/>
      <c r="P32" s="411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  <c r="AU32" s="411"/>
      <c r="AV32" s="411"/>
      <c r="AW32" s="411"/>
      <c r="AX32" s="411"/>
      <c r="AY32" s="411"/>
      <c r="AZ32" s="411"/>
      <c r="BA32" s="411"/>
      <c r="BB32" s="411"/>
      <c r="BC32" s="411"/>
      <c r="BD32" s="411"/>
      <c r="BE32" s="411"/>
      <c r="BF32" s="411"/>
      <c r="BG32" s="411"/>
      <c r="BH32" s="411"/>
      <c r="BI32" s="411"/>
      <c r="BJ32" s="411"/>
      <c r="BK32" s="411"/>
      <c r="BL32" s="411"/>
      <c r="BM32" s="411"/>
      <c r="BN32" s="411"/>
      <c r="BO32" s="411"/>
      <c r="BP32" s="411"/>
      <c r="BQ32" s="411"/>
      <c r="BR32" s="411"/>
      <c r="BS32" s="411"/>
      <c r="BT32" s="411"/>
      <c r="BU32" s="411"/>
      <c r="BV32" s="411"/>
      <c r="BW32" s="411"/>
      <c r="BX32" s="411"/>
      <c r="BY32" s="411"/>
      <c r="BZ32" s="411"/>
      <c r="CA32" s="411"/>
      <c r="CB32" s="411"/>
      <c r="CC32" s="411"/>
      <c r="CD32" s="411"/>
      <c r="CE32" s="411"/>
      <c r="CF32" s="411"/>
      <c r="CG32" s="411"/>
      <c r="CH32" s="411"/>
      <c r="CI32" s="411"/>
      <c r="CJ32" s="411"/>
      <c r="CK32" s="411"/>
      <c r="CL32" s="411"/>
      <c r="CM32" s="411"/>
      <c r="CN32" s="411"/>
      <c r="CO32" s="411"/>
      <c r="CP32" s="411"/>
      <c r="CQ32" s="411"/>
      <c r="CR32" s="411"/>
      <c r="CS32" s="411"/>
      <c r="CT32" s="411"/>
      <c r="CU32" s="411"/>
      <c r="CV32" s="411"/>
      <c r="CW32" s="411"/>
      <c r="CX32" s="411"/>
      <c r="CY32" s="411"/>
      <c r="CZ32" s="411"/>
      <c r="DA32" s="411"/>
      <c r="DB32" s="411"/>
      <c r="DC32" s="411"/>
      <c r="DD32" s="411"/>
      <c r="DE32" s="411"/>
      <c r="DF32" s="411"/>
      <c r="DG32" s="411"/>
      <c r="DH32" s="411"/>
      <c r="DI32" s="411"/>
      <c r="DJ32" s="411"/>
      <c r="DK32" s="411"/>
      <c r="DL32" s="411"/>
      <c r="DM32" s="411"/>
      <c r="DN32" s="411"/>
      <c r="DO32" s="411"/>
      <c r="DP32" s="411"/>
      <c r="DQ32" s="411"/>
      <c r="DR32" s="411"/>
      <c r="DS32" s="411"/>
      <c r="DT32" s="411"/>
      <c r="DU32" s="411"/>
      <c r="DV32" s="411"/>
      <c r="DW32" s="411"/>
      <c r="DX32" s="411"/>
      <c r="DY32" s="411"/>
      <c r="DZ32" s="411"/>
      <c r="EA32" s="411"/>
      <c r="EB32" s="411"/>
      <c r="EC32" s="411"/>
      <c r="ED32" s="411"/>
      <c r="EE32" s="411"/>
      <c r="EF32" s="411"/>
      <c r="EG32" s="411"/>
      <c r="EH32" s="411"/>
      <c r="EI32" s="411"/>
      <c r="EJ32" s="411"/>
      <c r="EK32" s="411"/>
      <c r="EL32" s="411"/>
      <c r="EM32" s="411"/>
      <c r="EN32" s="411"/>
      <c r="EO32" s="411"/>
      <c r="EP32" s="411"/>
      <c r="EQ32" s="411"/>
      <c r="ER32" s="411"/>
      <c r="ES32" s="411"/>
      <c r="ET32" s="411"/>
      <c r="EU32" s="411"/>
      <c r="EV32" s="411"/>
      <c r="EW32" s="411"/>
      <c r="EX32" s="411"/>
      <c r="EY32" s="411"/>
      <c r="EZ32" s="411"/>
      <c r="FA32" s="411"/>
      <c r="FB32" s="411"/>
      <c r="FC32" s="411"/>
      <c r="FD32" s="411"/>
      <c r="FE32" s="411"/>
      <c r="FF32" s="411"/>
      <c r="FG32" s="411"/>
      <c r="FH32" s="411"/>
      <c r="FI32" s="411"/>
      <c r="FJ32" s="411"/>
      <c r="FK32" s="411"/>
      <c r="FL32" s="411"/>
      <c r="FM32" s="411"/>
      <c r="FN32" s="411"/>
      <c r="FO32" s="411"/>
      <c r="FP32" s="411"/>
      <c r="FQ32" s="411"/>
      <c r="FR32" s="411"/>
      <c r="FS32" s="411"/>
      <c r="FT32" s="411"/>
      <c r="FU32" s="411"/>
      <c r="FV32" s="411"/>
      <c r="FW32" s="411"/>
      <c r="FX32" s="411"/>
      <c r="FY32" s="411"/>
      <c r="FZ32" s="411"/>
      <c r="GA32" s="411"/>
      <c r="GB32" s="411"/>
      <c r="GC32" s="411"/>
      <c r="GD32" s="411"/>
      <c r="GE32" s="411"/>
      <c r="GF32" s="411"/>
      <c r="GG32" s="411"/>
      <c r="GH32" s="411"/>
      <c r="GI32" s="411"/>
      <c r="GJ32" s="411"/>
      <c r="GK32" s="411"/>
      <c r="GL32" s="411"/>
      <c r="GM32" s="411"/>
      <c r="GN32" s="411"/>
      <c r="GO32" s="411"/>
      <c r="GP32" s="411"/>
      <c r="GQ32" s="411"/>
      <c r="GR32" s="411"/>
      <c r="GS32" s="411"/>
      <c r="GT32" s="411"/>
      <c r="GU32" s="411"/>
      <c r="GV32" s="411"/>
      <c r="GW32" s="411"/>
      <c r="GX32" s="411"/>
      <c r="GY32" s="411"/>
      <c r="GZ32" s="411"/>
      <c r="HA32" s="411"/>
      <c r="HB32" s="411"/>
      <c r="HC32" s="411"/>
      <c r="HD32" s="411"/>
      <c r="HE32" s="411"/>
      <c r="HF32" s="411"/>
      <c r="HG32" s="411"/>
    </row>
    <row r="33" spans="2:215" ht="15" customHeight="1">
      <c r="B33" s="411"/>
      <c r="C33" s="411"/>
      <c r="D33" s="411"/>
      <c r="E33" s="411"/>
      <c r="F33" s="411"/>
      <c r="G33" s="411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  <c r="AU33" s="411"/>
      <c r="AV33" s="411"/>
      <c r="AW33" s="411"/>
      <c r="AX33" s="411"/>
      <c r="AY33" s="411"/>
      <c r="AZ33" s="411"/>
      <c r="BA33" s="411"/>
      <c r="BB33" s="411"/>
      <c r="BC33" s="411"/>
      <c r="BD33" s="411"/>
      <c r="BE33" s="411"/>
      <c r="BF33" s="411"/>
      <c r="BG33" s="411"/>
      <c r="BH33" s="411"/>
      <c r="BI33" s="411"/>
      <c r="BJ33" s="411"/>
      <c r="BK33" s="411"/>
      <c r="BL33" s="411"/>
      <c r="BM33" s="411"/>
      <c r="BN33" s="411"/>
      <c r="BO33" s="411"/>
      <c r="BP33" s="411"/>
      <c r="BQ33" s="411"/>
      <c r="BR33" s="411"/>
      <c r="BS33" s="411"/>
      <c r="BT33" s="411"/>
      <c r="BU33" s="411"/>
      <c r="BV33" s="411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1"/>
      <c r="CH33" s="411"/>
      <c r="CI33" s="411"/>
      <c r="CJ33" s="411"/>
      <c r="CK33" s="411"/>
      <c r="CL33" s="411"/>
      <c r="CM33" s="411"/>
      <c r="CN33" s="411"/>
      <c r="CO33" s="411"/>
      <c r="CP33" s="411"/>
      <c r="CQ33" s="411"/>
      <c r="CR33" s="411"/>
      <c r="CS33" s="411"/>
      <c r="CT33" s="411"/>
      <c r="CU33" s="411"/>
      <c r="CV33" s="411"/>
      <c r="CW33" s="411"/>
      <c r="CX33" s="411"/>
      <c r="CY33" s="411"/>
      <c r="CZ33" s="411"/>
      <c r="DA33" s="411"/>
      <c r="DB33" s="411"/>
      <c r="DC33" s="411"/>
      <c r="DD33" s="411"/>
      <c r="DE33" s="411"/>
      <c r="DF33" s="411"/>
      <c r="DG33" s="411"/>
      <c r="DH33" s="411"/>
      <c r="DI33" s="411"/>
      <c r="DJ33" s="411"/>
      <c r="DK33" s="411"/>
      <c r="DL33" s="411"/>
      <c r="DM33" s="411"/>
      <c r="DN33" s="411"/>
      <c r="DO33" s="411"/>
      <c r="DP33" s="411"/>
      <c r="DQ33" s="411"/>
      <c r="DR33" s="411"/>
      <c r="DS33" s="411"/>
      <c r="DT33" s="411"/>
      <c r="DU33" s="411"/>
      <c r="DV33" s="411"/>
      <c r="DW33" s="411"/>
      <c r="DX33" s="411"/>
      <c r="DY33" s="411"/>
      <c r="DZ33" s="411"/>
      <c r="EA33" s="411"/>
      <c r="EB33" s="411"/>
      <c r="EC33" s="411"/>
      <c r="ED33" s="411"/>
      <c r="EE33" s="411"/>
      <c r="EF33" s="411"/>
      <c r="EG33" s="411"/>
      <c r="EH33" s="411"/>
      <c r="EI33" s="411"/>
      <c r="EJ33" s="411"/>
      <c r="EK33" s="411"/>
      <c r="EL33" s="411"/>
      <c r="EM33" s="411"/>
      <c r="EN33" s="411"/>
      <c r="EO33" s="411"/>
      <c r="EP33" s="411"/>
      <c r="EQ33" s="411"/>
      <c r="ER33" s="411"/>
      <c r="ES33" s="411"/>
      <c r="ET33" s="411"/>
      <c r="EU33" s="411"/>
      <c r="EV33" s="411"/>
      <c r="EW33" s="411"/>
      <c r="EX33" s="411"/>
      <c r="EY33" s="411"/>
      <c r="EZ33" s="411"/>
      <c r="FA33" s="411"/>
      <c r="FB33" s="411"/>
      <c r="FC33" s="411"/>
      <c r="FD33" s="411"/>
      <c r="FE33" s="411"/>
      <c r="FF33" s="411"/>
      <c r="FG33" s="411"/>
      <c r="FH33" s="411"/>
      <c r="FI33" s="411"/>
      <c r="FJ33" s="411"/>
      <c r="FK33" s="411"/>
      <c r="FL33" s="411"/>
      <c r="FM33" s="411"/>
      <c r="FN33" s="411"/>
      <c r="FO33" s="411"/>
      <c r="FP33" s="411"/>
      <c r="FQ33" s="411"/>
      <c r="FR33" s="411"/>
      <c r="FS33" s="411"/>
      <c r="FT33" s="411"/>
      <c r="FU33" s="411"/>
      <c r="FV33" s="411"/>
      <c r="FW33" s="411"/>
      <c r="FX33" s="411"/>
      <c r="FY33" s="411"/>
      <c r="FZ33" s="411"/>
      <c r="GA33" s="411"/>
      <c r="GB33" s="411"/>
      <c r="GC33" s="411"/>
      <c r="GD33" s="411"/>
      <c r="GE33" s="411"/>
      <c r="GF33" s="411"/>
      <c r="GG33" s="411"/>
      <c r="GH33" s="411"/>
      <c r="GI33" s="411"/>
      <c r="GJ33" s="411"/>
      <c r="GK33" s="411"/>
      <c r="GL33" s="411"/>
      <c r="GM33" s="411"/>
      <c r="GN33" s="411"/>
      <c r="GO33" s="411"/>
      <c r="GP33" s="411"/>
      <c r="GQ33" s="411"/>
      <c r="GR33" s="411"/>
      <c r="GS33" s="411"/>
      <c r="GT33" s="411"/>
      <c r="GU33" s="411"/>
      <c r="GV33" s="411"/>
      <c r="GW33" s="411"/>
      <c r="GX33" s="411"/>
      <c r="GY33" s="411"/>
      <c r="GZ33" s="411"/>
      <c r="HA33" s="411"/>
      <c r="HB33" s="411"/>
      <c r="HC33" s="411"/>
      <c r="HD33" s="411"/>
      <c r="HE33" s="411"/>
      <c r="HF33" s="411"/>
      <c r="HG33" s="411"/>
    </row>
    <row r="34" spans="2:215" ht="15" customHeight="1">
      <c r="B34" s="411"/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  <c r="AU34" s="411"/>
      <c r="AV34" s="411"/>
      <c r="AW34" s="411"/>
      <c r="AX34" s="411"/>
      <c r="AY34" s="411"/>
      <c r="AZ34" s="411"/>
      <c r="BA34" s="411"/>
      <c r="BB34" s="411"/>
      <c r="BC34" s="411"/>
      <c r="BD34" s="411"/>
      <c r="BE34" s="411"/>
      <c r="BF34" s="411"/>
      <c r="BG34" s="411"/>
      <c r="BH34" s="411"/>
      <c r="BI34" s="411"/>
      <c r="BJ34" s="411"/>
      <c r="BK34" s="411"/>
      <c r="BL34" s="411"/>
      <c r="BM34" s="411"/>
      <c r="BN34" s="411"/>
      <c r="BO34" s="411"/>
      <c r="BP34" s="411"/>
      <c r="BQ34" s="411"/>
      <c r="BR34" s="411"/>
      <c r="BS34" s="411"/>
      <c r="BT34" s="411"/>
      <c r="BU34" s="411"/>
      <c r="BV34" s="411"/>
      <c r="BW34" s="411"/>
      <c r="BX34" s="411"/>
      <c r="BY34" s="411"/>
      <c r="BZ34" s="411"/>
      <c r="CA34" s="411"/>
      <c r="CB34" s="411"/>
      <c r="CC34" s="411"/>
      <c r="CD34" s="411"/>
      <c r="CE34" s="411"/>
      <c r="CF34" s="411"/>
      <c r="CG34" s="411"/>
      <c r="CH34" s="411"/>
      <c r="CI34" s="411"/>
      <c r="CJ34" s="411"/>
      <c r="CK34" s="411"/>
      <c r="CL34" s="411"/>
      <c r="CM34" s="411"/>
      <c r="CN34" s="411"/>
      <c r="CO34" s="411"/>
      <c r="CP34" s="411"/>
      <c r="CQ34" s="411"/>
      <c r="CR34" s="411"/>
      <c r="CS34" s="411"/>
      <c r="CT34" s="411"/>
      <c r="CU34" s="411"/>
      <c r="CV34" s="411"/>
      <c r="CW34" s="411"/>
      <c r="CX34" s="411"/>
      <c r="CY34" s="411"/>
      <c r="CZ34" s="411"/>
      <c r="DA34" s="411"/>
      <c r="DB34" s="411"/>
      <c r="DC34" s="411"/>
      <c r="DD34" s="411"/>
      <c r="DE34" s="411"/>
      <c r="DF34" s="411"/>
      <c r="DG34" s="411"/>
      <c r="DH34" s="411"/>
      <c r="DI34" s="411"/>
      <c r="DJ34" s="411"/>
      <c r="DK34" s="411"/>
      <c r="DL34" s="411"/>
      <c r="DM34" s="411"/>
      <c r="DN34" s="411"/>
      <c r="DO34" s="411"/>
      <c r="DP34" s="411"/>
      <c r="DQ34" s="411"/>
      <c r="DR34" s="411"/>
      <c r="DS34" s="411"/>
      <c r="DT34" s="411"/>
      <c r="DU34" s="411"/>
      <c r="DV34" s="411"/>
      <c r="DW34" s="411"/>
      <c r="DX34" s="411"/>
      <c r="DY34" s="411"/>
      <c r="DZ34" s="411"/>
      <c r="EA34" s="411"/>
      <c r="EB34" s="411"/>
      <c r="EC34" s="411"/>
      <c r="ED34" s="411"/>
      <c r="EE34" s="411"/>
      <c r="EF34" s="411"/>
      <c r="EG34" s="411"/>
      <c r="EH34" s="411"/>
      <c r="EI34" s="411"/>
      <c r="EJ34" s="411"/>
      <c r="EK34" s="411"/>
      <c r="EL34" s="411"/>
      <c r="EM34" s="411"/>
      <c r="EN34" s="411"/>
      <c r="EO34" s="411"/>
      <c r="EP34" s="411"/>
      <c r="EQ34" s="411"/>
      <c r="ER34" s="411"/>
      <c r="ES34" s="411"/>
      <c r="ET34" s="411"/>
      <c r="EU34" s="411"/>
      <c r="EV34" s="411"/>
      <c r="EW34" s="411"/>
      <c r="EX34" s="411"/>
      <c r="EY34" s="411"/>
      <c r="EZ34" s="411"/>
      <c r="FA34" s="411"/>
      <c r="FB34" s="411"/>
      <c r="FC34" s="411"/>
      <c r="FD34" s="411"/>
      <c r="FE34" s="411"/>
      <c r="FF34" s="411"/>
      <c r="FG34" s="411"/>
      <c r="FH34" s="411"/>
      <c r="FI34" s="411"/>
      <c r="FJ34" s="411"/>
      <c r="FK34" s="411"/>
      <c r="FL34" s="411"/>
      <c r="FM34" s="411"/>
      <c r="FN34" s="411"/>
      <c r="FO34" s="411"/>
      <c r="FP34" s="411"/>
      <c r="FQ34" s="411"/>
      <c r="FR34" s="411"/>
      <c r="FS34" s="411"/>
      <c r="FT34" s="411"/>
      <c r="FU34" s="411"/>
      <c r="FV34" s="411"/>
      <c r="FW34" s="411"/>
      <c r="FX34" s="411"/>
      <c r="FY34" s="411"/>
      <c r="FZ34" s="411"/>
      <c r="GA34" s="411"/>
      <c r="GB34" s="411"/>
      <c r="GC34" s="411"/>
      <c r="GD34" s="411"/>
      <c r="GE34" s="411"/>
      <c r="GF34" s="411"/>
      <c r="GG34" s="411"/>
      <c r="GH34" s="411"/>
      <c r="GI34" s="411"/>
      <c r="GJ34" s="411"/>
      <c r="GK34" s="411"/>
      <c r="GL34" s="411"/>
      <c r="GM34" s="411"/>
      <c r="GN34" s="411"/>
      <c r="GO34" s="411"/>
      <c r="GP34" s="411"/>
      <c r="GQ34" s="411"/>
      <c r="GR34" s="411"/>
      <c r="GS34" s="411"/>
      <c r="GT34" s="411"/>
      <c r="GU34" s="411"/>
      <c r="GV34" s="411"/>
      <c r="GW34" s="411"/>
      <c r="GX34" s="411"/>
      <c r="GY34" s="411"/>
      <c r="GZ34" s="411"/>
      <c r="HA34" s="411"/>
      <c r="HB34" s="411"/>
      <c r="HC34" s="411"/>
      <c r="HD34" s="411"/>
      <c r="HE34" s="411"/>
      <c r="HF34" s="411"/>
      <c r="HG34" s="411"/>
    </row>
    <row r="35" spans="2:215" ht="15" customHeight="1">
      <c r="B35" s="411"/>
      <c r="C35" s="411"/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  <c r="AU35" s="411"/>
      <c r="AV35" s="411"/>
      <c r="AW35" s="411"/>
      <c r="AX35" s="411"/>
      <c r="AY35" s="411"/>
      <c r="AZ35" s="411"/>
      <c r="BA35" s="411"/>
      <c r="BB35" s="411"/>
      <c r="BC35" s="411"/>
      <c r="BD35" s="411"/>
      <c r="BE35" s="411"/>
      <c r="BF35" s="411"/>
      <c r="BG35" s="411"/>
      <c r="BH35" s="411"/>
      <c r="BI35" s="411"/>
      <c r="BJ35" s="411"/>
      <c r="BK35" s="411"/>
      <c r="BL35" s="411"/>
      <c r="BM35" s="411"/>
      <c r="BN35" s="411"/>
      <c r="BO35" s="411"/>
      <c r="BP35" s="411"/>
      <c r="BQ35" s="411"/>
      <c r="BR35" s="411"/>
      <c r="BS35" s="411"/>
      <c r="BT35" s="411"/>
      <c r="BU35" s="411"/>
      <c r="BV35" s="411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1"/>
      <c r="CH35" s="411"/>
      <c r="CI35" s="411"/>
      <c r="CJ35" s="411"/>
      <c r="CK35" s="411"/>
      <c r="CL35" s="411"/>
      <c r="CM35" s="411"/>
      <c r="CN35" s="411"/>
      <c r="CO35" s="411"/>
      <c r="CP35" s="411"/>
      <c r="CQ35" s="411"/>
      <c r="CR35" s="411"/>
      <c r="CS35" s="411"/>
      <c r="CT35" s="411"/>
      <c r="CU35" s="411"/>
      <c r="CV35" s="411"/>
      <c r="CW35" s="411"/>
      <c r="CX35" s="411"/>
      <c r="CY35" s="411"/>
      <c r="CZ35" s="411"/>
      <c r="DA35" s="411"/>
      <c r="DB35" s="411"/>
      <c r="DC35" s="411"/>
      <c r="DD35" s="411"/>
      <c r="DE35" s="411"/>
      <c r="DF35" s="411"/>
      <c r="DG35" s="411"/>
      <c r="DH35" s="411"/>
      <c r="DI35" s="411"/>
      <c r="DJ35" s="411"/>
      <c r="DK35" s="411"/>
      <c r="DL35" s="411"/>
      <c r="DM35" s="411"/>
      <c r="DN35" s="411"/>
      <c r="DO35" s="411"/>
      <c r="DP35" s="411"/>
      <c r="DQ35" s="411"/>
      <c r="DR35" s="411"/>
      <c r="DS35" s="411"/>
      <c r="DT35" s="411"/>
      <c r="DU35" s="411"/>
      <c r="DV35" s="411"/>
      <c r="DW35" s="411"/>
      <c r="DX35" s="411"/>
      <c r="DY35" s="411"/>
      <c r="DZ35" s="411"/>
      <c r="EA35" s="411"/>
      <c r="EB35" s="411"/>
      <c r="EC35" s="411"/>
      <c r="ED35" s="411"/>
      <c r="EE35" s="411"/>
      <c r="EF35" s="411"/>
      <c r="EG35" s="411"/>
      <c r="EH35" s="411"/>
      <c r="EI35" s="411"/>
      <c r="EJ35" s="411"/>
      <c r="EK35" s="411"/>
      <c r="EL35" s="411"/>
      <c r="EM35" s="411"/>
      <c r="EN35" s="411"/>
      <c r="EO35" s="411"/>
      <c r="EP35" s="411"/>
      <c r="EQ35" s="411"/>
      <c r="ER35" s="411"/>
      <c r="ES35" s="411"/>
      <c r="ET35" s="411"/>
      <c r="EU35" s="411"/>
      <c r="EV35" s="411"/>
      <c r="EW35" s="411"/>
      <c r="EX35" s="411"/>
      <c r="EY35" s="411"/>
      <c r="EZ35" s="411"/>
      <c r="FA35" s="411"/>
      <c r="FB35" s="411"/>
      <c r="FC35" s="411"/>
      <c r="FD35" s="411"/>
      <c r="FE35" s="411"/>
      <c r="FF35" s="411"/>
      <c r="FG35" s="411"/>
      <c r="FH35" s="411"/>
      <c r="FI35" s="411"/>
      <c r="FJ35" s="411"/>
      <c r="FK35" s="411"/>
      <c r="FL35" s="411"/>
      <c r="FM35" s="411"/>
      <c r="FN35" s="411"/>
      <c r="FO35" s="411"/>
      <c r="FP35" s="411"/>
      <c r="FQ35" s="411"/>
      <c r="FR35" s="411"/>
      <c r="FS35" s="411"/>
      <c r="FT35" s="411"/>
      <c r="FU35" s="411"/>
      <c r="FV35" s="411"/>
      <c r="FW35" s="411"/>
      <c r="FX35" s="411"/>
      <c r="FY35" s="411"/>
      <c r="FZ35" s="411"/>
      <c r="GA35" s="411"/>
      <c r="GB35" s="411"/>
      <c r="GC35" s="411"/>
      <c r="GD35" s="411"/>
      <c r="GE35" s="411"/>
      <c r="GF35" s="411"/>
      <c r="GG35" s="411"/>
      <c r="GH35" s="411"/>
      <c r="GI35" s="411"/>
      <c r="GJ35" s="411"/>
      <c r="GK35" s="411"/>
      <c r="GL35" s="411"/>
      <c r="GM35" s="411"/>
      <c r="GN35" s="411"/>
      <c r="GO35" s="411"/>
      <c r="GP35" s="411"/>
      <c r="GQ35" s="411"/>
      <c r="GR35" s="411"/>
      <c r="GS35" s="411"/>
      <c r="GT35" s="411"/>
      <c r="GU35" s="411"/>
      <c r="GV35" s="411"/>
      <c r="GW35" s="411"/>
      <c r="GX35" s="411"/>
      <c r="GY35" s="411"/>
      <c r="GZ35" s="411"/>
      <c r="HA35" s="411"/>
      <c r="HB35" s="411"/>
      <c r="HC35" s="411"/>
      <c r="HD35" s="411"/>
      <c r="HE35" s="411"/>
      <c r="HF35" s="411"/>
      <c r="HG35" s="411"/>
    </row>
    <row r="36" spans="2:215" ht="15" customHeight="1"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  <c r="AU36" s="411"/>
      <c r="AV36" s="411"/>
      <c r="AW36" s="411"/>
      <c r="AX36" s="411"/>
      <c r="AY36" s="411"/>
      <c r="AZ36" s="411"/>
      <c r="BA36" s="411"/>
      <c r="BB36" s="411"/>
      <c r="BC36" s="411"/>
      <c r="BD36" s="411"/>
      <c r="BE36" s="411"/>
      <c r="BF36" s="411"/>
      <c r="BG36" s="411"/>
      <c r="BH36" s="411"/>
      <c r="BI36" s="411"/>
      <c r="BJ36" s="411"/>
      <c r="BK36" s="411"/>
      <c r="BL36" s="411"/>
      <c r="BM36" s="411"/>
      <c r="BN36" s="411"/>
      <c r="BO36" s="411"/>
      <c r="BP36" s="411"/>
      <c r="BQ36" s="411"/>
      <c r="BR36" s="411"/>
      <c r="BS36" s="411"/>
      <c r="BT36" s="411"/>
      <c r="BU36" s="411"/>
      <c r="BV36" s="411"/>
      <c r="BW36" s="411"/>
      <c r="BX36" s="411"/>
      <c r="BY36" s="411"/>
      <c r="BZ36" s="411"/>
      <c r="CA36" s="411"/>
      <c r="CB36" s="411"/>
      <c r="CC36" s="411"/>
      <c r="CD36" s="411"/>
      <c r="CE36" s="411"/>
      <c r="CF36" s="411"/>
      <c r="CG36" s="411"/>
      <c r="CH36" s="411"/>
      <c r="CI36" s="411"/>
      <c r="CJ36" s="411"/>
      <c r="CK36" s="411"/>
      <c r="CL36" s="411"/>
      <c r="CM36" s="411"/>
      <c r="CN36" s="411"/>
      <c r="CO36" s="411"/>
      <c r="CP36" s="411"/>
      <c r="CQ36" s="411"/>
      <c r="CR36" s="411"/>
      <c r="CS36" s="411"/>
      <c r="CT36" s="411"/>
      <c r="CU36" s="411"/>
      <c r="CV36" s="411"/>
      <c r="CW36" s="411"/>
      <c r="CX36" s="411"/>
      <c r="CY36" s="411"/>
      <c r="CZ36" s="411"/>
      <c r="DA36" s="411"/>
      <c r="DB36" s="411"/>
      <c r="DC36" s="411"/>
      <c r="DD36" s="411"/>
      <c r="DE36" s="411"/>
      <c r="DF36" s="411"/>
      <c r="DG36" s="411"/>
      <c r="DH36" s="411"/>
      <c r="DI36" s="411"/>
      <c r="DJ36" s="411"/>
      <c r="DK36" s="411"/>
      <c r="DL36" s="411"/>
      <c r="DM36" s="411"/>
      <c r="DN36" s="411"/>
      <c r="DO36" s="411"/>
      <c r="DP36" s="411"/>
      <c r="DQ36" s="411"/>
      <c r="DR36" s="411"/>
      <c r="DS36" s="411"/>
      <c r="DT36" s="411"/>
      <c r="DU36" s="411"/>
      <c r="DV36" s="411"/>
      <c r="DW36" s="411"/>
      <c r="DX36" s="411"/>
      <c r="DY36" s="411"/>
      <c r="DZ36" s="411"/>
      <c r="EA36" s="411"/>
      <c r="EB36" s="411"/>
      <c r="EC36" s="411"/>
      <c r="ED36" s="411"/>
      <c r="EE36" s="411"/>
      <c r="EF36" s="411"/>
      <c r="EG36" s="411"/>
      <c r="EH36" s="411"/>
      <c r="EI36" s="411"/>
      <c r="EJ36" s="411"/>
      <c r="EK36" s="411"/>
      <c r="EL36" s="411"/>
      <c r="EM36" s="411"/>
      <c r="EN36" s="411"/>
      <c r="EO36" s="411"/>
      <c r="EP36" s="411"/>
      <c r="EQ36" s="411"/>
      <c r="ER36" s="411"/>
      <c r="ES36" s="411"/>
      <c r="ET36" s="411"/>
      <c r="EU36" s="411"/>
      <c r="EV36" s="411"/>
      <c r="EW36" s="411"/>
      <c r="EX36" s="411"/>
      <c r="EY36" s="411"/>
      <c r="EZ36" s="411"/>
      <c r="FA36" s="411"/>
      <c r="FB36" s="411"/>
      <c r="FC36" s="411"/>
      <c r="FD36" s="411"/>
      <c r="FE36" s="411"/>
      <c r="FF36" s="411"/>
      <c r="FG36" s="411"/>
      <c r="FH36" s="411"/>
      <c r="FI36" s="411"/>
      <c r="FJ36" s="411"/>
      <c r="FK36" s="411"/>
      <c r="FL36" s="411"/>
      <c r="FM36" s="411"/>
      <c r="FN36" s="411"/>
      <c r="FO36" s="411"/>
      <c r="FP36" s="411"/>
      <c r="FQ36" s="411"/>
      <c r="FR36" s="411"/>
      <c r="FS36" s="411"/>
      <c r="FT36" s="411"/>
      <c r="FU36" s="411"/>
      <c r="FV36" s="411"/>
      <c r="FW36" s="411"/>
      <c r="FX36" s="411"/>
      <c r="FY36" s="411"/>
      <c r="FZ36" s="411"/>
      <c r="GA36" s="411"/>
      <c r="GB36" s="411"/>
      <c r="GC36" s="411"/>
      <c r="GD36" s="411"/>
      <c r="GE36" s="411"/>
      <c r="GF36" s="411"/>
      <c r="GG36" s="411"/>
      <c r="GH36" s="411"/>
      <c r="GI36" s="411"/>
      <c r="GJ36" s="411"/>
      <c r="GK36" s="411"/>
      <c r="GL36" s="411"/>
      <c r="GM36" s="411"/>
      <c r="GN36" s="411"/>
      <c r="GO36" s="411"/>
      <c r="GP36" s="411"/>
      <c r="GQ36" s="411"/>
      <c r="GR36" s="411"/>
      <c r="GS36" s="411"/>
      <c r="GT36" s="411"/>
      <c r="GU36" s="411"/>
      <c r="GV36" s="411"/>
      <c r="GW36" s="411"/>
      <c r="GX36" s="411"/>
      <c r="GY36" s="411"/>
      <c r="GZ36" s="411"/>
      <c r="HA36" s="411"/>
      <c r="HB36" s="411"/>
      <c r="HC36" s="411"/>
      <c r="HD36" s="411"/>
      <c r="HE36" s="411"/>
      <c r="HF36" s="411"/>
      <c r="HG36" s="411"/>
    </row>
    <row r="37" spans="2:215" ht="15" customHeight="1">
      <c r="FN37" s="103"/>
    </row>
    <row r="38" spans="2:215" ht="15" customHeight="1">
      <c r="FN38" s="103"/>
    </row>
    <row r="39" spans="2:215" ht="15" customHeight="1">
      <c r="FN39" s="103"/>
    </row>
    <row r="40" spans="2:215" ht="15" customHeight="1">
      <c r="FN40" s="103"/>
    </row>
    <row r="41" spans="2:215" ht="15" customHeight="1">
      <c r="FN41" s="103"/>
    </row>
    <row r="42" spans="2:215" ht="15" customHeight="1">
      <c r="FN42" s="103"/>
    </row>
    <row r="43" spans="2:215" ht="15" customHeight="1">
      <c r="FN43" s="103"/>
    </row>
    <row r="44" spans="2:215" ht="15" customHeight="1">
      <c r="FN44" s="103"/>
    </row>
    <row r="45" spans="2:215" ht="15" customHeight="1">
      <c r="FN45" s="103"/>
    </row>
    <row r="46" spans="2:215" ht="15" customHeight="1">
      <c r="FN46" s="103"/>
    </row>
    <row r="47" spans="2:215" ht="15" customHeight="1">
      <c r="FN47" s="103"/>
    </row>
    <row r="48" spans="2:215" ht="15" customHeight="1">
      <c r="FN48" s="103"/>
    </row>
    <row r="49" spans="170:170" ht="15" customHeight="1">
      <c r="FN49" s="103"/>
    </row>
    <row r="50" spans="170:170" ht="15" customHeight="1">
      <c r="FN50" s="103"/>
    </row>
    <row r="51" spans="170:170" ht="15" customHeight="1">
      <c r="FN51" s="103"/>
    </row>
    <row r="52" spans="170:170" ht="15" customHeight="1">
      <c r="FN52" s="103"/>
    </row>
    <row r="53" spans="170:170" ht="15" customHeight="1">
      <c r="FN53" s="103"/>
    </row>
    <row r="54" spans="170:170" ht="15" customHeight="1">
      <c r="FN54" s="103"/>
    </row>
    <row r="55" spans="170:170" ht="15" customHeight="1" thickBot="1">
      <c r="FN55" s="102"/>
    </row>
  </sheetData>
  <customSheetViews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</customSheetViews>
  <mergeCells count="16">
    <mergeCell ref="GX1:HG1"/>
    <mergeCell ref="ED1:EO1"/>
    <mergeCell ref="EP1:FA1"/>
    <mergeCell ref="A4:A5"/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76D89-70DB-40B4-A862-802F70E31020}">
  <sheetPr>
    <tabColor theme="3" tint="0.79998168889431442"/>
  </sheetPr>
  <dimension ref="A1:CGU81"/>
  <sheetViews>
    <sheetView workbookViewId="0">
      <pane xSplit="1" ySplit="2" topLeftCell="CT6" activePane="bottomRight" state="frozen"/>
      <selection pane="topRight" activeCell="B1" sqref="B1"/>
      <selection pane="bottomLeft" activeCell="A3" sqref="A3"/>
      <selection pane="bottomRight" activeCell="BGG12" sqref="BGG12"/>
    </sheetView>
  </sheetViews>
  <sheetFormatPr defaultColWidth="9.42578125" defaultRowHeight="12"/>
  <cols>
    <col min="1" max="1" width="43.42578125" style="161" customWidth="1"/>
    <col min="2" max="1416" width="8.5703125" style="161" customWidth="1"/>
    <col min="1417" max="1417" width="10.140625" style="161" bestFit="1" customWidth="1"/>
    <col min="1418" max="1418" width="9.85546875" style="161" bestFit="1" customWidth="1"/>
    <col min="1419" max="1915" width="8.5703125" style="161" customWidth="1"/>
    <col min="1916" max="1916" width="9.42578125" style="161"/>
    <col min="1917" max="1917" width="9.42578125" style="161" bestFit="1" customWidth="1"/>
    <col min="1918" max="1979" width="9.42578125" style="161"/>
    <col min="1980" max="1980" width="9.42578125" style="161" bestFit="1" customWidth="1"/>
    <col min="1981" max="2001" width="9.42578125" style="161"/>
    <col min="2002" max="2002" width="9.42578125" style="161" bestFit="1" customWidth="1"/>
    <col min="2003" max="16384" width="9.42578125" style="161"/>
  </cols>
  <sheetData>
    <row r="1" spans="1:2231" ht="12" customHeight="1">
      <c r="A1" s="160" t="s">
        <v>206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0"/>
      <c r="BM1" s="160"/>
      <c r="BN1" s="160"/>
      <c r="BO1" s="160"/>
      <c r="BP1" s="160"/>
      <c r="BQ1" s="160"/>
      <c r="BR1" s="160"/>
      <c r="BS1" s="160"/>
      <c r="BT1" s="160"/>
      <c r="BU1" s="160"/>
      <c r="BV1" s="160"/>
      <c r="BW1" s="160"/>
      <c r="BX1" s="160"/>
      <c r="BY1" s="160"/>
      <c r="BZ1" s="160"/>
      <c r="CA1" s="160"/>
      <c r="CB1" s="160"/>
      <c r="CC1" s="160"/>
      <c r="CD1" s="160"/>
      <c r="CE1" s="160"/>
      <c r="CF1" s="160"/>
      <c r="CG1" s="160"/>
      <c r="CH1" s="160"/>
      <c r="CI1" s="160"/>
      <c r="CJ1" s="160"/>
      <c r="CK1" s="160"/>
      <c r="CL1" s="160"/>
      <c r="CM1" s="160"/>
      <c r="CN1" s="160"/>
      <c r="CO1" s="160"/>
      <c r="CP1" s="160"/>
      <c r="CQ1" s="160"/>
      <c r="CR1" s="160"/>
      <c r="CS1" s="160"/>
      <c r="CT1" s="160"/>
      <c r="CU1" s="160"/>
      <c r="CV1" s="160"/>
      <c r="CW1" s="160"/>
      <c r="CX1" s="160"/>
      <c r="CY1" s="160"/>
      <c r="CZ1" s="160"/>
      <c r="DA1" s="160"/>
      <c r="DB1" s="160"/>
      <c r="DC1" s="160"/>
      <c r="DD1" s="160"/>
      <c r="DE1" s="160"/>
      <c r="DF1" s="160"/>
      <c r="DG1" s="160"/>
      <c r="DH1" s="160"/>
      <c r="DI1" s="160"/>
      <c r="DJ1" s="160"/>
      <c r="DK1" s="160"/>
      <c r="DL1" s="160"/>
      <c r="DM1" s="160"/>
      <c r="DN1" s="160"/>
      <c r="DO1" s="160"/>
      <c r="DP1" s="160"/>
      <c r="DQ1" s="160"/>
      <c r="DR1" s="160"/>
      <c r="DS1" s="160"/>
      <c r="DT1" s="160"/>
      <c r="DU1" s="160"/>
      <c r="DV1" s="160"/>
      <c r="DW1" s="160"/>
      <c r="DX1" s="160"/>
      <c r="DY1" s="160"/>
      <c r="DZ1" s="160"/>
      <c r="EA1" s="160"/>
      <c r="EB1" s="160"/>
      <c r="EC1" s="160"/>
      <c r="ED1" s="160"/>
      <c r="EE1" s="160"/>
      <c r="EF1" s="160"/>
      <c r="EG1" s="160"/>
      <c r="EH1" s="160"/>
      <c r="EI1" s="160"/>
      <c r="EJ1" s="160"/>
      <c r="EK1" s="160"/>
      <c r="EL1" s="160"/>
      <c r="EM1" s="160"/>
      <c r="EN1" s="160"/>
      <c r="EO1" s="160"/>
      <c r="EP1" s="160"/>
      <c r="EQ1" s="160"/>
      <c r="ER1" s="160"/>
      <c r="ES1" s="160"/>
      <c r="ET1" s="160"/>
      <c r="EU1" s="160"/>
      <c r="EV1" s="160"/>
      <c r="EW1" s="160"/>
      <c r="EX1" s="160"/>
      <c r="EY1" s="160"/>
      <c r="EZ1" s="160"/>
      <c r="FA1" s="160"/>
      <c r="FB1" s="160"/>
      <c r="FC1" s="160"/>
      <c r="FD1" s="160"/>
      <c r="FE1" s="160"/>
      <c r="FF1" s="160"/>
      <c r="FG1" s="160"/>
      <c r="FH1" s="160"/>
      <c r="FI1" s="160"/>
      <c r="FJ1" s="160"/>
      <c r="FK1" s="160"/>
      <c r="FL1" s="160"/>
      <c r="FM1" s="160"/>
      <c r="FN1" s="160"/>
      <c r="FO1" s="160"/>
      <c r="FP1" s="160"/>
      <c r="FQ1" s="160"/>
      <c r="FR1" s="160"/>
      <c r="FS1" s="160"/>
      <c r="FT1" s="160"/>
      <c r="FU1" s="160"/>
      <c r="FV1" s="160"/>
      <c r="FW1" s="160"/>
      <c r="FX1" s="160"/>
      <c r="FY1" s="160"/>
      <c r="FZ1" s="160"/>
      <c r="GA1" s="160"/>
      <c r="GB1" s="160"/>
      <c r="GC1" s="160"/>
      <c r="GD1" s="160"/>
      <c r="GE1" s="160"/>
      <c r="GF1" s="160"/>
      <c r="GG1" s="160"/>
      <c r="GH1" s="160"/>
      <c r="GI1" s="160"/>
      <c r="GJ1" s="160"/>
      <c r="GK1" s="160"/>
      <c r="GL1" s="160"/>
      <c r="GM1" s="160"/>
      <c r="GN1" s="160"/>
      <c r="GO1" s="160"/>
      <c r="GP1" s="160"/>
      <c r="GQ1" s="160"/>
      <c r="GR1" s="160"/>
      <c r="GS1" s="160"/>
      <c r="GT1" s="160"/>
      <c r="GU1" s="160"/>
      <c r="GV1" s="160"/>
      <c r="GW1" s="160"/>
      <c r="GX1" s="160"/>
      <c r="GY1" s="160"/>
      <c r="GZ1" s="160"/>
      <c r="HA1" s="160"/>
      <c r="HB1" s="160"/>
      <c r="HC1" s="160"/>
      <c r="HD1" s="160"/>
      <c r="HE1" s="160"/>
      <c r="HF1" s="160"/>
      <c r="HG1" s="160"/>
      <c r="HH1" s="160"/>
      <c r="HI1" s="160"/>
      <c r="HJ1" s="160"/>
      <c r="HK1" s="160"/>
      <c r="HL1" s="160"/>
      <c r="HM1" s="160"/>
      <c r="HN1" s="160"/>
      <c r="HO1" s="160"/>
      <c r="HP1" s="160"/>
      <c r="HQ1" s="160"/>
      <c r="HR1" s="160"/>
      <c r="HS1" s="160"/>
      <c r="HT1" s="160"/>
      <c r="HU1" s="160"/>
      <c r="HV1" s="160"/>
      <c r="HW1" s="160"/>
      <c r="HX1" s="160"/>
      <c r="HY1" s="160"/>
      <c r="HZ1" s="160"/>
      <c r="IA1" s="160"/>
      <c r="IB1" s="160"/>
      <c r="IC1" s="160"/>
      <c r="ID1" s="160"/>
      <c r="IE1" s="160"/>
      <c r="IF1" s="160"/>
      <c r="IG1" s="160"/>
      <c r="IH1" s="160"/>
      <c r="II1" s="160"/>
      <c r="IJ1" s="160"/>
      <c r="IK1" s="160"/>
      <c r="IL1" s="160"/>
      <c r="IM1" s="160"/>
      <c r="IN1" s="160"/>
      <c r="IO1" s="160"/>
      <c r="IP1" s="160"/>
      <c r="IQ1" s="160"/>
      <c r="IR1" s="160"/>
      <c r="IS1" s="160"/>
      <c r="IT1" s="160"/>
      <c r="IU1" s="160"/>
      <c r="IV1" s="160"/>
      <c r="IW1" s="160"/>
      <c r="IX1" s="160"/>
      <c r="IY1" s="160"/>
      <c r="IZ1" s="160"/>
      <c r="JA1" s="160"/>
      <c r="JB1" s="160"/>
      <c r="JC1" s="160"/>
      <c r="JD1" s="160"/>
      <c r="JE1" s="160"/>
      <c r="JF1" s="160"/>
      <c r="JG1" s="160"/>
      <c r="JH1" s="160"/>
      <c r="JI1" s="160"/>
      <c r="JJ1" s="160"/>
      <c r="JK1" s="160"/>
      <c r="JL1" s="160"/>
      <c r="JM1" s="160"/>
      <c r="JN1" s="160"/>
      <c r="JO1" s="160"/>
      <c r="JP1" s="160"/>
      <c r="JQ1" s="160"/>
      <c r="JR1" s="160"/>
      <c r="JS1" s="160"/>
      <c r="JT1" s="160"/>
      <c r="JU1" s="160"/>
      <c r="JV1" s="160"/>
      <c r="JW1" s="160"/>
      <c r="JX1" s="160"/>
      <c r="JY1" s="160"/>
      <c r="JZ1" s="160"/>
      <c r="KA1" s="160"/>
      <c r="KB1" s="160"/>
      <c r="KC1" s="160"/>
      <c r="KD1" s="160"/>
      <c r="KE1" s="160"/>
      <c r="KF1" s="160"/>
      <c r="KG1" s="160"/>
      <c r="KH1" s="160"/>
      <c r="KI1" s="160"/>
      <c r="KJ1" s="160"/>
      <c r="KK1" s="160"/>
      <c r="KL1" s="160"/>
      <c r="KM1" s="160"/>
      <c r="KN1" s="160"/>
      <c r="KO1" s="160"/>
      <c r="KP1" s="160"/>
      <c r="KQ1" s="160"/>
      <c r="KR1" s="160"/>
      <c r="KS1" s="160"/>
      <c r="KT1" s="160"/>
      <c r="KU1" s="160"/>
      <c r="KV1" s="160"/>
      <c r="KW1" s="160"/>
      <c r="KX1" s="160"/>
      <c r="KY1" s="160"/>
      <c r="KZ1" s="160"/>
      <c r="LA1" s="160"/>
      <c r="LB1" s="160"/>
      <c r="LC1" s="160"/>
      <c r="LD1" s="160"/>
      <c r="LE1" s="160"/>
      <c r="LF1" s="160"/>
      <c r="LG1" s="160"/>
      <c r="LH1" s="160"/>
      <c r="LI1" s="160"/>
      <c r="LJ1" s="160"/>
      <c r="LK1" s="160"/>
      <c r="LL1" s="160"/>
      <c r="LM1" s="160"/>
      <c r="LN1" s="160"/>
      <c r="LO1" s="160"/>
      <c r="LP1" s="160"/>
      <c r="LQ1" s="160"/>
      <c r="LR1" s="160"/>
      <c r="LS1" s="160"/>
      <c r="LT1" s="160"/>
      <c r="LU1" s="160"/>
      <c r="LV1" s="160"/>
      <c r="LW1" s="160"/>
      <c r="LX1" s="160"/>
      <c r="LY1" s="160"/>
      <c r="LZ1" s="160"/>
      <c r="MA1" s="160"/>
      <c r="MB1" s="160"/>
      <c r="MC1" s="160"/>
      <c r="MD1" s="160"/>
      <c r="ME1" s="160"/>
      <c r="MF1" s="160"/>
      <c r="MG1" s="160"/>
      <c r="MH1" s="160"/>
      <c r="MI1" s="160"/>
      <c r="MJ1" s="160"/>
      <c r="MK1" s="160"/>
      <c r="ML1" s="160"/>
      <c r="MM1" s="160"/>
      <c r="MN1" s="160"/>
      <c r="MO1" s="160"/>
      <c r="MP1" s="160"/>
      <c r="MQ1" s="160"/>
      <c r="MR1" s="160"/>
      <c r="MS1" s="160"/>
      <c r="MT1" s="160"/>
      <c r="MU1" s="160"/>
      <c r="MV1" s="160"/>
      <c r="MW1" s="160"/>
      <c r="MX1" s="160"/>
      <c r="MY1" s="160"/>
      <c r="MZ1" s="160"/>
      <c r="NA1" s="160"/>
      <c r="NB1" s="160"/>
      <c r="NC1" s="160"/>
      <c r="ND1" s="160"/>
      <c r="NE1" s="160"/>
      <c r="NF1" s="160"/>
      <c r="NG1" s="160"/>
      <c r="NH1" s="160"/>
      <c r="NI1" s="160"/>
      <c r="NJ1" s="160"/>
      <c r="NK1" s="160"/>
      <c r="NL1" s="160"/>
      <c r="NM1" s="160"/>
      <c r="NN1" s="160"/>
      <c r="NO1" s="160"/>
      <c r="NP1" s="160"/>
      <c r="NQ1" s="160"/>
      <c r="NR1" s="160"/>
      <c r="NS1" s="160"/>
      <c r="NT1" s="160"/>
      <c r="NU1" s="160"/>
      <c r="NV1" s="160"/>
      <c r="NW1" s="160"/>
      <c r="NX1" s="160"/>
      <c r="NY1" s="160"/>
      <c r="NZ1" s="160"/>
      <c r="OA1" s="160"/>
      <c r="OB1" s="160"/>
      <c r="OC1" s="160"/>
      <c r="OD1" s="160"/>
      <c r="OE1" s="160"/>
      <c r="OF1" s="160"/>
      <c r="OG1" s="160"/>
      <c r="OH1" s="160"/>
      <c r="OI1" s="160"/>
      <c r="OJ1" s="160"/>
      <c r="OK1" s="160"/>
      <c r="OL1" s="160"/>
      <c r="OM1" s="160"/>
      <c r="ON1" s="160"/>
      <c r="OO1" s="160"/>
      <c r="OP1" s="160"/>
      <c r="OQ1" s="160"/>
      <c r="OR1" s="160"/>
      <c r="OS1" s="160"/>
      <c r="OT1" s="160"/>
      <c r="OU1" s="160"/>
      <c r="OV1" s="160"/>
      <c r="OW1" s="160"/>
      <c r="OX1" s="160"/>
      <c r="OY1" s="160"/>
      <c r="OZ1" s="160"/>
      <c r="PA1" s="160"/>
      <c r="PB1" s="160"/>
      <c r="PC1" s="160"/>
      <c r="PD1" s="160"/>
      <c r="PE1" s="160"/>
      <c r="PF1" s="160"/>
      <c r="PG1" s="160"/>
      <c r="PH1" s="160"/>
      <c r="PI1" s="160"/>
      <c r="PJ1" s="160"/>
      <c r="PK1" s="160"/>
      <c r="PL1" s="160"/>
      <c r="PM1" s="160"/>
      <c r="PN1" s="160"/>
      <c r="PO1" s="160"/>
      <c r="PP1" s="160"/>
      <c r="PQ1" s="160"/>
      <c r="PR1" s="160"/>
      <c r="PS1" s="160"/>
      <c r="PT1" s="160"/>
      <c r="PU1" s="160"/>
      <c r="PV1" s="160"/>
      <c r="PW1" s="160"/>
      <c r="PX1" s="160"/>
      <c r="PY1" s="160"/>
      <c r="PZ1" s="160"/>
      <c r="QA1" s="160"/>
      <c r="QB1" s="160"/>
      <c r="QC1" s="160"/>
      <c r="QD1" s="160"/>
      <c r="QE1" s="160"/>
      <c r="QF1" s="160"/>
      <c r="QG1" s="160"/>
      <c r="QH1" s="160"/>
      <c r="QI1" s="160"/>
      <c r="QJ1" s="160"/>
      <c r="QK1" s="160"/>
      <c r="QL1" s="160"/>
      <c r="QM1" s="160"/>
      <c r="QN1" s="160"/>
      <c r="QO1" s="160"/>
      <c r="QP1" s="160"/>
      <c r="QQ1" s="160"/>
      <c r="QR1" s="160"/>
      <c r="QS1" s="160"/>
      <c r="QT1" s="160"/>
      <c r="QU1" s="160"/>
      <c r="QV1" s="160"/>
      <c r="QW1" s="160"/>
      <c r="QX1" s="160"/>
      <c r="QY1" s="160"/>
      <c r="QZ1" s="160"/>
      <c r="RA1" s="160"/>
      <c r="RB1" s="160"/>
      <c r="RC1" s="160"/>
      <c r="RD1" s="160"/>
      <c r="RE1" s="160"/>
      <c r="RF1" s="160"/>
      <c r="RG1" s="160"/>
      <c r="RH1" s="160"/>
      <c r="RI1" s="160"/>
      <c r="RJ1" s="160"/>
      <c r="RK1" s="160"/>
      <c r="RL1" s="160"/>
      <c r="RM1" s="160"/>
      <c r="RN1" s="160"/>
      <c r="RO1" s="160"/>
      <c r="RP1" s="160"/>
      <c r="RQ1" s="160"/>
      <c r="RR1" s="160"/>
      <c r="RS1" s="160"/>
      <c r="RT1" s="160"/>
      <c r="RU1" s="160"/>
      <c r="RV1" s="160"/>
      <c r="RW1" s="160"/>
      <c r="RX1" s="160"/>
      <c r="RY1" s="160"/>
      <c r="RZ1" s="160"/>
      <c r="SA1" s="160"/>
      <c r="SB1" s="160"/>
      <c r="SC1" s="160"/>
      <c r="ALQ1" s="161">
        <v>2019</v>
      </c>
    </row>
    <row r="2" spans="1:2231" s="185" customFormat="1" ht="12" customHeight="1">
      <c r="A2" s="185" t="s">
        <v>207</v>
      </c>
      <c r="B2" s="162">
        <v>42009</v>
      </c>
      <c r="C2" s="162">
        <v>42010</v>
      </c>
      <c r="D2" s="162">
        <v>42011</v>
      </c>
      <c r="E2" s="162">
        <v>42012</v>
      </c>
      <c r="F2" s="162">
        <v>42013</v>
      </c>
      <c r="G2" s="162">
        <v>42014</v>
      </c>
      <c r="H2" s="162">
        <v>42016</v>
      </c>
      <c r="I2" s="162">
        <v>42017</v>
      </c>
      <c r="J2" s="162">
        <v>42018</v>
      </c>
      <c r="K2" s="162">
        <v>42019</v>
      </c>
      <c r="L2" s="162">
        <v>42020</v>
      </c>
      <c r="M2" s="162">
        <v>42023</v>
      </c>
      <c r="N2" s="162">
        <v>42024</v>
      </c>
      <c r="O2" s="162">
        <v>42025</v>
      </c>
      <c r="P2" s="162">
        <v>42026</v>
      </c>
      <c r="Q2" s="162">
        <v>42027</v>
      </c>
      <c r="R2" s="162">
        <v>42030</v>
      </c>
      <c r="S2" s="162">
        <v>42031</v>
      </c>
      <c r="T2" s="162">
        <v>42032</v>
      </c>
      <c r="U2" s="162">
        <v>42033</v>
      </c>
      <c r="V2" s="162">
        <v>42034</v>
      </c>
      <c r="W2" s="162">
        <v>42037</v>
      </c>
      <c r="X2" s="162">
        <v>42038</v>
      </c>
      <c r="Y2" s="162">
        <v>42039</v>
      </c>
      <c r="Z2" s="162">
        <v>42040</v>
      </c>
      <c r="AA2" s="162">
        <v>42041</v>
      </c>
      <c r="AB2" s="162">
        <v>42044</v>
      </c>
      <c r="AC2" s="162">
        <v>42045</v>
      </c>
      <c r="AD2" s="162">
        <v>42046</v>
      </c>
      <c r="AE2" s="162">
        <v>42047</v>
      </c>
      <c r="AF2" s="162">
        <v>42048</v>
      </c>
      <c r="AG2" s="162">
        <v>42051</v>
      </c>
      <c r="AH2" s="162">
        <v>42052</v>
      </c>
      <c r="AI2" s="162">
        <v>42053</v>
      </c>
      <c r="AJ2" s="162">
        <v>42058</v>
      </c>
      <c r="AK2" s="162">
        <v>42059</v>
      </c>
      <c r="AL2" s="162">
        <v>42060</v>
      </c>
      <c r="AM2" s="162">
        <v>42061</v>
      </c>
      <c r="AN2" s="162">
        <v>42062</v>
      </c>
      <c r="AO2" s="162">
        <v>42065</v>
      </c>
      <c r="AP2" s="162">
        <v>42066</v>
      </c>
      <c r="AQ2" s="162">
        <v>42067</v>
      </c>
      <c r="AR2" s="162">
        <v>42068</v>
      </c>
      <c r="AS2" s="162">
        <v>42069</v>
      </c>
      <c r="AT2" s="162">
        <v>42072</v>
      </c>
      <c r="AU2" s="162">
        <v>42073</v>
      </c>
      <c r="AV2" s="162">
        <v>42074</v>
      </c>
      <c r="AW2" s="162">
        <v>42075</v>
      </c>
      <c r="AX2" s="162">
        <v>42076</v>
      </c>
      <c r="AY2" s="162">
        <v>42079</v>
      </c>
      <c r="AZ2" s="162">
        <v>42080</v>
      </c>
      <c r="BA2" s="162">
        <v>42081</v>
      </c>
      <c r="BB2" s="162">
        <v>42082</v>
      </c>
      <c r="BC2" s="162">
        <v>42083</v>
      </c>
      <c r="BD2" s="162">
        <v>42086</v>
      </c>
      <c r="BE2" s="162">
        <v>42087</v>
      </c>
      <c r="BF2" s="162">
        <v>42088</v>
      </c>
      <c r="BG2" s="162">
        <v>42089</v>
      </c>
      <c r="BH2" s="162">
        <v>42090</v>
      </c>
      <c r="BI2" s="162">
        <v>42093</v>
      </c>
      <c r="BJ2" s="162">
        <v>42094</v>
      </c>
      <c r="BK2" s="162">
        <v>42095</v>
      </c>
      <c r="BL2" s="162">
        <v>42096</v>
      </c>
      <c r="BM2" s="162">
        <v>42097</v>
      </c>
      <c r="BN2" s="162">
        <v>42100</v>
      </c>
      <c r="BO2" s="162">
        <v>42101</v>
      </c>
      <c r="BP2" s="162">
        <v>42102</v>
      </c>
      <c r="BQ2" s="162">
        <v>42103</v>
      </c>
      <c r="BR2" s="162">
        <v>42104</v>
      </c>
      <c r="BS2" s="162">
        <v>42107</v>
      </c>
      <c r="BT2" s="162">
        <v>42108</v>
      </c>
      <c r="BU2" s="162">
        <v>42109</v>
      </c>
      <c r="BV2" s="162">
        <v>42110</v>
      </c>
      <c r="BW2" s="162">
        <v>42111</v>
      </c>
      <c r="BX2" s="162">
        <v>42114</v>
      </c>
      <c r="BY2" s="162">
        <v>42115</v>
      </c>
      <c r="BZ2" s="162">
        <v>42116</v>
      </c>
      <c r="CA2" s="162">
        <v>42117</v>
      </c>
      <c r="CB2" s="162">
        <v>42118</v>
      </c>
      <c r="CC2" s="162">
        <v>42121</v>
      </c>
      <c r="CD2" s="162">
        <v>42122</v>
      </c>
      <c r="CE2" s="162">
        <v>42123</v>
      </c>
      <c r="CF2" s="162">
        <v>42124</v>
      </c>
      <c r="CG2" s="162">
        <v>42125</v>
      </c>
      <c r="CH2" s="162">
        <v>42128</v>
      </c>
      <c r="CI2" s="162">
        <v>42129</v>
      </c>
      <c r="CJ2" s="162">
        <v>42130</v>
      </c>
      <c r="CK2" s="162">
        <v>42131</v>
      </c>
      <c r="CL2" s="162">
        <v>42132</v>
      </c>
      <c r="CM2" s="162">
        <v>42135</v>
      </c>
      <c r="CN2" s="162">
        <v>42136</v>
      </c>
      <c r="CO2" s="162">
        <v>42137</v>
      </c>
      <c r="CP2" s="162">
        <v>42138</v>
      </c>
      <c r="CQ2" s="162">
        <v>42139</v>
      </c>
      <c r="CR2" s="162">
        <v>42142</v>
      </c>
      <c r="CS2" s="162">
        <v>42143</v>
      </c>
      <c r="CT2" s="162">
        <v>42144</v>
      </c>
      <c r="CU2" s="162">
        <v>42145</v>
      </c>
      <c r="CV2" s="162">
        <v>42146</v>
      </c>
      <c r="CW2" s="162">
        <v>42149</v>
      </c>
      <c r="CX2" s="162">
        <v>42150</v>
      </c>
      <c r="CY2" s="162">
        <v>42151</v>
      </c>
      <c r="CZ2" s="162">
        <v>42152</v>
      </c>
      <c r="DA2" s="162">
        <v>42153</v>
      </c>
      <c r="DB2" s="162">
        <v>42157</v>
      </c>
      <c r="DC2" s="162">
        <v>42158</v>
      </c>
      <c r="DD2" s="162">
        <v>42159</v>
      </c>
      <c r="DE2" s="162">
        <v>42160</v>
      </c>
      <c r="DF2" s="162">
        <v>42163</v>
      </c>
      <c r="DG2" s="162">
        <v>42164</v>
      </c>
      <c r="DH2" s="162">
        <v>42165</v>
      </c>
      <c r="DI2" s="162">
        <v>42166</v>
      </c>
      <c r="DJ2" s="162">
        <v>42167</v>
      </c>
      <c r="DK2" s="162">
        <v>42170</v>
      </c>
      <c r="DL2" s="162">
        <v>42171</v>
      </c>
      <c r="DM2" s="162">
        <v>42172</v>
      </c>
      <c r="DN2" s="162">
        <v>42173</v>
      </c>
      <c r="DO2" s="162">
        <v>42174</v>
      </c>
      <c r="DP2" s="162">
        <v>42177</v>
      </c>
      <c r="DQ2" s="162">
        <v>42178</v>
      </c>
      <c r="DR2" s="162">
        <v>42179</v>
      </c>
      <c r="DS2" s="162">
        <v>42180</v>
      </c>
      <c r="DT2" s="162">
        <v>42181</v>
      </c>
      <c r="DU2" s="162">
        <v>42184</v>
      </c>
      <c r="DV2" s="162">
        <v>42185</v>
      </c>
      <c r="DW2" s="162">
        <v>42186</v>
      </c>
      <c r="DX2" s="162">
        <v>42187</v>
      </c>
      <c r="DY2" s="162">
        <v>42188</v>
      </c>
      <c r="DZ2" s="162">
        <v>42191</v>
      </c>
      <c r="EA2" s="162">
        <v>42192</v>
      </c>
      <c r="EB2" s="162">
        <v>42193</v>
      </c>
      <c r="EC2" s="162">
        <v>42194</v>
      </c>
      <c r="ED2" s="162">
        <v>42195</v>
      </c>
      <c r="EE2" s="162">
        <v>42201</v>
      </c>
      <c r="EF2" s="162">
        <v>42202</v>
      </c>
      <c r="EG2" s="162">
        <v>42205</v>
      </c>
      <c r="EH2" s="162">
        <v>42206</v>
      </c>
      <c r="EI2" s="162">
        <v>42207</v>
      </c>
      <c r="EJ2" s="162">
        <v>42208</v>
      </c>
      <c r="EK2" s="162">
        <v>42209</v>
      </c>
      <c r="EL2" s="162">
        <v>42212</v>
      </c>
      <c r="EM2" s="162">
        <v>42213</v>
      </c>
      <c r="EN2" s="162">
        <v>42214</v>
      </c>
      <c r="EO2" s="162">
        <v>42215</v>
      </c>
      <c r="EP2" s="162">
        <v>42216</v>
      </c>
      <c r="EQ2" s="162">
        <v>42219</v>
      </c>
      <c r="ER2" s="162">
        <v>42220</v>
      </c>
      <c r="ES2" s="162">
        <v>42221</v>
      </c>
      <c r="ET2" s="162">
        <v>42222</v>
      </c>
      <c r="EU2" s="162">
        <v>42223</v>
      </c>
      <c r="EV2" s="162">
        <v>42226</v>
      </c>
      <c r="EW2" s="162">
        <v>42227</v>
      </c>
      <c r="EX2" s="162">
        <v>42228</v>
      </c>
      <c r="EY2" s="162">
        <v>42229</v>
      </c>
      <c r="EZ2" s="162">
        <v>42230</v>
      </c>
      <c r="FA2" s="162">
        <v>42233</v>
      </c>
      <c r="FB2" s="162">
        <v>42234</v>
      </c>
      <c r="FC2" s="162">
        <v>42235</v>
      </c>
      <c r="FD2" s="162">
        <v>42236</v>
      </c>
      <c r="FE2" s="162">
        <v>42237</v>
      </c>
      <c r="FF2" s="162">
        <v>42240</v>
      </c>
      <c r="FG2" s="162">
        <v>42241</v>
      </c>
      <c r="FH2" s="162">
        <v>42242</v>
      </c>
      <c r="FI2" s="162">
        <v>42243</v>
      </c>
      <c r="FJ2" s="162">
        <v>42244</v>
      </c>
      <c r="FK2" s="162">
        <v>42247</v>
      </c>
      <c r="FL2" s="162">
        <v>42248</v>
      </c>
      <c r="FM2" s="162">
        <v>42249</v>
      </c>
      <c r="FN2" s="162">
        <v>42250</v>
      </c>
      <c r="FO2" s="162">
        <v>42251</v>
      </c>
      <c r="FP2" s="162">
        <v>42254</v>
      </c>
      <c r="FQ2" s="162">
        <v>42255</v>
      </c>
      <c r="FR2" s="162">
        <v>42256</v>
      </c>
      <c r="FS2" s="162">
        <v>42257</v>
      </c>
      <c r="FT2" s="162">
        <v>42258</v>
      </c>
      <c r="FU2" s="162">
        <v>42261</v>
      </c>
      <c r="FV2" s="162">
        <v>42262</v>
      </c>
      <c r="FW2" s="162">
        <v>42263</v>
      </c>
      <c r="FX2" s="162">
        <v>42264</v>
      </c>
      <c r="FY2" s="162">
        <v>42265</v>
      </c>
      <c r="FZ2" s="162">
        <v>42268</v>
      </c>
      <c r="GA2" s="162">
        <v>42269</v>
      </c>
      <c r="GB2" s="162">
        <v>42270</v>
      </c>
      <c r="GC2" s="162">
        <v>42271</v>
      </c>
      <c r="GD2" s="162">
        <v>42272</v>
      </c>
      <c r="GE2" s="162">
        <v>42275</v>
      </c>
      <c r="GF2" s="162">
        <v>42276</v>
      </c>
      <c r="GG2" s="162">
        <v>42277</v>
      </c>
      <c r="GH2" s="162">
        <v>42278</v>
      </c>
      <c r="GI2" s="162">
        <v>42279</v>
      </c>
      <c r="GJ2" s="162">
        <v>42282</v>
      </c>
      <c r="GK2" s="162">
        <v>42283</v>
      </c>
      <c r="GL2" s="162">
        <v>42284</v>
      </c>
      <c r="GM2" s="162">
        <v>42285</v>
      </c>
      <c r="GN2" s="162">
        <v>42286</v>
      </c>
      <c r="GO2" s="162">
        <v>42289</v>
      </c>
      <c r="GP2" s="162">
        <v>42290</v>
      </c>
      <c r="GQ2" s="162">
        <v>42291</v>
      </c>
      <c r="GR2" s="162">
        <v>42292</v>
      </c>
      <c r="GS2" s="162">
        <v>42293</v>
      </c>
      <c r="GT2" s="162">
        <v>42296</v>
      </c>
      <c r="GU2" s="162">
        <v>42297</v>
      </c>
      <c r="GV2" s="162">
        <v>42298</v>
      </c>
      <c r="GW2" s="162">
        <v>42299</v>
      </c>
      <c r="GX2" s="162">
        <v>42300</v>
      </c>
      <c r="GY2" s="162">
        <v>42303</v>
      </c>
      <c r="GZ2" s="162">
        <v>42304</v>
      </c>
      <c r="HA2" s="162">
        <v>42305</v>
      </c>
      <c r="HB2" s="162">
        <v>42306</v>
      </c>
      <c r="HC2" s="162">
        <v>42307</v>
      </c>
      <c r="HD2" s="162">
        <v>42310</v>
      </c>
      <c r="HE2" s="162">
        <v>42311</v>
      </c>
      <c r="HF2" s="162">
        <v>42312</v>
      </c>
      <c r="HG2" s="162">
        <v>42313</v>
      </c>
      <c r="HH2" s="162">
        <v>42314</v>
      </c>
      <c r="HI2" s="162">
        <v>42317</v>
      </c>
      <c r="HJ2" s="162">
        <v>42318</v>
      </c>
      <c r="HK2" s="162">
        <v>42319</v>
      </c>
      <c r="HL2" s="162">
        <v>42321</v>
      </c>
      <c r="HM2" s="162">
        <v>42324</v>
      </c>
      <c r="HN2" s="162">
        <v>42325</v>
      </c>
      <c r="HO2" s="162">
        <v>42326</v>
      </c>
      <c r="HP2" s="162">
        <v>42327</v>
      </c>
      <c r="HQ2" s="162">
        <v>42328</v>
      </c>
      <c r="HR2" s="162">
        <v>42331</v>
      </c>
      <c r="HS2" s="162">
        <v>42332</v>
      </c>
      <c r="HT2" s="162">
        <v>42333</v>
      </c>
      <c r="HU2" s="162">
        <v>42334</v>
      </c>
      <c r="HV2" s="162">
        <v>42335</v>
      </c>
      <c r="HW2" s="162">
        <v>42338</v>
      </c>
      <c r="HX2" s="162">
        <v>42339</v>
      </c>
      <c r="HY2" s="162">
        <v>42340</v>
      </c>
      <c r="HZ2" s="162">
        <v>42341</v>
      </c>
      <c r="IA2" s="162">
        <v>42342</v>
      </c>
      <c r="IB2" s="162">
        <v>42345</v>
      </c>
      <c r="IC2" s="162">
        <v>42346</v>
      </c>
      <c r="ID2" s="162">
        <v>42347</v>
      </c>
      <c r="IE2" s="162">
        <v>42348</v>
      </c>
      <c r="IF2" s="162">
        <v>42349</v>
      </c>
      <c r="IG2" s="162">
        <v>42352</v>
      </c>
      <c r="IH2" s="162">
        <v>42353</v>
      </c>
      <c r="II2" s="162">
        <v>42354</v>
      </c>
      <c r="IJ2" s="162">
        <v>42355</v>
      </c>
      <c r="IK2" s="162">
        <v>42356</v>
      </c>
      <c r="IL2" s="162">
        <v>42359</v>
      </c>
      <c r="IM2" s="162">
        <v>42360</v>
      </c>
      <c r="IN2" s="162">
        <v>42361</v>
      </c>
      <c r="IO2" s="162">
        <v>42362</v>
      </c>
      <c r="IP2" s="162">
        <v>42363</v>
      </c>
      <c r="IQ2" s="162">
        <v>42366</v>
      </c>
      <c r="IR2" s="162">
        <v>42368</v>
      </c>
      <c r="IS2" s="162">
        <v>42369</v>
      </c>
      <c r="IT2" s="162">
        <v>42373</v>
      </c>
      <c r="IU2" s="162">
        <v>42374</v>
      </c>
      <c r="IV2" s="162">
        <v>42375</v>
      </c>
      <c r="IW2" s="162">
        <v>42376</v>
      </c>
      <c r="IX2" s="162">
        <v>42377</v>
      </c>
      <c r="IY2" s="162">
        <v>42380</v>
      </c>
      <c r="IZ2" s="162">
        <v>42381</v>
      </c>
      <c r="JA2" s="162">
        <v>42382</v>
      </c>
      <c r="JB2" s="162">
        <v>42383</v>
      </c>
      <c r="JC2" s="162">
        <v>42384</v>
      </c>
      <c r="JD2" s="162">
        <v>42387</v>
      </c>
      <c r="JE2" s="162">
        <v>42388</v>
      </c>
      <c r="JF2" s="162">
        <v>42389</v>
      </c>
      <c r="JG2" s="162">
        <v>42390</v>
      </c>
      <c r="JH2" s="162">
        <v>42391</v>
      </c>
      <c r="JI2" s="162">
        <v>42394</v>
      </c>
      <c r="JJ2" s="162">
        <v>42395</v>
      </c>
      <c r="JK2" s="162">
        <v>42396</v>
      </c>
      <c r="JL2" s="162">
        <v>42397</v>
      </c>
      <c r="JM2" s="162">
        <v>42398</v>
      </c>
      <c r="JN2" s="162">
        <v>42401</v>
      </c>
      <c r="JO2" s="162">
        <v>42402</v>
      </c>
      <c r="JP2" s="162">
        <v>42403</v>
      </c>
      <c r="JQ2" s="162">
        <v>42404</v>
      </c>
      <c r="JR2" s="162">
        <v>42405</v>
      </c>
      <c r="JS2" s="162">
        <v>42408</v>
      </c>
      <c r="JT2" s="162">
        <v>42412</v>
      </c>
      <c r="JU2" s="162">
        <v>42415</v>
      </c>
      <c r="JV2" s="162">
        <v>42416</v>
      </c>
      <c r="JW2" s="162">
        <v>42417</v>
      </c>
      <c r="JX2" s="162">
        <v>42418</v>
      </c>
      <c r="JY2" s="162">
        <v>42419</v>
      </c>
      <c r="JZ2" s="162">
        <v>42422</v>
      </c>
      <c r="KA2" s="162">
        <v>42423</v>
      </c>
      <c r="KB2" s="162">
        <v>42424</v>
      </c>
      <c r="KC2" s="162">
        <v>42425</v>
      </c>
      <c r="KD2" s="162">
        <v>42426</v>
      </c>
      <c r="KE2" s="162">
        <v>42429</v>
      </c>
      <c r="KF2" s="162">
        <v>42430</v>
      </c>
      <c r="KG2" s="162">
        <v>42431</v>
      </c>
      <c r="KH2" s="162">
        <v>42432</v>
      </c>
      <c r="KI2" s="162">
        <v>42433</v>
      </c>
      <c r="KJ2" s="162">
        <v>42436</v>
      </c>
      <c r="KK2" s="162">
        <v>42438</v>
      </c>
      <c r="KL2" s="162">
        <v>42439</v>
      </c>
      <c r="KM2" s="162">
        <v>42440</v>
      </c>
      <c r="KN2" s="162">
        <v>42443</v>
      </c>
      <c r="KO2" s="162">
        <v>42444</v>
      </c>
      <c r="KP2" s="162">
        <v>42445</v>
      </c>
      <c r="KQ2" s="162">
        <v>42446</v>
      </c>
      <c r="KR2" s="162">
        <v>42447</v>
      </c>
      <c r="KS2" s="162">
        <v>42450</v>
      </c>
      <c r="KT2" s="162">
        <v>42451</v>
      </c>
      <c r="KU2" s="162">
        <v>42452</v>
      </c>
      <c r="KV2" s="162">
        <v>42453</v>
      </c>
      <c r="KW2" s="162">
        <v>42454</v>
      </c>
      <c r="KX2" s="162">
        <v>42457</v>
      </c>
      <c r="KY2" s="162">
        <v>42458</v>
      </c>
      <c r="KZ2" s="162">
        <v>42459</v>
      </c>
      <c r="LA2" s="162">
        <v>42460</v>
      </c>
      <c r="LB2" s="162">
        <v>42461</v>
      </c>
      <c r="LC2" s="162">
        <v>42464</v>
      </c>
      <c r="LD2" s="162">
        <v>42465</v>
      </c>
      <c r="LE2" s="162">
        <v>42466</v>
      </c>
      <c r="LF2" s="162">
        <v>42467</v>
      </c>
      <c r="LG2" s="162">
        <v>42468</v>
      </c>
      <c r="LH2" s="162">
        <v>42471</v>
      </c>
      <c r="LI2" s="162">
        <v>42472</v>
      </c>
      <c r="LJ2" s="162">
        <v>42473</v>
      </c>
      <c r="LK2" s="162">
        <v>42474</v>
      </c>
      <c r="LL2" s="162">
        <v>42475</v>
      </c>
      <c r="LM2" s="162">
        <v>42478</v>
      </c>
      <c r="LN2" s="162">
        <v>42479</v>
      </c>
      <c r="LO2" s="162">
        <v>42480</v>
      </c>
      <c r="LP2" s="162">
        <v>42481</v>
      </c>
      <c r="LQ2" s="162">
        <v>42481</v>
      </c>
      <c r="LR2" s="162">
        <v>42485</v>
      </c>
      <c r="LS2" s="162">
        <v>42486</v>
      </c>
      <c r="LT2" s="162">
        <v>42487</v>
      </c>
      <c r="LU2" s="162">
        <v>42488</v>
      </c>
      <c r="LV2" s="162">
        <v>42489</v>
      </c>
      <c r="LW2" s="162">
        <v>42492</v>
      </c>
      <c r="LX2" s="162">
        <v>42493</v>
      </c>
      <c r="LY2" s="162">
        <v>42494</v>
      </c>
      <c r="LZ2" s="162">
        <v>42495</v>
      </c>
      <c r="MA2" s="162">
        <v>42496</v>
      </c>
      <c r="MB2" s="162">
        <v>42499</v>
      </c>
      <c r="MC2" s="162">
        <v>42500</v>
      </c>
      <c r="MD2" s="162">
        <v>42501</v>
      </c>
      <c r="ME2" s="162">
        <v>42502</v>
      </c>
      <c r="MF2" s="162">
        <v>42503</v>
      </c>
      <c r="MG2" s="162">
        <v>42506</v>
      </c>
      <c r="MH2" s="162">
        <v>42507</v>
      </c>
      <c r="MI2" s="162">
        <v>42508</v>
      </c>
      <c r="MJ2" s="162">
        <v>42509</v>
      </c>
      <c r="MK2" s="162">
        <v>42510</v>
      </c>
      <c r="ML2" s="162">
        <v>42513</v>
      </c>
      <c r="MM2" s="162">
        <v>42514</v>
      </c>
      <c r="MN2" s="162">
        <v>42515</v>
      </c>
      <c r="MO2" s="162">
        <v>42516</v>
      </c>
      <c r="MP2" s="162">
        <v>42517</v>
      </c>
      <c r="MQ2" s="162">
        <v>42520</v>
      </c>
      <c r="MR2" s="162">
        <v>42521</v>
      </c>
      <c r="MS2" s="162">
        <v>42523</v>
      </c>
      <c r="MT2" s="162">
        <v>42524</v>
      </c>
      <c r="MU2" s="162">
        <v>42527</v>
      </c>
      <c r="MV2" s="162">
        <v>42528</v>
      </c>
      <c r="MW2" s="162">
        <v>42529</v>
      </c>
      <c r="MX2" s="162">
        <v>42530</v>
      </c>
      <c r="MY2" s="162">
        <v>42531</v>
      </c>
      <c r="MZ2" s="162">
        <v>42534</v>
      </c>
      <c r="NA2" s="162">
        <v>42535</v>
      </c>
      <c r="NB2" s="162">
        <v>42536</v>
      </c>
      <c r="NC2" s="162">
        <v>42537</v>
      </c>
      <c r="ND2" s="162">
        <v>42538</v>
      </c>
      <c r="NE2" s="162">
        <v>42541</v>
      </c>
      <c r="NF2" s="162">
        <v>42542</v>
      </c>
      <c r="NG2" s="162">
        <v>42543</v>
      </c>
      <c r="NH2" s="162">
        <v>42544</v>
      </c>
      <c r="NI2" s="162">
        <v>42545</v>
      </c>
      <c r="NJ2" s="162">
        <v>42548</v>
      </c>
      <c r="NK2" s="162">
        <v>42549</v>
      </c>
      <c r="NL2" s="162">
        <v>42551</v>
      </c>
      <c r="NM2" s="162">
        <v>42552</v>
      </c>
      <c r="NN2" s="162">
        <v>42555</v>
      </c>
      <c r="NO2" s="162">
        <v>42556</v>
      </c>
      <c r="NP2" s="162">
        <v>42557</v>
      </c>
      <c r="NQ2" s="162">
        <v>42558</v>
      </c>
      <c r="NR2" s="162">
        <v>42559</v>
      </c>
      <c r="NS2" s="162">
        <v>42569</v>
      </c>
      <c r="NT2" s="162">
        <v>42570</v>
      </c>
      <c r="NU2" s="162">
        <v>42571</v>
      </c>
      <c r="NV2" s="162">
        <v>42572</v>
      </c>
      <c r="NW2" s="162">
        <v>42573</v>
      </c>
      <c r="NX2" s="162">
        <v>42576</v>
      </c>
      <c r="NY2" s="162">
        <v>42577</v>
      </c>
      <c r="NZ2" s="162">
        <v>42578</v>
      </c>
      <c r="OA2" s="162">
        <v>42579</v>
      </c>
      <c r="OB2" s="162">
        <v>42580</v>
      </c>
      <c r="OC2" s="162">
        <v>42583</v>
      </c>
      <c r="OD2" s="162">
        <v>42584</v>
      </c>
      <c r="OE2" s="162">
        <v>42585</v>
      </c>
      <c r="OF2" s="162">
        <v>42586</v>
      </c>
      <c r="OG2" s="162">
        <v>42587</v>
      </c>
      <c r="OH2" s="162">
        <v>42590</v>
      </c>
      <c r="OI2" s="162">
        <v>42591</v>
      </c>
      <c r="OJ2" s="162">
        <v>42592</v>
      </c>
      <c r="OK2" s="162">
        <v>42593</v>
      </c>
      <c r="OL2" s="162">
        <v>42594</v>
      </c>
      <c r="OM2" s="162">
        <v>42597</v>
      </c>
      <c r="ON2" s="162">
        <v>42598</v>
      </c>
      <c r="OO2" s="162">
        <v>42599</v>
      </c>
      <c r="OP2" s="162">
        <v>42600</v>
      </c>
      <c r="OQ2" s="162">
        <v>42601</v>
      </c>
      <c r="OR2" s="162">
        <v>42604</v>
      </c>
      <c r="OS2" s="162">
        <v>42605</v>
      </c>
      <c r="OT2" s="162">
        <v>42606</v>
      </c>
      <c r="OU2" s="162">
        <v>42607</v>
      </c>
      <c r="OV2" s="162">
        <v>42608</v>
      </c>
      <c r="OW2" s="162">
        <v>42611</v>
      </c>
      <c r="OX2" s="162">
        <v>42612</v>
      </c>
      <c r="OY2" s="162">
        <v>42613</v>
      </c>
      <c r="OZ2" s="162">
        <v>42614</v>
      </c>
      <c r="PA2" s="162">
        <v>42615</v>
      </c>
      <c r="PB2" s="162">
        <v>42618</v>
      </c>
      <c r="PC2" s="162">
        <v>42619</v>
      </c>
      <c r="PD2" s="162">
        <v>42620</v>
      </c>
      <c r="PE2" s="162">
        <v>42621</v>
      </c>
      <c r="PF2" s="162">
        <v>42622</v>
      </c>
      <c r="PG2" s="162">
        <v>42625</v>
      </c>
      <c r="PH2" s="162">
        <v>42626</v>
      </c>
      <c r="PI2" s="162">
        <v>42627</v>
      </c>
      <c r="PJ2" s="162">
        <v>42628</v>
      </c>
      <c r="PK2" s="162">
        <v>42629</v>
      </c>
      <c r="PL2" s="162">
        <v>42632</v>
      </c>
      <c r="PM2" s="162">
        <v>42633</v>
      </c>
      <c r="PN2" s="162">
        <v>42634</v>
      </c>
      <c r="PO2" s="162">
        <v>42635</v>
      </c>
      <c r="PP2" s="162">
        <v>42636</v>
      </c>
      <c r="PQ2" s="162">
        <v>42639</v>
      </c>
      <c r="PR2" s="162">
        <v>42640</v>
      </c>
      <c r="PS2" s="162">
        <v>42641</v>
      </c>
      <c r="PT2" s="162">
        <v>42642</v>
      </c>
      <c r="PU2" s="162">
        <v>42643</v>
      </c>
      <c r="PV2" s="162">
        <v>42646</v>
      </c>
      <c r="PW2" s="162">
        <v>42647</v>
      </c>
      <c r="PX2" s="162">
        <v>42648</v>
      </c>
      <c r="PY2" s="162">
        <v>42649</v>
      </c>
      <c r="PZ2" s="162">
        <v>42650</v>
      </c>
      <c r="QA2" s="162">
        <v>42653</v>
      </c>
      <c r="QB2" s="162">
        <v>42654</v>
      </c>
      <c r="QC2" s="162">
        <v>42655</v>
      </c>
      <c r="QD2" s="162">
        <v>42656</v>
      </c>
      <c r="QE2" s="162">
        <v>42657</v>
      </c>
      <c r="QF2" s="162">
        <v>42660</v>
      </c>
      <c r="QG2" s="162">
        <v>42661</v>
      </c>
      <c r="QH2" s="162">
        <v>42663</v>
      </c>
      <c r="QI2" s="162">
        <v>42664</v>
      </c>
      <c r="QJ2" s="162">
        <v>42667</v>
      </c>
      <c r="QK2" s="162">
        <v>42668</v>
      </c>
      <c r="QL2" s="162">
        <v>42669</v>
      </c>
      <c r="QM2" s="162">
        <v>42670</v>
      </c>
      <c r="QN2" s="162">
        <v>42671</v>
      </c>
      <c r="QO2" s="162">
        <v>42675</v>
      </c>
      <c r="QP2" s="162">
        <v>42676</v>
      </c>
      <c r="QQ2" s="162">
        <v>42677</v>
      </c>
      <c r="QR2" s="162">
        <v>42678</v>
      </c>
      <c r="QS2" s="162">
        <v>42681</v>
      </c>
      <c r="QT2" s="162">
        <v>42682</v>
      </c>
      <c r="QU2" s="162">
        <v>42683</v>
      </c>
      <c r="QV2" s="162">
        <v>42684</v>
      </c>
      <c r="QW2" s="162">
        <v>42685</v>
      </c>
      <c r="QX2" s="162">
        <v>42688</v>
      </c>
      <c r="QY2" s="162">
        <v>42689</v>
      </c>
      <c r="QZ2" s="162">
        <v>42690</v>
      </c>
      <c r="RA2" s="162">
        <v>42691</v>
      </c>
      <c r="RB2" s="162">
        <v>42692</v>
      </c>
      <c r="RC2" s="162">
        <v>42695</v>
      </c>
      <c r="RD2" s="162">
        <v>42696</v>
      </c>
      <c r="RE2" s="162">
        <v>42697</v>
      </c>
      <c r="RF2" s="162">
        <v>42698</v>
      </c>
      <c r="RG2" s="162">
        <v>42702</v>
      </c>
      <c r="RH2" s="162">
        <v>42703</v>
      </c>
      <c r="RI2" s="162">
        <v>42704</v>
      </c>
      <c r="RJ2" s="162">
        <v>42705</v>
      </c>
      <c r="RK2" s="162">
        <v>42706</v>
      </c>
      <c r="RL2" s="162">
        <v>42709</v>
      </c>
      <c r="RM2" s="162">
        <v>42710</v>
      </c>
      <c r="RN2" s="162">
        <v>42711</v>
      </c>
      <c r="RO2" s="162">
        <v>42712</v>
      </c>
      <c r="RP2" s="162">
        <v>42713</v>
      </c>
      <c r="RQ2" s="162">
        <v>42716</v>
      </c>
      <c r="RR2" s="162">
        <v>42717</v>
      </c>
      <c r="RS2" s="162">
        <v>42718</v>
      </c>
      <c r="RT2" s="162">
        <v>42719</v>
      </c>
      <c r="RU2" s="162">
        <v>42720</v>
      </c>
      <c r="RV2" s="162">
        <v>42723</v>
      </c>
      <c r="RW2" s="162">
        <v>42724</v>
      </c>
      <c r="RX2" s="162">
        <v>42725</v>
      </c>
      <c r="RY2" s="162">
        <v>42726</v>
      </c>
      <c r="RZ2" s="162">
        <v>42727</v>
      </c>
      <c r="SA2" s="162">
        <v>42730</v>
      </c>
      <c r="SB2" s="162">
        <v>42731</v>
      </c>
      <c r="SC2" s="162">
        <v>42732</v>
      </c>
      <c r="SD2" s="228">
        <v>42737</v>
      </c>
      <c r="SE2" s="228">
        <v>42738</v>
      </c>
      <c r="SF2" s="228">
        <v>42739</v>
      </c>
      <c r="SG2" s="228">
        <v>42740</v>
      </c>
      <c r="SH2" s="228">
        <v>42741</v>
      </c>
      <c r="SI2" s="228">
        <v>42742</v>
      </c>
      <c r="SJ2" s="228">
        <v>42744</v>
      </c>
      <c r="SK2" s="228">
        <v>42745</v>
      </c>
      <c r="SL2" s="228">
        <v>42746</v>
      </c>
      <c r="SM2" s="228">
        <v>42747</v>
      </c>
      <c r="SN2" s="228">
        <v>42748</v>
      </c>
      <c r="SO2" s="228">
        <v>42751</v>
      </c>
      <c r="SP2" s="228">
        <v>42752</v>
      </c>
      <c r="SQ2" s="228">
        <v>42753</v>
      </c>
      <c r="SR2" s="228">
        <v>42754</v>
      </c>
      <c r="SS2" s="228">
        <v>42755</v>
      </c>
      <c r="ST2" s="228">
        <v>42758</v>
      </c>
      <c r="SU2" s="228">
        <v>42759</v>
      </c>
      <c r="SV2" s="228">
        <v>42760</v>
      </c>
      <c r="SW2" s="228">
        <v>42761</v>
      </c>
      <c r="SX2" s="228">
        <v>42762</v>
      </c>
      <c r="SY2" s="228">
        <v>42765</v>
      </c>
      <c r="SZ2" s="228">
        <v>42766</v>
      </c>
      <c r="TA2" s="228">
        <v>42767</v>
      </c>
      <c r="TB2" s="228">
        <v>42768</v>
      </c>
      <c r="TC2" s="228">
        <v>42769</v>
      </c>
      <c r="TD2" s="228">
        <v>42772</v>
      </c>
      <c r="TE2" s="228">
        <v>42773</v>
      </c>
      <c r="TF2" s="228">
        <v>42774</v>
      </c>
      <c r="TG2" s="228">
        <v>42775</v>
      </c>
      <c r="TH2" s="228">
        <v>42776</v>
      </c>
      <c r="TI2" s="228">
        <v>42779</v>
      </c>
      <c r="TJ2" s="228">
        <v>42780</v>
      </c>
      <c r="TK2" s="228">
        <v>42781</v>
      </c>
      <c r="TL2" s="228">
        <v>42782</v>
      </c>
      <c r="TM2" s="228">
        <v>42783</v>
      </c>
      <c r="TN2" s="228">
        <v>42786</v>
      </c>
      <c r="TO2" s="228">
        <v>42787</v>
      </c>
      <c r="TP2" s="228">
        <v>42788</v>
      </c>
      <c r="TQ2" s="228">
        <v>42789</v>
      </c>
      <c r="TR2" s="228">
        <v>42790</v>
      </c>
      <c r="TS2" s="228">
        <v>42796</v>
      </c>
      <c r="TT2" s="228">
        <v>42797</v>
      </c>
      <c r="TU2" s="228">
        <v>42800</v>
      </c>
      <c r="TV2" s="228">
        <v>42801</v>
      </c>
      <c r="TW2" s="228">
        <v>42803</v>
      </c>
      <c r="TX2" s="228">
        <v>42804</v>
      </c>
      <c r="TY2" s="228">
        <v>42807</v>
      </c>
      <c r="TZ2" s="228">
        <v>42808</v>
      </c>
      <c r="UA2" s="228">
        <v>42809</v>
      </c>
      <c r="UB2" s="228">
        <v>42810</v>
      </c>
      <c r="UC2" s="228">
        <v>42811</v>
      </c>
      <c r="UD2" s="228">
        <v>42814</v>
      </c>
      <c r="UE2" s="228">
        <v>42815</v>
      </c>
      <c r="UF2" s="228">
        <v>42816</v>
      </c>
      <c r="UG2" s="228">
        <v>42817</v>
      </c>
      <c r="UH2" s="228">
        <v>42818</v>
      </c>
      <c r="UI2" s="228">
        <v>42821</v>
      </c>
      <c r="UJ2" s="228">
        <v>42822</v>
      </c>
      <c r="UK2" s="228">
        <v>42823</v>
      </c>
      <c r="UL2" s="228">
        <v>42824</v>
      </c>
      <c r="UM2" s="228">
        <v>42825</v>
      </c>
      <c r="UN2" s="228">
        <v>42828</v>
      </c>
      <c r="UO2" s="228">
        <v>42829</v>
      </c>
      <c r="UP2" s="228">
        <v>42830</v>
      </c>
      <c r="UQ2" s="228">
        <v>42831</v>
      </c>
      <c r="UR2" s="228">
        <v>42832</v>
      </c>
      <c r="US2" s="228">
        <v>42835</v>
      </c>
      <c r="UT2" s="228">
        <v>42836</v>
      </c>
      <c r="UU2" s="228">
        <v>42837</v>
      </c>
      <c r="UV2" s="228">
        <v>42838</v>
      </c>
      <c r="UW2" s="228">
        <v>42839</v>
      </c>
      <c r="UX2" s="228">
        <v>42842</v>
      </c>
      <c r="UY2" s="228">
        <v>42843</v>
      </c>
      <c r="UZ2" s="228">
        <v>42844</v>
      </c>
      <c r="VA2" s="228">
        <v>42845</v>
      </c>
      <c r="VB2" s="228">
        <v>42846</v>
      </c>
      <c r="VC2" s="228">
        <v>42849</v>
      </c>
      <c r="VD2" s="228">
        <v>42850</v>
      </c>
      <c r="VE2" s="228">
        <v>42851</v>
      </c>
      <c r="VF2" s="228">
        <v>42852</v>
      </c>
      <c r="VG2" s="228">
        <v>42853</v>
      </c>
      <c r="VH2" s="228">
        <v>42856</v>
      </c>
      <c r="VI2" s="228">
        <v>42857</v>
      </c>
      <c r="VJ2" s="228">
        <v>42858</v>
      </c>
      <c r="VK2" s="228">
        <v>42859</v>
      </c>
      <c r="VL2" s="228">
        <v>42860</v>
      </c>
      <c r="VM2" s="228">
        <v>42863</v>
      </c>
      <c r="VN2" s="228">
        <v>42864</v>
      </c>
      <c r="VO2" s="228">
        <v>42865</v>
      </c>
      <c r="VP2" s="228">
        <v>42866</v>
      </c>
      <c r="VQ2" s="228">
        <v>42867</v>
      </c>
      <c r="VR2" s="228">
        <v>42870</v>
      </c>
      <c r="VS2" s="228">
        <v>42871</v>
      </c>
      <c r="VT2" s="228">
        <v>42872</v>
      </c>
      <c r="VU2" s="228">
        <v>42873</v>
      </c>
      <c r="VV2" s="228">
        <v>42874</v>
      </c>
      <c r="VW2" s="228">
        <v>42877</v>
      </c>
      <c r="VX2" s="228">
        <v>42878</v>
      </c>
      <c r="VY2" s="228">
        <v>42879</v>
      </c>
      <c r="VZ2" s="228">
        <v>42880</v>
      </c>
      <c r="WA2" s="228">
        <v>42881</v>
      </c>
      <c r="WB2" s="228">
        <v>42884</v>
      </c>
      <c r="WC2" s="228">
        <v>42885</v>
      </c>
      <c r="WD2" s="228">
        <v>42886</v>
      </c>
      <c r="WE2" s="228">
        <v>42888</v>
      </c>
      <c r="WF2" s="228">
        <v>42891</v>
      </c>
      <c r="WG2" s="228">
        <v>42892</v>
      </c>
      <c r="WH2" s="228">
        <v>42893</v>
      </c>
      <c r="WI2" s="228">
        <v>42894</v>
      </c>
      <c r="WJ2" s="228">
        <v>42895</v>
      </c>
      <c r="WK2" s="228">
        <v>42898</v>
      </c>
      <c r="WL2" s="228">
        <v>42899</v>
      </c>
      <c r="WM2" s="228">
        <v>42900</v>
      </c>
      <c r="WN2" s="228">
        <v>42901</v>
      </c>
      <c r="WO2" s="228">
        <v>42902</v>
      </c>
      <c r="WP2" s="228">
        <v>42905</v>
      </c>
      <c r="WQ2" s="228">
        <v>42906</v>
      </c>
      <c r="WR2" s="228">
        <v>42907</v>
      </c>
      <c r="WS2" s="228">
        <v>42908</v>
      </c>
      <c r="WT2" s="228">
        <v>42909</v>
      </c>
      <c r="WU2" s="228">
        <v>42913</v>
      </c>
      <c r="WV2" s="228">
        <v>42914</v>
      </c>
      <c r="WW2" s="228">
        <v>42915</v>
      </c>
      <c r="WX2" s="228">
        <v>42916</v>
      </c>
      <c r="WY2" s="228">
        <v>42919</v>
      </c>
      <c r="WZ2" s="228">
        <v>42920</v>
      </c>
      <c r="XA2" s="228">
        <v>42921</v>
      </c>
      <c r="XB2" s="228">
        <v>42922</v>
      </c>
      <c r="XC2" s="228">
        <v>42932</v>
      </c>
      <c r="XD2" s="228">
        <v>42933</v>
      </c>
      <c r="XE2" s="228">
        <v>42934</v>
      </c>
      <c r="XF2" s="228">
        <v>42935</v>
      </c>
      <c r="XG2" s="228">
        <v>42936</v>
      </c>
      <c r="XH2" s="228">
        <v>42937</v>
      </c>
      <c r="XI2" s="228">
        <v>42940</v>
      </c>
      <c r="XJ2" s="228">
        <v>42941</v>
      </c>
      <c r="XK2" s="228">
        <v>42942</v>
      </c>
      <c r="XL2" s="228">
        <v>42943</v>
      </c>
      <c r="XM2" s="228">
        <v>42944</v>
      </c>
      <c r="XN2" s="228">
        <v>42947</v>
      </c>
      <c r="XO2" s="228">
        <v>42948</v>
      </c>
      <c r="XP2" s="228">
        <v>42949</v>
      </c>
      <c r="XQ2" s="228">
        <v>42950</v>
      </c>
      <c r="XR2" s="228">
        <v>42951</v>
      </c>
      <c r="XS2" s="228">
        <v>42954</v>
      </c>
      <c r="XT2" s="228">
        <v>42955</v>
      </c>
      <c r="XU2" s="228">
        <v>42956</v>
      </c>
      <c r="XV2" s="228">
        <v>42957</v>
      </c>
      <c r="XW2" s="228">
        <v>42958</v>
      </c>
      <c r="XX2" s="228">
        <v>42961</v>
      </c>
      <c r="XY2" s="228">
        <v>42962</v>
      </c>
      <c r="XZ2" s="228">
        <v>42963</v>
      </c>
      <c r="YA2" s="228">
        <v>42964</v>
      </c>
      <c r="YB2" s="228">
        <v>42965</v>
      </c>
      <c r="YC2" s="228">
        <v>42968</v>
      </c>
      <c r="YD2" s="228">
        <v>42969</v>
      </c>
      <c r="YE2" s="228">
        <v>42970</v>
      </c>
      <c r="YF2" s="228">
        <v>42971</v>
      </c>
      <c r="YG2" s="228">
        <v>42972</v>
      </c>
      <c r="YH2" s="228">
        <v>42975</v>
      </c>
      <c r="YI2" s="228">
        <v>42976</v>
      </c>
      <c r="YJ2" s="228">
        <v>42977</v>
      </c>
      <c r="YK2" s="228">
        <v>42978</v>
      </c>
      <c r="YL2" s="228">
        <v>42979</v>
      </c>
      <c r="YM2" s="228">
        <v>42982</v>
      </c>
      <c r="YN2" s="228">
        <v>42983</v>
      </c>
      <c r="YO2" s="228">
        <v>42984</v>
      </c>
      <c r="YP2" s="228">
        <v>42985</v>
      </c>
      <c r="YQ2" s="228">
        <v>42986</v>
      </c>
      <c r="YR2" s="228">
        <v>42989</v>
      </c>
      <c r="YS2" s="228">
        <v>42990</v>
      </c>
      <c r="YT2" s="228">
        <v>42990</v>
      </c>
      <c r="YU2" s="228">
        <v>42991</v>
      </c>
      <c r="YV2" s="228">
        <v>42992</v>
      </c>
      <c r="YW2" s="228">
        <v>42993</v>
      </c>
      <c r="YX2" s="228">
        <v>42996</v>
      </c>
      <c r="YY2" s="228">
        <v>42997</v>
      </c>
      <c r="YZ2" s="228">
        <v>42998</v>
      </c>
      <c r="ZA2" s="228">
        <v>42999</v>
      </c>
      <c r="ZB2" s="228">
        <v>43000</v>
      </c>
      <c r="ZC2" s="228">
        <v>43003</v>
      </c>
      <c r="ZD2" s="228">
        <v>43004</v>
      </c>
      <c r="ZE2" s="228">
        <v>43005</v>
      </c>
      <c r="ZF2" s="228">
        <v>43006</v>
      </c>
      <c r="ZG2" s="228">
        <v>43007</v>
      </c>
      <c r="ZH2" s="228">
        <v>43010</v>
      </c>
      <c r="ZI2" s="228">
        <v>43011</v>
      </c>
      <c r="ZJ2" s="228">
        <v>43012</v>
      </c>
      <c r="ZK2" s="228">
        <v>43013</v>
      </c>
      <c r="ZL2" s="228">
        <v>43014</v>
      </c>
      <c r="ZM2" s="228">
        <v>43017</v>
      </c>
      <c r="ZN2" s="228">
        <v>43018</v>
      </c>
      <c r="ZO2" s="228">
        <v>43019</v>
      </c>
      <c r="ZP2" s="228">
        <v>43020</v>
      </c>
      <c r="ZQ2" s="228">
        <v>43021</v>
      </c>
      <c r="ZR2" s="228">
        <v>43024</v>
      </c>
      <c r="ZS2" s="228">
        <v>43025</v>
      </c>
      <c r="ZT2" s="228">
        <v>43026</v>
      </c>
      <c r="ZU2" s="228">
        <v>43027</v>
      </c>
      <c r="ZV2" s="228">
        <v>43028</v>
      </c>
      <c r="ZW2" s="228">
        <v>43031</v>
      </c>
      <c r="ZX2" s="228">
        <v>43032</v>
      </c>
      <c r="ZY2" s="228">
        <v>43033</v>
      </c>
      <c r="ZZ2" s="228">
        <v>43034</v>
      </c>
      <c r="AAA2" s="228">
        <v>43035</v>
      </c>
      <c r="AAB2" s="228">
        <v>43038</v>
      </c>
      <c r="AAC2" s="228">
        <v>43039</v>
      </c>
      <c r="AAD2" s="228">
        <v>43040</v>
      </c>
      <c r="AAE2" s="228">
        <v>43041</v>
      </c>
      <c r="AAF2" s="228">
        <v>43042</v>
      </c>
      <c r="AAG2" s="228">
        <v>43045</v>
      </c>
      <c r="AAH2" s="228">
        <v>43046</v>
      </c>
      <c r="AAI2" s="228">
        <v>43047</v>
      </c>
      <c r="AAJ2" s="228">
        <v>43048</v>
      </c>
      <c r="AAK2" s="228">
        <v>43049</v>
      </c>
      <c r="AAL2" s="228">
        <v>43052</v>
      </c>
      <c r="AAM2" s="228">
        <v>43053</v>
      </c>
      <c r="AAN2" s="228">
        <v>43054</v>
      </c>
      <c r="AAO2" s="228">
        <v>43055</v>
      </c>
      <c r="AAP2" s="228">
        <v>43056</v>
      </c>
      <c r="AAQ2" s="228">
        <v>43059</v>
      </c>
      <c r="AAR2" s="228">
        <v>43060</v>
      </c>
      <c r="AAS2" s="228">
        <v>43061</v>
      </c>
      <c r="AAT2" s="228">
        <v>43062</v>
      </c>
      <c r="AAU2" s="228">
        <v>43063</v>
      </c>
      <c r="AAV2" s="228">
        <v>43066</v>
      </c>
      <c r="AAW2" s="228">
        <v>43067</v>
      </c>
      <c r="AAX2" s="228">
        <v>43068</v>
      </c>
      <c r="AAY2" s="162">
        <v>43069</v>
      </c>
      <c r="AAZ2" s="162">
        <v>43070</v>
      </c>
      <c r="ABA2" s="162">
        <v>43073</v>
      </c>
      <c r="ABB2" s="162">
        <v>43074</v>
      </c>
      <c r="ABC2" s="162">
        <v>43075</v>
      </c>
      <c r="ABD2" s="162">
        <v>43076</v>
      </c>
      <c r="ABE2" s="162">
        <v>43077</v>
      </c>
      <c r="ABF2" s="162">
        <v>43080</v>
      </c>
      <c r="ABG2" s="162">
        <v>43081</v>
      </c>
      <c r="ABH2" s="162">
        <v>43082</v>
      </c>
      <c r="ABI2" s="162">
        <v>43083</v>
      </c>
      <c r="ABJ2" s="162">
        <v>43084</v>
      </c>
      <c r="ABK2" s="162">
        <v>43087</v>
      </c>
      <c r="ABL2" s="162">
        <v>43088</v>
      </c>
      <c r="ABM2" s="162">
        <v>43089</v>
      </c>
      <c r="ABN2" s="162">
        <v>43090</v>
      </c>
      <c r="ABO2" s="162">
        <v>43091</v>
      </c>
      <c r="ABP2" s="162">
        <v>43094</v>
      </c>
      <c r="ABQ2" s="162">
        <v>43095</v>
      </c>
      <c r="ABR2" s="162">
        <v>43096</v>
      </c>
      <c r="ABS2" s="162">
        <v>43097</v>
      </c>
      <c r="ABT2" s="162">
        <v>43102</v>
      </c>
      <c r="ABU2" s="162">
        <v>43103</v>
      </c>
      <c r="ABV2" s="162">
        <v>43104</v>
      </c>
      <c r="ABW2" s="162">
        <v>43105</v>
      </c>
      <c r="ABX2" s="162">
        <v>43108</v>
      </c>
      <c r="ABY2" s="162">
        <v>43109</v>
      </c>
      <c r="ABZ2" s="162">
        <v>43109</v>
      </c>
      <c r="ACA2" s="162">
        <v>43110</v>
      </c>
      <c r="ACB2" s="162">
        <v>43111</v>
      </c>
      <c r="ACC2" s="162">
        <v>43112</v>
      </c>
      <c r="ACD2" s="162">
        <v>43115</v>
      </c>
      <c r="ACE2" s="162">
        <v>43116</v>
      </c>
      <c r="ACF2" s="162">
        <v>43117</v>
      </c>
      <c r="ACG2" s="162">
        <v>43118</v>
      </c>
      <c r="ACH2" s="162">
        <v>43119</v>
      </c>
      <c r="ACI2" s="162">
        <v>43122</v>
      </c>
      <c r="ACJ2" s="162">
        <v>43123</v>
      </c>
      <c r="ACK2" s="162">
        <v>43124</v>
      </c>
      <c r="ACL2" s="162">
        <v>43125</v>
      </c>
      <c r="ACM2" s="162">
        <v>43126</v>
      </c>
      <c r="ACN2" s="162">
        <v>43129</v>
      </c>
      <c r="ACO2" s="162">
        <v>43130</v>
      </c>
      <c r="ACP2" s="162">
        <v>43131</v>
      </c>
      <c r="ACQ2" s="162">
        <v>43132</v>
      </c>
      <c r="ACR2" s="162">
        <v>43133</v>
      </c>
      <c r="ACS2" s="162">
        <v>43136</v>
      </c>
      <c r="ACT2" s="162">
        <v>43137</v>
      </c>
      <c r="ACU2" s="162">
        <v>43138</v>
      </c>
      <c r="ACV2" s="162">
        <v>43139</v>
      </c>
      <c r="ACW2" s="162">
        <v>43140</v>
      </c>
      <c r="ACX2" s="162">
        <v>43143</v>
      </c>
      <c r="ACY2" s="162">
        <v>43144</v>
      </c>
      <c r="ACZ2" s="162">
        <v>43145</v>
      </c>
      <c r="ADA2" s="162">
        <v>43146</v>
      </c>
      <c r="ADB2" s="162">
        <v>43150</v>
      </c>
      <c r="ADC2" s="162">
        <v>43151</v>
      </c>
      <c r="ADD2" s="162">
        <v>43152</v>
      </c>
      <c r="ADE2" s="162">
        <v>43153</v>
      </c>
      <c r="ADF2" s="162">
        <v>43154</v>
      </c>
      <c r="ADG2" s="162">
        <v>43157</v>
      </c>
      <c r="ADH2" s="162">
        <v>43158</v>
      </c>
      <c r="ADI2" s="162">
        <v>43159</v>
      </c>
      <c r="ADJ2" s="162">
        <v>43160</v>
      </c>
      <c r="ADK2" s="162">
        <v>43161</v>
      </c>
      <c r="ADL2" s="162">
        <v>43164</v>
      </c>
      <c r="ADM2" s="162">
        <v>43165</v>
      </c>
      <c r="ADN2" s="162">
        <v>43166</v>
      </c>
      <c r="ADO2" s="162">
        <v>43168</v>
      </c>
      <c r="ADP2" s="162">
        <v>43171</v>
      </c>
      <c r="ADQ2" s="162">
        <v>43172</v>
      </c>
      <c r="ADR2" s="162">
        <v>43173</v>
      </c>
      <c r="ADS2" s="162">
        <v>43174</v>
      </c>
      <c r="ADT2" s="162">
        <v>43175</v>
      </c>
      <c r="ADU2" s="162">
        <v>43178</v>
      </c>
      <c r="ADV2" s="162">
        <v>43179</v>
      </c>
      <c r="ADW2" s="162">
        <v>43180</v>
      </c>
      <c r="ADX2" s="162">
        <v>43181</v>
      </c>
      <c r="ADY2" s="162">
        <v>43182</v>
      </c>
      <c r="ADZ2" s="162">
        <v>43185</v>
      </c>
      <c r="AEA2" s="162">
        <v>43186</v>
      </c>
      <c r="AEB2" s="162">
        <v>43187</v>
      </c>
      <c r="AEC2" s="162">
        <v>43188</v>
      </c>
      <c r="AED2" s="162">
        <v>43189</v>
      </c>
      <c r="AEE2" s="162">
        <v>43192</v>
      </c>
      <c r="AEF2" s="162">
        <v>43193</v>
      </c>
      <c r="AEG2" s="162">
        <v>43194</v>
      </c>
      <c r="AEH2" s="162">
        <v>43195</v>
      </c>
      <c r="AEI2" s="162">
        <v>43196</v>
      </c>
      <c r="AEJ2" s="162">
        <v>43199</v>
      </c>
      <c r="AEK2" s="162">
        <v>43200</v>
      </c>
      <c r="AEL2" s="162">
        <v>43201</v>
      </c>
      <c r="AEM2" s="162">
        <v>43202</v>
      </c>
      <c r="AEN2" s="162">
        <v>43203</v>
      </c>
      <c r="AEO2" s="162">
        <v>43206</v>
      </c>
      <c r="AEP2" s="162">
        <v>43207</v>
      </c>
      <c r="AEQ2" s="162">
        <v>43208</v>
      </c>
      <c r="AER2" s="162">
        <v>43209</v>
      </c>
      <c r="AES2" s="162">
        <v>43210</v>
      </c>
      <c r="AET2" s="162">
        <v>43213</v>
      </c>
      <c r="AEU2" s="162">
        <v>43214</v>
      </c>
      <c r="AEV2" s="162">
        <v>43215</v>
      </c>
      <c r="AEW2" s="162">
        <v>43216</v>
      </c>
      <c r="AEX2" s="162">
        <v>43217</v>
      </c>
      <c r="AEY2" s="162">
        <v>43220</v>
      </c>
      <c r="AEZ2" s="162">
        <v>43221</v>
      </c>
      <c r="AFA2" s="162">
        <v>43222</v>
      </c>
      <c r="AFB2" s="162">
        <v>43223</v>
      </c>
      <c r="AFC2" s="162">
        <v>43224</v>
      </c>
      <c r="AFD2" s="162">
        <v>43227</v>
      </c>
      <c r="AFE2" s="162">
        <v>43228</v>
      </c>
      <c r="AFF2" s="162">
        <v>43229</v>
      </c>
      <c r="AFG2" s="162">
        <v>43230</v>
      </c>
      <c r="AFH2" s="162">
        <v>43231</v>
      </c>
      <c r="AFI2" s="162">
        <v>43234</v>
      </c>
      <c r="AFJ2" s="162">
        <v>43235</v>
      </c>
      <c r="AFK2" s="162">
        <v>43236</v>
      </c>
      <c r="AFL2" s="162">
        <v>43237</v>
      </c>
      <c r="AFM2" s="162">
        <v>43238</v>
      </c>
      <c r="AFN2" s="162">
        <v>43241</v>
      </c>
      <c r="AFO2" s="162">
        <v>43242</v>
      </c>
      <c r="AFP2" s="162">
        <v>43243</v>
      </c>
      <c r="AFQ2" s="162">
        <v>43244</v>
      </c>
      <c r="AFR2" s="162">
        <v>43245</v>
      </c>
      <c r="AFS2" s="162">
        <v>43248</v>
      </c>
      <c r="AFT2" s="162">
        <v>43249</v>
      </c>
      <c r="AFU2" s="162">
        <v>43250</v>
      </c>
      <c r="AFV2" s="162">
        <v>43251</v>
      </c>
      <c r="AFW2" s="162">
        <v>43255</v>
      </c>
      <c r="AFX2" s="162">
        <v>43256</v>
      </c>
      <c r="AFY2" s="162">
        <v>43257</v>
      </c>
      <c r="AFZ2" s="162">
        <v>43258</v>
      </c>
      <c r="AGA2" s="162">
        <v>43259</v>
      </c>
      <c r="AGB2" s="162">
        <v>43262</v>
      </c>
      <c r="AGC2" s="162">
        <v>43263</v>
      </c>
      <c r="AGD2" s="162">
        <v>43264</v>
      </c>
      <c r="AGE2" s="162">
        <v>43265</v>
      </c>
      <c r="AGF2" s="162">
        <v>43266</v>
      </c>
      <c r="AGG2" s="162">
        <v>43269</v>
      </c>
      <c r="AGH2" s="162">
        <v>43270</v>
      </c>
      <c r="AGI2" s="162">
        <v>43271</v>
      </c>
      <c r="AGJ2" s="162">
        <v>43272</v>
      </c>
      <c r="AGK2" s="162">
        <v>43273</v>
      </c>
      <c r="AGL2" s="162">
        <v>43276</v>
      </c>
      <c r="AGM2" s="162">
        <v>43277</v>
      </c>
      <c r="AGN2" s="162">
        <v>43278</v>
      </c>
      <c r="AGO2" s="162">
        <v>43279</v>
      </c>
      <c r="AGP2" s="162">
        <v>43280</v>
      </c>
      <c r="AGQ2" s="162">
        <v>43283</v>
      </c>
      <c r="AGR2" s="162">
        <v>43284</v>
      </c>
      <c r="AGS2" s="162">
        <v>43285</v>
      </c>
      <c r="AGT2" s="162">
        <v>43286</v>
      </c>
      <c r="AGU2" s="162">
        <v>43287</v>
      </c>
      <c r="AGV2" s="162">
        <v>43290</v>
      </c>
      <c r="AGW2" s="162">
        <v>43291</v>
      </c>
      <c r="AGX2" s="162">
        <v>43297</v>
      </c>
      <c r="AGY2" s="162">
        <v>43298</v>
      </c>
      <c r="AGZ2" s="162">
        <v>43299</v>
      </c>
      <c r="AHA2" s="162">
        <v>43300</v>
      </c>
      <c r="AHB2" s="162">
        <v>43301</v>
      </c>
      <c r="AHC2" s="163">
        <v>43304</v>
      </c>
      <c r="AHD2" s="163">
        <v>43305</v>
      </c>
      <c r="AHE2" s="163">
        <v>43306</v>
      </c>
      <c r="AHF2" s="163">
        <v>43307</v>
      </c>
      <c r="AHG2" s="163">
        <v>43308</v>
      </c>
      <c r="AHH2" s="163">
        <v>43311</v>
      </c>
      <c r="AHI2" s="163">
        <v>43312</v>
      </c>
      <c r="AHJ2" s="163">
        <v>43313</v>
      </c>
      <c r="AHK2" s="163">
        <v>43314</v>
      </c>
      <c r="AHL2" s="163">
        <v>43315</v>
      </c>
      <c r="AHM2" s="163">
        <v>43318</v>
      </c>
      <c r="AHN2" s="162">
        <v>43319</v>
      </c>
      <c r="AHO2" s="162">
        <v>43320</v>
      </c>
      <c r="AHP2" s="162">
        <v>43321</v>
      </c>
      <c r="AHQ2" s="162">
        <v>43322</v>
      </c>
      <c r="AHR2" s="162">
        <v>43323</v>
      </c>
      <c r="AHS2" s="162">
        <v>43324</v>
      </c>
      <c r="AHT2" s="162">
        <v>43325</v>
      </c>
      <c r="AHU2" s="162">
        <v>43326</v>
      </c>
      <c r="AHV2" s="162">
        <v>43327</v>
      </c>
      <c r="AHW2" s="162">
        <v>43328</v>
      </c>
      <c r="AHX2" s="162">
        <v>43329</v>
      </c>
      <c r="AHY2" s="162">
        <v>43330</v>
      </c>
      <c r="AHZ2" s="162">
        <v>43331</v>
      </c>
      <c r="AIA2" s="162">
        <v>43332</v>
      </c>
      <c r="AIB2" s="162">
        <v>43333</v>
      </c>
      <c r="AIC2" s="162">
        <v>43334</v>
      </c>
      <c r="AID2" s="162">
        <v>43334</v>
      </c>
      <c r="AIE2" s="162">
        <v>43336</v>
      </c>
      <c r="AIF2" s="162">
        <v>43339</v>
      </c>
      <c r="AIG2" s="162">
        <v>43340</v>
      </c>
      <c r="AIH2" s="162">
        <v>43341</v>
      </c>
      <c r="AII2" s="162">
        <v>43342</v>
      </c>
      <c r="AIJ2" s="162">
        <v>43343</v>
      </c>
      <c r="AIK2" s="162">
        <v>43346</v>
      </c>
      <c r="AIL2" s="162">
        <v>43347</v>
      </c>
      <c r="AIM2" s="162">
        <v>43348</v>
      </c>
      <c r="AIN2" s="162">
        <v>43349</v>
      </c>
      <c r="AIO2" s="162">
        <v>43350</v>
      </c>
      <c r="AIP2" s="162">
        <v>43353</v>
      </c>
      <c r="AIQ2" s="162">
        <v>43354</v>
      </c>
      <c r="AIR2" s="162">
        <v>43355</v>
      </c>
      <c r="AIS2" s="162">
        <v>43356</v>
      </c>
      <c r="AIT2" s="162">
        <v>43357</v>
      </c>
      <c r="AIU2" s="162">
        <v>43360</v>
      </c>
      <c r="AIV2" s="162">
        <v>43361</v>
      </c>
      <c r="AIW2" s="162">
        <v>43362</v>
      </c>
      <c r="AIX2" s="162">
        <v>43363</v>
      </c>
      <c r="AIY2" s="162">
        <v>43364</v>
      </c>
      <c r="AIZ2" s="162">
        <v>43367</v>
      </c>
      <c r="AJA2" s="162">
        <v>43368</v>
      </c>
      <c r="AJB2" s="162">
        <v>43369</v>
      </c>
      <c r="AJC2" s="162">
        <v>43370</v>
      </c>
      <c r="AJD2" s="162">
        <v>43371</v>
      </c>
      <c r="AJE2" s="162">
        <v>43374</v>
      </c>
      <c r="AJF2" s="162">
        <v>43375</v>
      </c>
      <c r="AJG2" s="162">
        <v>43376</v>
      </c>
      <c r="AJH2" s="162">
        <v>43377</v>
      </c>
      <c r="AJI2" s="162">
        <v>43378</v>
      </c>
      <c r="AJJ2" s="162">
        <v>43381</v>
      </c>
      <c r="AJK2" s="162">
        <v>43382</v>
      </c>
      <c r="AJL2" s="162">
        <v>43383</v>
      </c>
      <c r="AJM2" s="162">
        <v>43384</v>
      </c>
      <c r="AJN2" s="162">
        <v>43385</v>
      </c>
      <c r="AJO2" s="162">
        <v>43388</v>
      </c>
      <c r="AJP2" s="162">
        <v>43389</v>
      </c>
      <c r="AJQ2" s="162">
        <v>43390</v>
      </c>
      <c r="AJR2" s="162">
        <v>43391</v>
      </c>
      <c r="AJS2" s="162">
        <v>43392</v>
      </c>
      <c r="AJT2" s="162">
        <v>43395</v>
      </c>
      <c r="AJU2" s="162">
        <v>43396</v>
      </c>
      <c r="AJV2" s="162">
        <v>43397</v>
      </c>
      <c r="AJW2" s="162">
        <v>43398</v>
      </c>
      <c r="AJX2" s="162">
        <v>43399</v>
      </c>
      <c r="AJY2" s="162">
        <v>43402</v>
      </c>
      <c r="AJZ2" s="162">
        <v>43403</v>
      </c>
      <c r="AKA2" s="162">
        <v>43404</v>
      </c>
      <c r="AKB2" s="162">
        <v>43405</v>
      </c>
      <c r="AKC2" s="162">
        <v>43406</v>
      </c>
      <c r="AKD2" s="162">
        <v>43409</v>
      </c>
      <c r="AKE2" s="162">
        <v>43410</v>
      </c>
      <c r="AKF2" s="162">
        <v>43411</v>
      </c>
      <c r="AKG2" s="162">
        <v>43416</v>
      </c>
      <c r="AKH2" s="162">
        <v>43417</v>
      </c>
      <c r="AKI2" s="162">
        <v>43418</v>
      </c>
      <c r="AKJ2" s="162">
        <v>43419</v>
      </c>
      <c r="AKK2" s="162">
        <v>43420</v>
      </c>
      <c r="AKL2" s="162">
        <v>43421</v>
      </c>
      <c r="AKM2" s="162">
        <v>43423</v>
      </c>
      <c r="AKN2" s="162">
        <v>43424</v>
      </c>
      <c r="AKO2" s="162">
        <v>43425</v>
      </c>
      <c r="AKP2" s="162">
        <v>43426</v>
      </c>
      <c r="AKQ2" s="162">
        <v>43427</v>
      </c>
      <c r="AKR2" s="162">
        <v>43431</v>
      </c>
      <c r="AKS2" s="162">
        <v>43432</v>
      </c>
      <c r="AKT2" s="162">
        <v>43433</v>
      </c>
      <c r="AKU2" s="162">
        <v>43434</v>
      </c>
      <c r="AKV2" s="162">
        <v>43437</v>
      </c>
      <c r="AKW2" s="162">
        <v>43438</v>
      </c>
      <c r="AKX2" s="162">
        <v>43439</v>
      </c>
      <c r="AKY2" s="162">
        <v>43440</v>
      </c>
      <c r="AKZ2" s="162">
        <v>43441</v>
      </c>
      <c r="ALA2" s="162">
        <v>43444</v>
      </c>
      <c r="ALB2" s="162">
        <v>43445</v>
      </c>
      <c r="ALC2" s="162">
        <v>43446</v>
      </c>
      <c r="ALD2" s="162">
        <v>43447</v>
      </c>
      <c r="ALE2" s="162">
        <v>43448</v>
      </c>
      <c r="ALF2" s="162">
        <v>43451</v>
      </c>
      <c r="ALG2" s="162">
        <v>43452</v>
      </c>
      <c r="ALH2" s="162">
        <v>43453</v>
      </c>
      <c r="ALI2" s="162">
        <v>43454</v>
      </c>
      <c r="ALJ2" s="162">
        <v>43455</v>
      </c>
      <c r="ALK2" s="162">
        <v>43458</v>
      </c>
      <c r="ALL2" s="162">
        <v>43459</v>
      </c>
      <c r="ALM2" s="162">
        <v>43460</v>
      </c>
      <c r="ALN2" s="162">
        <v>43461</v>
      </c>
      <c r="ALO2" s="162">
        <v>43462</v>
      </c>
      <c r="ALP2" s="162">
        <v>43465</v>
      </c>
      <c r="ALQ2" s="162">
        <v>43467</v>
      </c>
      <c r="ALR2" s="162">
        <v>43468</v>
      </c>
      <c r="ALS2" s="162">
        <v>43469</v>
      </c>
      <c r="ALT2" s="162">
        <v>43472</v>
      </c>
      <c r="ALU2" s="162">
        <v>43473</v>
      </c>
      <c r="ALV2" s="162">
        <v>43474</v>
      </c>
      <c r="ALW2" s="162">
        <v>43475</v>
      </c>
      <c r="ALX2" s="162">
        <v>43476</v>
      </c>
      <c r="ALY2" s="162">
        <v>43479</v>
      </c>
      <c r="ALZ2" s="162">
        <v>43480</v>
      </c>
      <c r="AMA2" s="162">
        <v>43481</v>
      </c>
      <c r="AMB2" s="162">
        <v>43482</v>
      </c>
      <c r="AMC2" s="162">
        <v>43483</v>
      </c>
      <c r="AMD2" s="162">
        <v>43486</v>
      </c>
      <c r="AME2" s="162">
        <v>43487</v>
      </c>
      <c r="AMF2" s="162">
        <v>43488</v>
      </c>
      <c r="AMG2" s="162">
        <v>43489</v>
      </c>
      <c r="AMH2" s="162">
        <v>43490</v>
      </c>
      <c r="AMI2" s="162">
        <v>43493</v>
      </c>
      <c r="AMJ2" s="162">
        <v>43494</v>
      </c>
      <c r="AMK2" s="162">
        <v>43495</v>
      </c>
      <c r="AML2" s="162">
        <v>43496</v>
      </c>
      <c r="AMM2" s="162">
        <v>43497</v>
      </c>
      <c r="AMN2" s="162">
        <v>43498</v>
      </c>
      <c r="AMO2" s="162">
        <v>43500</v>
      </c>
      <c r="AMP2" s="162">
        <v>43507</v>
      </c>
      <c r="AMQ2" s="162">
        <v>43508</v>
      </c>
      <c r="AMR2" s="162">
        <v>43509</v>
      </c>
      <c r="AMS2" s="162">
        <v>43510</v>
      </c>
      <c r="AMT2" s="162">
        <v>43511</v>
      </c>
      <c r="AMU2" s="162">
        <v>43514</v>
      </c>
      <c r="AMV2" s="162">
        <v>43515</v>
      </c>
      <c r="AMW2" s="162">
        <v>43516</v>
      </c>
      <c r="AMX2" s="162">
        <v>43517</v>
      </c>
      <c r="AMY2" s="162">
        <v>43518</v>
      </c>
      <c r="AMZ2" s="162">
        <v>43521</v>
      </c>
      <c r="ANA2" s="162">
        <v>43522</v>
      </c>
      <c r="ANB2" s="162">
        <v>43523</v>
      </c>
      <c r="ANC2" s="162">
        <v>43524</v>
      </c>
      <c r="AND2" s="162">
        <v>43525</v>
      </c>
      <c r="ANE2" s="162">
        <v>43528</v>
      </c>
      <c r="ANF2" s="162">
        <v>43529</v>
      </c>
      <c r="ANG2" s="162">
        <v>43530</v>
      </c>
      <c r="ANH2" s="162">
        <v>43531</v>
      </c>
      <c r="ANI2" s="162">
        <v>43535</v>
      </c>
      <c r="ANJ2" s="162">
        <v>43536</v>
      </c>
      <c r="ANK2" s="162">
        <v>43537</v>
      </c>
      <c r="ANL2" s="162">
        <v>43538</v>
      </c>
      <c r="ANM2" s="162">
        <v>43539</v>
      </c>
      <c r="ANN2" s="162">
        <v>43542</v>
      </c>
      <c r="ANO2" s="162">
        <v>43543</v>
      </c>
      <c r="ANP2" s="162">
        <v>43544</v>
      </c>
      <c r="ANQ2" s="162">
        <v>43545</v>
      </c>
      <c r="ANR2" s="162">
        <v>43546</v>
      </c>
      <c r="ANS2" s="162">
        <v>43549</v>
      </c>
      <c r="ANT2" s="162">
        <v>43550</v>
      </c>
      <c r="ANU2" s="162">
        <v>43550</v>
      </c>
      <c r="ANV2" s="162">
        <v>43552</v>
      </c>
      <c r="ANW2" s="162">
        <v>43553</v>
      </c>
      <c r="ANX2" s="162">
        <v>43556</v>
      </c>
      <c r="ANY2" s="162">
        <v>43557</v>
      </c>
      <c r="ANZ2" s="162">
        <v>43558</v>
      </c>
      <c r="AOA2" s="162">
        <v>43559</v>
      </c>
      <c r="AOB2" s="162">
        <v>43560</v>
      </c>
      <c r="AOC2" s="162">
        <v>43563</v>
      </c>
      <c r="AOD2" s="162">
        <v>43564</v>
      </c>
      <c r="AOE2" s="162">
        <v>43565</v>
      </c>
      <c r="AOF2" s="162">
        <v>43566</v>
      </c>
      <c r="AOG2" s="162">
        <v>43567</v>
      </c>
      <c r="AOH2" s="162">
        <v>43570</v>
      </c>
      <c r="AOI2" s="162">
        <v>43571</v>
      </c>
      <c r="AOJ2" s="162">
        <v>43572</v>
      </c>
      <c r="AOK2" s="162">
        <v>43573</v>
      </c>
      <c r="AOL2" s="162">
        <v>43574</v>
      </c>
      <c r="AOM2" s="162">
        <v>43577</v>
      </c>
      <c r="AON2" s="162">
        <v>43578</v>
      </c>
      <c r="AOO2" s="162">
        <v>43579</v>
      </c>
      <c r="AOP2" s="162">
        <v>43580</v>
      </c>
      <c r="AOQ2" s="162">
        <v>43581</v>
      </c>
      <c r="AOR2" s="162">
        <v>43584</v>
      </c>
      <c r="AOS2" s="162">
        <v>43585</v>
      </c>
      <c r="AOT2" s="162">
        <v>43586</v>
      </c>
      <c r="AOU2" s="162">
        <v>43587</v>
      </c>
      <c r="AOV2" s="162">
        <v>43588</v>
      </c>
      <c r="AOW2" s="162">
        <v>43591</v>
      </c>
      <c r="AOX2" s="162">
        <v>43592</v>
      </c>
      <c r="AOY2" s="162">
        <v>43593</v>
      </c>
      <c r="AOZ2" s="162">
        <v>43594</v>
      </c>
      <c r="APA2" s="162">
        <v>43595</v>
      </c>
      <c r="APB2" s="162">
        <v>43598</v>
      </c>
      <c r="APC2" s="162">
        <v>43599</v>
      </c>
      <c r="APD2" s="162">
        <v>43600</v>
      </c>
      <c r="APE2" s="162">
        <v>43601</v>
      </c>
      <c r="APF2" s="162">
        <v>43602</v>
      </c>
      <c r="APG2" s="162">
        <v>43605</v>
      </c>
      <c r="APH2" s="162">
        <v>43606</v>
      </c>
      <c r="API2" s="162">
        <v>43607</v>
      </c>
      <c r="APJ2" s="162">
        <v>43608</v>
      </c>
      <c r="APK2" s="162">
        <v>43609</v>
      </c>
      <c r="APL2" s="162">
        <v>43612</v>
      </c>
      <c r="APM2" s="162">
        <v>43613</v>
      </c>
      <c r="APN2" s="162">
        <v>43614</v>
      </c>
      <c r="APO2" s="162">
        <v>43615</v>
      </c>
      <c r="APP2" s="162">
        <v>43616</v>
      </c>
      <c r="APQ2" s="162">
        <v>43619</v>
      </c>
      <c r="APR2" s="162">
        <v>43620</v>
      </c>
      <c r="APS2" s="162">
        <v>43621</v>
      </c>
      <c r="APT2" s="162">
        <v>43622</v>
      </c>
      <c r="APU2" s="162">
        <v>43623</v>
      </c>
      <c r="APV2" s="162">
        <v>43626</v>
      </c>
      <c r="APW2" s="162">
        <v>43627</v>
      </c>
      <c r="APX2" s="162">
        <v>43628</v>
      </c>
      <c r="APY2" s="162">
        <v>43629</v>
      </c>
      <c r="APZ2" s="162">
        <v>43630</v>
      </c>
      <c r="AQA2" s="162">
        <v>43633</v>
      </c>
      <c r="AQB2" s="162">
        <v>43634</v>
      </c>
      <c r="AQC2" s="162">
        <v>43635</v>
      </c>
      <c r="AQD2" s="162">
        <v>43636</v>
      </c>
      <c r="AQE2" s="162">
        <v>43637</v>
      </c>
      <c r="AQF2" s="162">
        <v>43640</v>
      </c>
      <c r="AQG2" s="162">
        <v>43641</v>
      </c>
      <c r="AQH2" s="162">
        <v>43642</v>
      </c>
      <c r="AQI2" s="162">
        <v>43643</v>
      </c>
      <c r="AQJ2" s="162">
        <v>43644</v>
      </c>
      <c r="AQK2" s="162">
        <v>43647</v>
      </c>
      <c r="AQL2" s="162">
        <v>43648</v>
      </c>
      <c r="AQM2" s="162">
        <v>43649</v>
      </c>
      <c r="AQN2" s="162">
        <v>43650</v>
      </c>
      <c r="AQO2" s="162">
        <v>43651</v>
      </c>
      <c r="AQP2" s="162">
        <v>43654</v>
      </c>
      <c r="AQQ2" s="162">
        <v>43655</v>
      </c>
      <c r="AQR2" s="162">
        <v>43656</v>
      </c>
      <c r="AQS2" s="162">
        <v>43662</v>
      </c>
      <c r="AQT2" s="162">
        <v>43663</v>
      </c>
      <c r="AQU2" s="162">
        <v>43664</v>
      </c>
      <c r="AQV2" s="162">
        <v>43665</v>
      </c>
      <c r="AQW2" s="162">
        <v>43668</v>
      </c>
      <c r="AQX2" s="162">
        <v>43669</v>
      </c>
      <c r="AQY2" s="162">
        <v>43670</v>
      </c>
      <c r="AQZ2" s="162">
        <v>43671</v>
      </c>
      <c r="ARA2" s="162">
        <v>43672</v>
      </c>
      <c r="ARB2" s="162">
        <v>43675</v>
      </c>
      <c r="ARC2" s="162">
        <v>43676</v>
      </c>
      <c r="ARD2" s="162">
        <v>43677</v>
      </c>
      <c r="ARE2" s="162">
        <v>43678</v>
      </c>
      <c r="ARF2" s="162">
        <v>43679</v>
      </c>
      <c r="ARG2" s="162">
        <v>43682</v>
      </c>
      <c r="ARH2" s="162">
        <v>43683</v>
      </c>
      <c r="ARI2" s="162">
        <v>43684</v>
      </c>
      <c r="ARJ2" s="162">
        <v>43685</v>
      </c>
      <c r="ARK2" s="162">
        <v>43686</v>
      </c>
      <c r="ARL2" s="162">
        <v>43689</v>
      </c>
      <c r="ARM2" s="162">
        <v>43690</v>
      </c>
      <c r="ARN2" s="162">
        <v>43691</v>
      </c>
      <c r="ARO2" s="162">
        <v>43692</v>
      </c>
      <c r="ARP2" s="162">
        <v>43693</v>
      </c>
      <c r="ARQ2" s="162">
        <v>43696</v>
      </c>
      <c r="ARR2" s="162">
        <v>43697</v>
      </c>
      <c r="ARS2" s="162">
        <v>43698</v>
      </c>
      <c r="ART2" s="162">
        <v>43699</v>
      </c>
      <c r="ARU2" s="162">
        <v>43700</v>
      </c>
      <c r="ARV2" s="162">
        <v>43703</v>
      </c>
      <c r="ARW2" s="162">
        <v>43704</v>
      </c>
      <c r="ARX2" s="162">
        <v>43705</v>
      </c>
      <c r="ARY2" s="162">
        <v>43706</v>
      </c>
      <c r="ARZ2" s="162">
        <v>43707</v>
      </c>
      <c r="ASA2" s="162">
        <v>43710</v>
      </c>
      <c r="ASB2" s="162">
        <v>43712</v>
      </c>
      <c r="ASC2" s="162">
        <v>43713</v>
      </c>
      <c r="ASD2" s="162">
        <v>43714</v>
      </c>
      <c r="ASE2" s="162">
        <v>43715</v>
      </c>
      <c r="ASF2" s="162">
        <v>43717</v>
      </c>
      <c r="ASG2" s="162">
        <v>43718</v>
      </c>
      <c r="ASH2" s="162">
        <v>43719</v>
      </c>
      <c r="ASI2" s="162">
        <v>43720</v>
      </c>
      <c r="ASJ2" s="162">
        <v>43721</v>
      </c>
      <c r="ASK2" s="162">
        <v>43724</v>
      </c>
      <c r="ASL2" s="162">
        <v>43725</v>
      </c>
      <c r="ASM2" s="162">
        <v>43726</v>
      </c>
      <c r="ASN2" s="162">
        <v>43727</v>
      </c>
      <c r="ASO2" s="162">
        <v>43728</v>
      </c>
      <c r="ASP2" s="162">
        <v>43731</v>
      </c>
      <c r="ASQ2" s="162">
        <v>43732</v>
      </c>
      <c r="ASR2" s="162">
        <v>43733</v>
      </c>
      <c r="ASS2" s="162">
        <v>43734</v>
      </c>
      <c r="AST2" s="162">
        <v>43735</v>
      </c>
      <c r="ASU2" s="162">
        <v>43738</v>
      </c>
      <c r="ASV2" s="162">
        <v>43739</v>
      </c>
      <c r="ASW2" s="162">
        <v>43740</v>
      </c>
      <c r="ASX2" s="162">
        <v>43741</v>
      </c>
      <c r="ASY2" s="162">
        <v>43742</v>
      </c>
      <c r="ASZ2" s="162">
        <v>43745</v>
      </c>
      <c r="ATA2" s="162">
        <v>43746</v>
      </c>
      <c r="ATB2" s="162">
        <v>43747</v>
      </c>
      <c r="ATC2" s="162">
        <v>43748</v>
      </c>
      <c r="ATD2" s="162">
        <v>43749</v>
      </c>
      <c r="ATE2" s="162">
        <v>43752</v>
      </c>
      <c r="ATF2" s="162">
        <v>43753</v>
      </c>
      <c r="ATG2" s="162">
        <v>43754</v>
      </c>
      <c r="ATH2" s="162">
        <v>43755</v>
      </c>
      <c r="ATI2" s="162">
        <v>43756</v>
      </c>
      <c r="ATJ2" s="162">
        <v>43759</v>
      </c>
      <c r="ATK2" s="162">
        <v>43760</v>
      </c>
      <c r="ATL2" s="162">
        <v>43761</v>
      </c>
      <c r="ATM2" s="162">
        <v>43762</v>
      </c>
      <c r="ATN2" s="162">
        <v>43763</v>
      </c>
      <c r="ATO2" s="162">
        <v>43766</v>
      </c>
      <c r="ATP2" s="162">
        <v>43767</v>
      </c>
      <c r="ATQ2" s="162">
        <v>43768</v>
      </c>
      <c r="ATR2" s="162">
        <v>43769</v>
      </c>
      <c r="ATS2" s="162">
        <v>43770</v>
      </c>
      <c r="ATT2" s="162">
        <v>43773</v>
      </c>
      <c r="ATU2" s="162">
        <v>43774</v>
      </c>
      <c r="ATV2" s="162">
        <v>43775</v>
      </c>
      <c r="ATW2" s="162">
        <v>43776</v>
      </c>
      <c r="ATX2" s="162">
        <v>43777</v>
      </c>
      <c r="ATY2" s="162">
        <v>43780</v>
      </c>
      <c r="ATZ2" s="162">
        <v>43781</v>
      </c>
      <c r="AUA2" s="162">
        <v>43782</v>
      </c>
      <c r="AUB2" s="162">
        <v>43783</v>
      </c>
      <c r="AUC2" s="162">
        <v>43784</v>
      </c>
      <c r="AUD2" s="162">
        <v>43787</v>
      </c>
      <c r="AUE2" s="162">
        <v>43788</v>
      </c>
      <c r="AUF2" s="162">
        <v>43789</v>
      </c>
      <c r="AUG2" s="162">
        <v>43790</v>
      </c>
      <c r="AUH2" s="162">
        <v>43791</v>
      </c>
      <c r="AUI2" s="162">
        <v>43794</v>
      </c>
      <c r="AUJ2" s="162">
        <v>43797</v>
      </c>
      <c r="AUK2" s="162">
        <v>43798</v>
      </c>
      <c r="AUL2" s="162">
        <v>43801</v>
      </c>
      <c r="AUM2" s="162">
        <v>43802</v>
      </c>
      <c r="AUN2" s="162">
        <v>43803</v>
      </c>
      <c r="AUO2" s="162">
        <v>43804</v>
      </c>
      <c r="AUP2" s="162">
        <v>43805</v>
      </c>
      <c r="AUQ2" s="162">
        <v>43808</v>
      </c>
      <c r="AUR2" s="162">
        <v>43809</v>
      </c>
      <c r="AUS2" s="162">
        <v>43810</v>
      </c>
      <c r="AUT2" s="162">
        <v>43811</v>
      </c>
      <c r="AUU2" s="162">
        <v>43812</v>
      </c>
      <c r="AUV2" s="162">
        <v>43815</v>
      </c>
      <c r="AUW2" s="162">
        <v>43816</v>
      </c>
      <c r="AUX2" s="162">
        <v>43817</v>
      </c>
      <c r="AUY2" s="162">
        <v>43818</v>
      </c>
      <c r="AUZ2" s="162">
        <v>43819</v>
      </c>
      <c r="AVA2" s="162">
        <v>43822</v>
      </c>
      <c r="AVB2" s="162">
        <v>43823</v>
      </c>
      <c r="AVC2" s="162">
        <v>43824</v>
      </c>
      <c r="AVD2" s="162">
        <v>43825</v>
      </c>
      <c r="AVE2" s="162">
        <v>43826</v>
      </c>
      <c r="AVF2" s="162">
        <v>43829</v>
      </c>
      <c r="AVG2" s="162">
        <v>43830</v>
      </c>
      <c r="AVH2" s="162">
        <v>43832</v>
      </c>
      <c r="AVI2" s="162">
        <v>43833</v>
      </c>
      <c r="AVJ2" s="162">
        <v>43836</v>
      </c>
      <c r="AVK2" s="162">
        <v>43837</v>
      </c>
      <c r="AVL2" s="162">
        <v>43838</v>
      </c>
      <c r="AVM2" s="162">
        <v>43839</v>
      </c>
      <c r="AVN2" s="162">
        <v>43840</v>
      </c>
      <c r="AVO2" s="162">
        <v>43843</v>
      </c>
      <c r="AVP2" s="162">
        <v>43844</v>
      </c>
      <c r="AVQ2" s="162">
        <v>43845</v>
      </c>
      <c r="AVR2" s="162">
        <v>43846</v>
      </c>
      <c r="AVS2" s="162">
        <v>43847</v>
      </c>
      <c r="AVT2" s="162">
        <v>43850</v>
      </c>
      <c r="AVU2" s="162">
        <v>43851</v>
      </c>
      <c r="AVV2" s="162">
        <v>43852</v>
      </c>
      <c r="AVW2" s="162">
        <v>43853</v>
      </c>
      <c r="AVX2" s="162">
        <v>43854</v>
      </c>
      <c r="AVY2" s="162">
        <v>43857</v>
      </c>
      <c r="AVZ2" s="162">
        <v>43858</v>
      </c>
      <c r="AWA2" s="162">
        <v>43859</v>
      </c>
      <c r="AWB2" s="162">
        <v>43860</v>
      </c>
      <c r="AWC2" s="162">
        <v>43861</v>
      </c>
      <c r="AWD2" s="162">
        <v>43864</v>
      </c>
      <c r="AWE2" s="162">
        <v>43865</v>
      </c>
      <c r="AWF2" s="162">
        <v>43866</v>
      </c>
      <c r="AWG2" s="162">
        <v>43867</v>
      </c>
      <c r="AWH2" s="162">
        <v>43868</v>
      </c>
      <c r="AWI2" s="162">
        <v>43871</v>
      </c>
      <c r="AWJ2" s="162">
        <v>43872</v>
      </c>
      <c r="AWK2" s="162">
        <v>43873</v>
      </c>
      <c r="AWL2" s="162">
        <v>43874</v>
      </c>
      <c r="AWM2" s="162">
        <v>43875</v>
      </c>
      <c r="AWN2" s="162">
        <v>43878</v>
      </c>
      <c r="AWO2" s="162">
        <v>43879</v>
      </c>
      <c r="AWP2" s="162">
        <v>43880</v>
      </c>
      <c r="AWQ2" s="162">
        <v>43881</v>
      </c>
      <c r="AWR2" s="162">
        <v>43882</v>
      </c>
      <c r="AWS2" s="162">
        <v>43888</v>
      </c>
      <c r="AWT2" s="162">
        <v>43889</v>
      </c>
      <c r="AWU2" s="162">
        <v>43892</v>
      </c>
      <c r="AWV2" s="162">
        <v>43893</v>
      </c>
      <c r="AWW2" s="162">
        <v>43894</v>
      </c>
      <c r="AWX2" s="162">
        <v>43895</v>
      </c>
      <c r="AWY2" s="162">
        <v>43896</v>
      </c>
      <c r="AWZ2" s="162">
        <v>43899</v>
      </c>
      <c r="AXA2" s="162">
        <v>43900</v>
      </c>
      <c r="AXB2" s="162">
        <v>43901</v>
      </c>
      <c r="AXC2" s="162">
        <v>43902</v>
      </c>
      <c r="AXD2" s="162">
        <v>43903</v>
      </c>
      <c r="AXE2" s="162">
        <v>43906</v>
      </c>
      <c r="AXF2" s="162">
        <v>43907</v>
      </c>
      <c r="AXG2" s="162">
        <v>43908</v>
      </c>
      <c r="AXH2" s="162">
        <v>43909</v>
      </c>
      <c r="AXI2" s="162">
        <v>43910</v>
      </c>
      <c r="AXJ2" s="162">
        <v>43913</v>
      </c>
      <c r="AXK2" s="162">
        <v>43914</v>
      </c>
      <c r="AXL2" s="162">
        <v>43915</v>
      </c>
      <c r="AXM2" s="162">
        <v>43916</v>
      </c>
      <c r="AXN2" s="162">
        <v>43917</v>
      </c>
      <c r="AXO2" s="162">
        <v>43920</v>
      </c>
      <c r="AXP2" s="162">
        <v>43921</v>
      </c>
      <c r="AXQ2" s="162">
        <v>43922</v>
      </c>
      <c r="AXR2" s="162">
        <v>43923</v>
      </c>
      <c r="AXS2" s="162">
        <v>43924</v>
      </c>
      <c r="AXT2" s="162">
        <v>43927</v>
      </c>
      <c r="AXU2" s="162">
        <v>43928</v>
      </c>
      <c r="AXV2" s="162">
        <v>43929</v>
      </c>
      <c r="AXW2" s="162">
        <v>43930</v>
      </c>
      <c r="AXX2" s="162">
        <v>43931</v>
      </c>
      <c r="AXY2" s="162">
        <v>43934</v>
      </c>
      <c r="AXZ2" s="162">
        <v>43935</v>
      </c>
      <c r="AYA2" s="162">
        <v>43936</v>
      </c>
      <c r="AYB2" s="162">
        <v>43937</v>
      </c>
      <c r="AYC2" s="162">
        <v>43938</v>
      </c>
      <c r="AYD2" s="162">
        <v>43941</v>
      </c>
      <c r="AYE2" s="162">
        <v>43942</v>
      </c>
      <c r="AYF2" s="162">
        <v>43943</v>
      </c>
      <c r="AYG2" s="162">
        <v>43944</v>
      </c>
      <c r="AYH2" s="162">
        <v>43945</v>
      </c>
      <c r="AYI2" s="162">
        <v>43948</v>
      </c>
      <c r="AYJ2" s="162">
        <v>43949</v>
      </c>
      <c r="AYK2" s="162">
        <v>43950</v>
      </c>
      <c r="AYL2" s="162">
        <v>43951</v>
      </c>
      <c r="AYM2" s="162">
        <v>43952</v>
      </c>
      <c r="AYN2" s="162">
        <v>43955</v>
      </c>
      <c r="AYO2" s="162">
        <v>43956</v>
      </c>
      <c r="AYP2" s="162">
        <v>43957</v>
      </c>
      <c r="AYQ2" s="162">
        <v>43958</v>
      </c>
      <c r="AYR2" s="162">
        <v>43959</v>
      </c>
      <c r="AYS2" s="162">
        <v>43962</v>
      </c>
      <c r="AYT2" s="162">
        <v>43963</v>
      </c>
      <c r="AYU2" s="162">
        <v>43964</v>
      </c>
      <c r="AYV2" s="162">
        <v>43965</v>
      </c>
      <c r="AYW2" s="162">
        <v>43966</v>
      </c>
      <c r="AYX2" s="162">
        <v>43969</v>
      </c>
      <c r="AYY2" s="162">
        <v>43970</v>
      </c>
      <c r="AYZ2" s="162">
        <v>43971</v>
      </c>
      <c r="AZA2" s="162">
        <v>43972</v>
      </c>
      <c r="AZB2" s="162">
        <v>43973</v>
      </c>
      <c r="AZC2" s="162">
        <v>43976</v>
      </c>
      <c r="AZD2" s="162">
        <v>43977</v>
      </c>
      <c r="AZE2" s="162">
        <v>43978</v>
      </c>
      <c r="AZF2" s="162">
        <v>43979</v>
      </c>
      <c r="AZG2" s="162">
        <v>43980</v>
      </c>
      <c r="AZH2" s="162">
        <v>43984</v>
      </c>
      <c r="AZI2" s="162">
        <v>43985</v>
      </c>
      <c r="AZJ2" s="162">
        <v>43986</v>
      </c>
      <c r="AZK2" s="162">
        <v>43990</v>
      </c>
      <c r="AZL2" s="162">
        <v>43991</v>
      </c>
      <c r="AZM2" s="162">
        <v>43992</v>
      </c>
      <c r="AZN2" s="162">
        <v>43993</v>
      </c>
      <c r="AZO2" s="162">
        <v>43994</v>
      </c>
      <c r="AZP2" s="162">
        <v>43997</v>
      </c>
      <c r="AZQ2" s="162">
        <v>43998</v>
      </c>
      <c r="AZR2" s="162">
        <v>43999</v>
      </c>
      <c r="AZS2" s="162">
        <v>44000</v>
      </c>
      <c r="AZT2" s="162">
        <v>44001</v>
      </c>
      <c r="AZU2" s="162">
        <v>44004</v>
      </c>
      <c r="AZV2" s="162">
        <v>44005</v>
      </c>
      <c r="AZW2" s="162">
        <v>44007</v>
      </c>
      <c r="AZX2" s="162">
        <v>44008</v>
      </c>
      <c r="AZY2" s="162">
        <v>44011</v>
      </c>
      <c r="AZZ2" s="162">
        <v>44012</v>
      </c>
      <c r="BAA2" s="162">
        <v>44013</v>
      </c>
      <c r="BAB2" s="162">
        <v>44014</v>
      </c>
      <c r="BAC2" s="162">
        <v>44015</v>
      </c>
      <c r="BAD2" s="162">
        <v>44018</v>
      </c>
      <c r="BAE2" s="162">
        <v>44019</v>
      </c>
      <c r="BAF2" s="162">
        <v>44020</v>
      </c>
      <c r="BAG2" s="162">
        <v>44021</v>
      </c>
      <c r="BAH2" s="162">
        <v>44022</v>
      </c>
      <c r="BAI2" s="162">
        <v>44028</v>
      </c>
      <c r="BAJ2" s="162">
        <v>44029</v>
      </c>
      <c r="BAK2" s="162">
        <v>44032</v>
      </c>
      <c r="BAL2" s="162">
        <v>44033</v>
      </c>
      <c r="BAM2" s="162">
        <v>44034</v>
      </c>
      <c r="BAN2" s="162">
        <v>44035</v>
      </c>
      <c r="BAO2" s="162">
        <v>44036</v>
      </c>
      <c r="BAP2" s="162">
        <v>44039</v>
      </c>
      <c r="BAQ2" s="162">
        <v>44040</v>
      </c>
      <c r="BAR2" s="162">
        <v>44041</v>
      </c>
      <c r="BAS2" s="162">
        <v>44042</v>
      </c>
      <c r="BAT2" s="162">
        <v>44043</v>
      </c>
      <c r="BAU2" s="162">
        <v>44046</v>
      </c>
      <c r="BAV2" s="162">
        <v>44047</v>
      </c>
      <c r="BAW2" s="162">
        <v>44048</v>
      </c>
      <c r="BAX2" s="162">
        <v>44049</v>
      </c>
      <c r="BAY2" s="162">
        <v>44050</v>
      </c>
      <c r="BAZ2" s="162">
        <v>44053</v>
      </c>
      <c r="BBA2" s="162">
        <v>44054</v>
      </c>
      <c r="BBB2" s="162">
        <v>44055</v>
      </c>
      <c r="BBC2" s="162">
        <v>44056</v>
      </c>
      <c r="BBD2" s="162">
        <v>44057</v>
      </c>
      <c r="BBE2" s="162">
        <v>44060</v>
      </c>
      <c r="BBF2" s="162">
        <v>44061</v>
      </c>
      <c r="BBG2" s="162">
        <v>44062</v>
      </c>
      <c r="BBH2" s="162">
        <v>44063</v>
      </c>
      <c r="BBI2" s="162">
        <v>44064</v>
      </c>
      <c r="BBJ2" s="162">
        <v>44067</v>
      </c>
      <c r="BBK2" s="162">
        <v>44068</v>
      </c>
      <c r="BBL2" s="162">
        <v>44069</v>
      </c>
      <c r="BBM2" s="162">
        <v>44070</v>
      </c>
      <c r="BBN2" s="162">
        <v>44071</v>
      </c>
      <c r="BBO2" s="162">
        <v>44074</v>
      </c>
      <c r="BBP2" s="162">
        <v>44075</v>
      </c>
      <c r="BBQ2" s="162">
        <v>44076</v>
      </c>
      <c r="BBR2" s="162">
        <v>44077</v>
      </c>
      <c r="BBS2" s="162">
        <v>44078</v>
      </c>
      <c r="BBT2" s="162">
        <v>44081</v>
      </c>
      <c r="BBU2" s="162">
        <v>44082</v>
      </c>
      <c r="BBV2" s="162">
        <v>44083</v>
      </c>
      <c r="BBW2" s="162">
        <v>44084</v>
      </c>
      <c r="BBX2" s="162">
        <v>44085</v>
      </c>
      <c r="BBY2" s="162">
        <v>44088</v>
      </c>
      <c r="BBZ2" s="162">
        <v>44089</v>
      </c>
      <c r="BCA2" s="162">
        <v>44090</v>
      </c>
      <c r="BCB2" s="162">
        <v>44091</v>
      </c>
      <c r="BCC2" s="162">
        <v>44092</v>
      </c>
      <c r="BCD2" s="162">
        <v>44095</v>
      </c>
      <c r="BCE2" s="162">
        <v>44096</v>
      </c>
      <c r="BCF2" s="162">
        <v>44097</v>
      </c>
      <c r="BCG2" s="162">
        <v>44098</v>
      </c>
      <c r="BCH2" s="162">
        <v>44099</v>
      </c>
      <c r="BCI2" s="162">
        <v>44102</v>
      </c>
      <c r="BCJ2" s="162">
        <v>44103</v>
      </c>
      <c r="BCK2" s="162">
        <v>44104</v>
      </c>
      <c r="BCL2" s="162">
        <v>44105</v>
      </c>
      <c r="BCM2" s="162">
        <v>44106</v>
      </c>
      <c r="BCN2" s="162">
        <v>44109</v>
      </c>
      <c r="BCO2" s="162">
        <v>44110</v>
      </c>
      <c r="BCP2" s="162">
        <v>44111</v>
      </c>
      <c r="BCQ2" s="162">
        <v>44112</v>
      </c>
      <c r="BCR2" s="162">
        <v>44113</v>
      </c>
      <c r="BCS2" s="162">
        <v>44116</v>
      </c>
      <c r="BCT2" s="162">
        <v>44117</v>
      </c>
      <c r="BCU2" s="162">
        <v>44118</v>
      </c>
      <c r="BCV2" s="162">
        <v>44120</v>
      </c>
      <c r="BCW2" s="162">
        <v>44123</v>
      </c>
      <c r="BCX2" s="162">
        <v>44124</v>
      </c>
      <c r="BCY2" s="162">
        <v>44125</v>
      </c>
      <c r="BCZ2" s="162">
        <v>44126</v>
      </c>
      <c r="BDA2" s="162">
        <v>44127</v>
      </c>
      <c r="BDB2" s="162">
        <v>44130</v>
      </c>
      <c r="BDC2" s="162">
        <v>44131</v>
      </c>
      <c r="BDD2" s="162">
        <v>44132</v>
      </c>
      <c r="BDE2" s="162">
        <v>44133</v>
      </c>
      <c r="BDF2" s="162">
        <v>44134</v>
      </c>
      <c r="BDG2" s="162">
        <v>44137</v>
      </c>
      <c r="BDH2" s="162">
        <v>44138</v>
      </c>
      <c r="BDI2" s="162">
        <v>44139</v>
      </c>
      <c r="BDJ2" s="162">
        <v>44140</v>
      </c>
      <c r="BDK2" s="162">
        <v>44141</v>
      </c>
      <c r="BDL2" s="162">
        <v>44144</v>
      </c>
      <c r="BDM2" s="162">
        <v>44145</v>
      </c>
      <c r="BDN2" s="162">
        <v>44146</v>
      </c>
      <c r="BDO2" s="162">
        <v>44147</v>
      </c>
      <c r="BDP2" s="162">
        <v>44148</v>
      </c>
      <c r="BDQ2" s="162">
        <v>44152</v>
      </c>
      <c r="BDR2" s="162">
        <v>44153</v>
      </c>
      <c r="BDS2" s="162">
        <v>44154</v>
      </c>
      <c r="BDT2" s="162">
        <v>44155</v>
      </c>
      <c r="BDU2" s="162">
        <v>44158</v>
      </c>
      <c r="BDV2" s="162">
        <v>44159</v>
      </c>
      <c r="BDW2" s="162">
        <v>44160</v>
      </c>
      <c r="BDX2" s="162">
        <v>44161</v>
      </c>
      <c r="BDY2" s="162">
        <v>44162</v>
      </c>
      <c r="BDZ2" s="162">
        <v>44165</v>
      </c>
      <c r="BEA2" s="164">
        <v>44166</v>
      </c>
      <c r="BEB2" s="164">
        <v>44167</v>
      </c>
      <c r="BEC2" s="164">
        <v>44168</v>
      </c>
      <c r="BED2" s="164">
        <v>44169</v>
      </c>
      <c r="BEE2" s="164">
        <v>44172</v>
      </c>
      <c r="BEF2" s="164">
        <v>44173</v>
      </c>
      <c r="BEG2" s="164">
        <v>44174</v>
      </c>
      <c r="BEH2" s="165" t="s">
        <v>208</v>
      </c>
      <c r="BEI2" s="165" t="s">
        <v>208</v>
      </c>
      <c r="BEJ2" s="165" t="s">
        <v>208</v>
      </c>
      <c r="BEK2" s="165" t="s">
        <v>208</v>
      </c>
      <c r="BEL2" s="165" t="s">
        <v>208</v>
      </c>
      <c r="BEM2" s="165" t="s">
        <v>208</v>
      </c>
      <c r="BEN2" s="165" t="s">
        <v>208</v>
      </c>
      <c r="BEO2" s="165" t="s">
        <v>208</v>
      </c>
      <c r="BEP2" s="165" t="s">
        <v>208</v>
      </c>
      <c r="BEQ2" s="165" t="s">
        <v>208</v>
      </c>
      <c r="BER2" s="165" t="s">
        <v>208</v>
      </c>
      <c r="BES2" s="165" t="s">
        <v>208</v>
      </c>
      <c r="BET2" s="165" t="s">
        <v>208</v>
      </c>
      <c r="BEU2" s="165" t="s">
        <v>208</v>
      </c>
      <c r="BEV2" s="165" t="s">
        <v>208</v>
      </c>
      <c r="BEW2" s="164">
        <v>44200</v>
      </c>
      <c r="BEX2" s="164">
        <v>44201</v>
      </c>
      <c r="BEY2" s="164">
        <v>44202</v>
      </c>
      <c r="BEZ2" s="164">
        <v>44203</v>
      </c>
      <c r="BFA2" s="164">
        <v>44204</v>
      </c>
      <c r="BFB2" s="164">
        <v>44207</v>
      </c>
      <c r="BFC2" s="164">
        <v>44208</v>
      </c>
      <c r="BFD2" s="164">
        <v>44209</v>
      </c>
      <c r="BFE2" s="164">
        <v>44210</v>
      </c>
      <c r="BFF2" s="164">
        <v>44211</v>
      </c>
      <c r="BFG2" s="164">
        <v>44214</v>
      </c>
      <c r="BFH2" s="164">
        <v>44215</v>
      </c>
      <c r="BFI2" s="164">
        <v>44216</v>
      </c>
      <c r="BFJ2" s="164">
        <v>44217</v>
      </c>
      <c r="BFK2" s="164">
        <v>44218</v>
      </c>
      <c r="BFL2" s="164">
        <v>44221</v>
      </c>
      <c r="BFM2" s="164">
        <v>44222</v>
      </c>
      <c r="BFN2" s="164">
        <v>44223</v>
      </c>
      <c r="BFO2" s="164">
        <v>44224</v>
      </c>
      <c r="BFP2" s="164">
        <v>44225</v>
      </c>
      <c r="BFQ2" s="164">
        <v>44228</v>
      </c>
      <c r="BFR2" s="164">
        <v>44229</v>
      </c>
      <c r="BFS2" s="164">
        <v>44230</v>
      </c>
      <c r="BFT2" s="164">
        <v>44231</v>
      </c>
      <c r="BFU2" s="164">
        <v>44232</v>
      </c>
      <c r="BFV2" s="164">
        <v>44235</v>
      </c>
      <c r="BFW2" s="164">
        <v>44236</v>
      </c>
      <c r="BFX2" s="164">
        <v>44237</v>
      </c>
      <c r="BFY2" s="164">
        <v>44238</v>
      </c>
      <c r="BFZ2" s="164">
        <v>44242</v>
      </c>
      <c r="BGA2" s="164">
        <v>44243</v>
      </c>
      <c r="BGB2" s="164">
        <v>44244</v>
      </c>
      <c r="BGC2" s="164">
        <v>44245</v>
      </c>
      <c r="BGD2" s="164">
        <v>44246</v>
      </c>
      <c r="BGE2" s="164">
        <v>44249</v>
      </c>
      <c r="BGF2" s="164">
        <v>44250</v>
      </c>
      <c r="BGG2" s="164">
        <v>44251</v>
      </c>
      <c r="BGH2" s="164">
        <v>44252</v>
      </c>
      <c r="BGI2" s="164">
        <v>44253</v>
      </c>
      <c r="BGJ2" s="166">
        <v>44256</v>
      </c>
      <c r="BGK2" s="166">
        <v>44257</v>
      </c>
      <c r="BGL2" s="166">
        <v>44258</v>
      </c>
      <c r="BGM2" s="166">
        <v>44259</v>
      </c>
      <c r="BGN2" s="166">
        <v>44260</v>
      </c>
      <c r="BGO2" s="166">
        <v>44264</v>
      </c>
      <c r="BGP2" s="166">
        <v>44265</v>
      </c>
      <c r="BGQ2" s="166">
        <v>44266</v>
      </c>
      <c r="BGR2" s="166">
        <v>44267</v>
      </c>
      <c r="BGS2" s="166">
        <v>44270</v>
      </c>
      <c r="BGT2" s="166">
        <v>44271</v>
      </c>
      <c r="BGU2" s="166">
        <v>44272</v>
      </c>
      <c r="BGV2" s="166">
        <v>44273</v>
      </c>
      <c r="BGW2" s="166">
        <v>44274</v>
      </c>
      <c r="BGX2" s="166">
        <v>44277</v>
      </c>
      <c r="BGY2" s="166">
        <v>44278</v>
      </c>
      <c r="BGZ2" s="166">
        <v>44279</v>
      </c>
      <c r="BHA2" s="166">
        <v>44280</v>
      </c>
      <c r="BHB2" s="166">
        <v>44281</v>
      </c>
      <c r="BHC2" s="166">
        <v>44284</v>
      </c>
      <c r="BHD2" s="166">
        <v>44285</v>
      </c>
      <c r="BHE2" s="166">
        <v>44286</v>
      </c>
      <c r="BHF2" s="166">
        <v>44287</v>
      </c>
      <c r="BHG2" s="166">
        <v>44288</v>
      </c>
      <c r="BHH2" s="166">
        <v>44291</v>
      </c>
      <c r="BHI2" s="166">
        <v>44292</v>
      </c>
      <c r="BHJ2" s="166">
        <v>44293</v>
      </c>
      <c r="BHK2" s="166">
        <v>44294</v>
      </c>
      <c r="BHL2" s="166">
        <v>44295</v>
      </c>
      <c r="BHM2" s="166">
        <v>44298</v>
      </c>
      <c r="BHN2" s="166">
        <v>44299</v>
      </c>
      <c r="BHO2" s="166">
        <v>44300</v>
      </c>
      <c r="BHP2" s="166">
        <v>44301</v>
      </c>
      <c r="BHQ2" s="166">
        <v>44302</v>
      </c>
      <c r="BHR2" s="166">
        <v>44305</v>
      </c>
      <c r="BHS2" s="166">
        <v>44306</v>
      </c>
      <c r="BHT2" s="166">
        <v>44307</v>
      </c>
      <c r="BHU2" s="166">
        <v>44308</v>
      </c>
      <c r="BHV2" s="166">
        <v>44309</v>
      </c>
      <c r="BHW2" s="166">
        <v>44312</v>
      </c>
      <c r="BHX2" s="166">
        <v>44313</v>
      </c>
      <c r="BHY2" s="166">
        <v>44314</v>
      </c>
      <c r="BHZ2" s="166">
        <v>44315</v>
      </c>
      <c r="BIA2" s="166">
        <v>44316</v>
      </c>
      <c r="BIB2" s="166">
        <v>44319</v>
      </c>
      <c r="BIC2" s="166">
        <v>44320</v>
      </c>
      <c r="BID2" s="166">
        <v>44321</v>
      </c>
      <c r="BIE2" s="166">
        <v>44322</v>
      </c>
      <c r="BIF2" s="166">
        <v>44323</v>
      </c>
      <c r="BIG2" s="166">
        <v>44326</v>
      </c>
      <c r="BIH2" s="166">
        <v>44327</v>
      </c>
      <c r="BII2" s="166">
        <v>44328</v>
      </c>
      <c r="BIJ2" s="166">
        <v>44329</v>
      </c>
      <c r="BIK2" s="166">
        <v>44330</v>
      </c>
      <c r="BIL2" s="166">
        <v>44333</v>
      </c>
      <c r="BIM2" s="167">
        <v>44334</v>
      </c>
      <c r="BIN2" s="167">
        <v>44335</v>
      </c>
      <c r="BIO2" s="167">
        <v>44336</v>
      </c>
      <c r="BIP2" s="167">
        <v>44337</v>
      </c>
      <c r="BIQ2" s="167">
        <v>44340</v>
      </c>
      <c r="BIR2" s="167">
        <v>44341</v>
      </c>
      <c r="BIS2" s="167">
        <v>44343</v>
      </c>
      <c r="BIT2" s="167">
        <v>44344</v>
      </c>
      <c r="BIU2" s="167">
        <v>44347</v>
      </c>
      <c r="BIV2" s="167">
        <v>44349</v>
      </c>
      <c r="BIW2" s="167">
        <v>44350</v>
      </c>
      <c r="BIX2" s="167">
        <v>44351</v>
      </c>
      <c r="BIY2" s="167">
        <v>44354</v>
      </c>
      <c r="BIZ2" s="167">
        <v>44355</v>
      </c>
      <c r="BJA2" s="167">
        <v>44357</v>
      </c>
      <c r="BJB2" s="167">
        <v>44358</v>
      </c>
      <c r="BJC2" s="167">
        <v>44361</v>
      </c>
      <c r="BJD2" s="167">
        <v>44362</v>
      </c>
      <c r="BJE2" s="167">
        <v>44363</v>
      </c>
      <c r="BJF2" s="167">
        <v>44364</v>
      </c>
      <c r="BJG2" s="167">
        <v>44365</v>
      </c>
      <c r="BJH2" s="167">
        <v>44368</v>
      </c>
      <c r="BJI2" s="167">
        <v>44369</v>
      </c>
      <c r="BJJ2" s="167">
        <v>44370</v>
      </c>
      <c r="BJK2" s="167">
        <v>44371</v>
      </c>
      <c r="BJL2" s="167">
        <v>44372</v>
      </c>
      <c r="BJM2" s="167">
        <v>44375</v>
      </c>
      <c r="BJN2" s="167">
        <v>44376</v>
      </c>
      <c r="BJO2" s="167">
        <v>44377</v>
      </c>
      <c r="BJP2" s="167">
        <v>44378</v>
      </c>
      <c r="BJQ2" s="167">
        <v>44379</v>
      </c>
      <c r="BJR2" s="167">
        <v>44382</v>
      </c>
      <c r="BJS2" s="167">
        <v>44383</v>
      </c>
      <c r="BJT2" s="167">
        <v>44384</v>
      </c>
      <c r="BJU2" s="167">
        <v>44385</v>
      </c>
      <c r="BJV2" s="167">
        <v>44386</v>
      </c>
      <c r="BJW2" s="167">
        <v>44396</v>
      </c>
      <c r="BJX2" s="167">
        <v>44397</v>
      </c>
      <c r="BJY2" s="167">
        <v>44398</v>
      </c>
      <c r="BJZ2" s="167">
        <v>44399</v>
      </c>
      <c r="BKA2" s="167">
        <v>44400</v>
      </c>
      <c r="BKB2" s="167">
        <v>44401</v>
      </c>
      <c r="BKC2" s="167">
        <v>44403</v>
      </c>
      <c r="BKD2" s="167">
        <v>44404</v>
      </c>
      <c r="BKE2" s="167">
        <v>44405</v>
      </c>
      <c r="BKF2" s="167">
        <v>44406</v>
      </c>
      <c r="BKG2" s="167">
        <v>44407</v>
      </c>
      <c r="BKH2" s="167">
        <v>44410</v>
      </c>
      <c r="BKI2" s="167">
        <v>44411</v>
      </c>
      <c r="BKJ2" s="167">
        <v>44412</v>
      </c>
      <c r="BKK2" s="167">
        <v>44413</v>
      </c>
      <c r="BKL2" s="167">
        <v>44414</v>
      </c>
      <c r="BKM2" s="167">
        <v>44417</v>
      </c>
      <c r="BKN2" s="167">
        <v>44418</v>
      </c>
      <c r="BKO2" s="167">
        <v>44419</v>
      </c>
      <c r="BKP2" s="167">
        <v>44420</v>
      </c>
      <c r="BKQ2" s="167">
        <v>44421</v>
      </c>
      <c r="BKR2" s="167">
        <v>44424</v>
      </c>
      <c r="BKS2" s="167">
        <v>44425</v>
      </c>
      <c r="BKT2" s="167">
        <v>44426</v>
      </c>
      <c r="BKU2" s="167">
        <v>44427</v>
      </c>
      <c r="BKV2" s="167">
        <v>44428</v>
      </c>
      <c r="BKW2" s="167">
        <v>44431</v>
      </c>
      <c r="BKX2" s="167">
        <v>44432</v>
      </c>
      <c r="BKY2" s="167">
        <v>44433</v>
      </c>
      <c r="BKZ2" s="167">
        <v>44434</v>
      </c>
      <c r="BLA2" s="167">
        <v>44435</v>
      </c>
      <c r="BLB2" s="167">
        <v>44438</v>
      </c>
      <c r="BLC2" s="167">
        <v>44439</v>
      </c>
      <c r="BLD2" s="167">
        <v>44440</v>
      </c>
      <c r="BLE2" s="167">
        <v>44441</v>
      </c>
      <c r="BLF2" s="167">
        <v>44442</v>
      </c>
      <c r="BLG2" s="167">
        <v>44445</v>
      </c>
      <c r="BLH2" s="167">
        <v>44446</v>
      </c>
      <c r="BLI2" s="167">
        <v>44447</v>
      </c>
      <c r="BLJ2" s="167">
        <v>44448</v>
      </c>
      <c r="BLK2" s="167">
        <v>44449</v>
      </c>
      <c r="BLL2" s="167">
        <v>44452</v>
      </c>
      <c r="BLM2" s="167">
        <v>44453</v>
      </c>
      <c r="BLN2" s="167">
        <v>44454</v>
      </c>
      <c r="BLO2" s="167">
        <v>44455</v>
      </c>
      <c r="BLP2" s="167">
        <v>44456</v>
      </c>
      <c r="BLQ2" s="167">
        <v>44459</v>
      </c>
      <c r="BLR2" s="167">
        <v>44460</v>
      </c>
      <c r="BLS2" s="167">
        <v>44461</v>
      </c>
      <c r="BLT2" s="167">
        <v>44462</v>
      </c>
      <c r="BLU2" s="167">
        <v>44463</v>
      </c>
      <c r="BLV2" s="167">
        <v>44466</v>
      </c>
      <c r="BLW2" s="167">
        <v>44467</v>
      </c>
      <c r="BLX2" s="167">
        <v>44468</v>
      </c>
      <c r="BLY2" s="167">
        <v>44469</v>
      </c>
      <c r="BLZ2" s="167">
        <v>44470</v>
      </c>
      <c r="BMA2" s="167">
        <v>44473</v>
      </c>
      <c r="BMB2" s="167">
        <v>44474</v>
      </c>
      <c r="BMC2" s="167">
        <v>44475</v>
      </c>
      <c r="BMD2" s="167">
        <v>44476</v>
      </c>
      <c r="BME2" s="167">
        <v>44477</v>
      </c>
      <c r="BMF2" s="167">
        <v>44480</v>
      </c>
      <c r="BMG2" s="167">
        <v>44481</v>
      </c>
      <c r="BMH2" s="167">
        <v>44482</v>
      </c>
      <c r="BMI2" s="167">
        <v>44483</v>
      </c>
      <c r="BMJ2" s="167">
        <v>44484</v>
      </c>
      <c r="BMK2" s="167">
        <v>44487</v>
      </c>
      <c r="BML2" s="167">
        <v>44488</v>
      </c>
      <c r="BMM2" s="167">
        <v>44489</v>
      </c>
      <c r="BMN2" s="167">
        <v>44490</v>
      </c>
      <c r="BMO2" s="167">
        <v>44491</v>
      </c>
      <c r="BMP2" s="167">
        <v>44494</v>
      </c>
      <c r="BMQ2" s="167">
        <v>44495</v>
      </c>
      <c r="BMR2" s="167">
        <v>44496</v>
      </c>
      <c r="BMS2" s="167">
        <v>44497</v>
      </c>
      <c r="BMT2" s="167">
        <v>44498</v>
      </c>
      <c r="BMU2" s="167">
        <v>44501</v>
      </c>
      <c r="BMV2" s="167">
        <v>44502</v>
      </c>
      <c r="BMW2" s="167">
        <v>44503</v>
      </c>
      <c r="BMX2" s="167">
        <v>44504</v>
      </c>
      <c r="BMY2" s="167">
        <v>44508</v>
      </c>
      <c r="BMZ2" s="167">
        <v>44509</v>
      </c>
      <c r="BNA2" s="167">
        <v>44510</v>
      </c>
      <c r="BNB2" s="167">
        <v>44511</v>
      </c>
      <c r="BNC2" s="167">
        <v>44512</v>
      </c>
      <c r="BND2" s="167">
        <v>44515</v>
      </c>
      <c r="BNE2" s="167">
        <v>44516</v>
      </c>
      <c r="BNF2" s="167">
        <v>44517</v>
      </c>
      <c r="BNG2" s="167">
        <v>44518</v>
      </c>
      <c r="BNH2" s="167">
        <v>44519</v>
      </c>
      <c r="BNI2" s="167">
        <v>44522</v>
      </c>
      <c r="BNJ2" s="167">
        <v>44523</v>
      </c>
      <c r="BNK2" s="167">
        <v>44524</v>
      </c>
      <c r="BNL2" s="167">
        <v>44525</v>
      </c>
      <c r="BNM2" s="167">
        <v>44529</v>
      </c>
      <c r="BNN2" s="167">
        <v>44530</v>
      </c>
      <c r="BNO2" s="167">
        <v>44531</v>
      </c>
      <c r="BNP2" s="167">
        <v>44532</v>
      </c>
      <c r="BNQ2" s="167">
        <v>44533</v>
      </c>
      <c r="BNR2" s="167">
        <v>44536</v>
      </c>
      <c r="BNS2" s="167">
        <v>44537</v>
      </c>
      <c r="BNT2" s="167">
        <v>44538</v>
      </c>
      <c r="BNU2" s="167">
        <v>44539</v>
      </c>
      <c r="BNV2" s="167">
        <v>44540</v>
      </c>
      <c r="BNW2" s="167">
        <v>44543</v>
      </c>
      <c r="BNX2" s="167">
        <v>44544</v>
      </c>
      <c r="BNY2" s="167">
        <v>44545</v>
      </c>
      <c r="BNZ2" s="167">
        <v>44546</v>
      </c>
      <c r="BOA2" s="167">
        <v>44547</v>
      </c>
      <c r="BOB2" s="167">
        <v>44550</v>
      </c>
      <c r="BOC2" s="167">
        <v>44551</v>
      </c>
      <c r="BOD2" s="167">
        <v>44552</v>
      </c>
      <c r="BOE2" s="167">
        <v>44553</v>
      </c>
      <c r="BOF2" s="167">
        <v>44554</v>
      </c>
      <c r="BOG2" s="167">
        <v>44557</v>
      </c>
      <c r="BOH2" s="167">
        <v>44558</v>
      </c>
      <c r="BOI2" s="167">
        <v>44560</v>
      </c>
      <c r="BOJ2" s="167">
        <v>44561</v>
      </c>
      <c r="BOK2" s="167">
        <v>44564</v>
      </c>
      <c r="BOL2" s="167">
        <v>44565</v>
      </c>
      <c r="BOM2" s="167">
        <v>44566</v>
      </c>
      <c r="BON2" s="167">
        <v>44567</v>
      </c>
      <c r="BOO2" s="167">
        <v>44568</v>
      </c>
      <c r="BOP2" s="167">
        <v>44571</v>
      </c>
      <c r="BOQ2" s="167">
        <v>44572</v>
      </c>
      <c r="BOR2" s="167">
        <v>44573</v>
      </c>
      <c r="BOS2" s="167">
        <v>44574</v>
      </c>
      <c r="BOT2" s="167">
        <v>44575</v>
      </c>
      <c r="BOU2" s="167">
        <v>44578</v>
      </c>
      <c r="BOV2" s="167">
        <v>44579</v>
      </c>
      <c r="BOW2" s="167">
        <v>44580</v>
      </c>
      <c r="BOX2" s="167">
        <v>44581</v>
      </c>
      <c r="BOY2" s="167">
        <v>44582</v>
      </c>
      <c r="BOZ2" s="167">
        <v>44585</v>
      </c>
      <c r="BPA2" s="167">
        <v>44586</v>
      </c>
      <c r="BPB2" s="167">
        <v>44587</v>
      </c>
      <c r="BPC2" s="167">
        <v>44588</v>
      </c>
      <c r="BPD2" s="167">
        <v>44589</v>
      </c>
      <c r="BPE2" s="167">
        <v>44592</v>
      </c>
      <c r="BPF2" s="167">
        <v>44593</v>
      </c>
      <c r="BPG2" s="167">
        <v>44599</v>
      </c>
      <c r="BPH2" s="167">
        <v>44600</v>
      </c>
      <c r="BPI2" s="167">
        <v>44601</v>
      </c>
      <c r="BPJ2" s="167">
        <v>44602</v>
      </c>
      <c r="BPK2" s="167">
        <v>44603</v>
      </c>
      <c r="BPL2" s="167">
        <v>44606</v>
      </c>
      <c r="BPM2" s="167">
        <v>44607</v>
      </c>
      <c r="BPN2" s="167">
        <v>44608</v>
      </c>
      <c r="BPO2" s="167">
        <v>44609</v>
      </c>
      <c r="BPP2" s="167">
        <v>44610</v>
      </c>
      <c r="BPQ2" s="167">
        <v>44613</v>
      </c>
      <c r="BPR2" s="167">
        <v>44614</v>
      </c>
      <c r="BPS2" s="167">
        <v>44615</v>
      </c>
      <c r="BPT2" s="167">
        <v>44616</v>
      </c>
      <c r="BPU2" s="167">
        <v>44617</v>
      </c>
      <c r="BPV2" s="167">
        <v>44620</v>
      </c>
      <c r="BPW2" s="167">
        <v>44621</v>
      </c>
      <c r="BPX2" s="167">
        <v>44622</v>
      </c>
      <c r="BPY2" s="167">
        <v>44623</v>
      </c>
      <c r="BPZ2" s="167">
        <v>44624</v>
      </c>
      <c r="BQA2" s="167">
        <v>44627</v>
      </c>
      <c r="BQB2" s="167">
        <v>44629</v>
      </c>
      <c r="BQC2" s="167">
        <v>44630</v>
      </c>
      <c r="BQD2" s="167">
        <v>44631</v>
      </c>
      <c r="BQE2" s="167">
        <v>44634</v>
      </c>
      <c r="BQF2" s="167">
        <v>44635</v>
      </c>
      <c r="BQG2" s="167">
        <v>44636</v>
      </c>
      <c r="BQH2" s="167">
        <v>44637</v>
      </c>
      <c r="BQI2" s="167">
        <v>44638</v>
      </c>
      <c r="BQJ2" s="167">
        <v>44641</v>
      </c>
      <c r="BQK2" s="167">
        <v>44642</v>
      </c>
      <c r="BQL2" s="167">
        <v>44643</v>
      </c>
      <c r="BQM2" s="167">
        <v>44644</v>
      </c>
      <c r="BQN2" s="167">
        <v>44645</v>
      </c>
      <c r="BQO2" s="167">
        <v>44648</v>
      </c>
      <c r="BQP2" s="167">
        <v>44649</v>
      </c>
      <c r="BQQ2" s="167">
        <v>44650</v>
      </c>
      <c r="BQR2" s="167">
        <v>44651</v>
      </c>
      <c r="BQS2" s="167">
        <v>44652</v>
      </c>
      <c r="BQT2" s="167">
        <v>44655</v>
      </c>
      <c r="BQU2" s="167">
        <v>44656</v>
      </c>
      <c r="BQV2" s="167">
        <v>44657</v>
      </c>
      <c r="BQW2" s="167">
        <v>44658</v>
      </c>
      <c r="BQX2" s="167">
        <v>44659</v>
      </c>
      <c r="BQY2" s="167">
        <v>44662</v>
      </c>
      <c r="BQZ2" s="167">
        <v>44663</v>
      </c>
      <c r="BRA2" s="167">
        <v>44664</v>
      </c>
      <c r="BRB2" s="167">
        <v>44665</v>
      </c>
      <c r="BRC2" s="167">
        <v>44666</v>
      </c>
      <c r="BRD2" s="167">
        <v>44669</v>
      </c>
      <c r="BRE2" s="167">
        <v>44670</v>
      </c>
      <c r="BRF2" s="167">
        <v>44671</v>
      </c>
      <c r="BRG2" s="167">
        <v>44672</v>
      </c>
      <c r="BRH2" s="167">
        <v>44673</v>
      </c>
      <c r="BRI2" s="167">
        <v>44676</v>
      </c>
      <c r="BRJ2" s="167">
        <v>44677</v>
      </c>
      <c r="BRK2" s="167">
        <v>44678</v>
      </c>
      <c r="BRL2" s="167">
        <v>44679</v>
      </c>
      <c r="BRM2" s="167">
        <v>44680</v>
      </c>
      <c r="BRN2" s="167">
        <v>44683</v>
      </c>
      <c r="BRO2" s="167">
        <v>44684</v>
      </c>
      <c r="BRP2" s="167">
        <v>44685</v>
      </c>
      <c r="BRQ2" s="167">
        <v>44686</v>
      </c>
      <c r="BRR2" s="167">
        <v>44687</v>
      </c>
      <c r="BRS2" s="167">
        <v>44690</v>
      </c>
      <c r="BRT2" s="167">
        <v>44691</v>
      </c>
      <c r="BRU2" s="167">
        <v>44692</v>
      </c>
      <c r="BRV2" s="167">
        <v>44693</v>
      </c>
      <c r="BRW2" s="167">
        <v>44694</v>
      </c>
      <c r="BRX2" s="167">
        <v>44697</v>
      </c>
      <c r="BRY2" s="167">
        <v>44698</v>
      </c>
      <c r="BRZ2" s="167">
        <v>44699</v>
      </c>
      <c r="BSA2" s="167">
        <v>44700</v>
      </c>
      <c r="BSB2" s="167">
        <v>44701</v>
      </c>
      <c r="BSC2" s="167">
        <v>44704</v>
      </c>
      <c r="BSD2" s="167">
        <v>44705</v>
      </c>
      <c r="BSE2" s="167">
        <v>44706</v>
      </c>
      <c r="BSF2" s="167">
        <v>44707</v>
      </c>
      <c r="BSG2" s="167">
        <v>44708</v>
      </c>
      <c r="BSH2" s="167">
        <v>44711</v>
      </c>
      <c r="BSI2" s="167">
        <v>44712</v>
      </c>
      <c r="BSJ2" s="167">
        <v>44714</v>
      </c>
      <c r="BSK2" s="167">
        <v>44715</v>
      </c>
      <c r="BSL2" s="167">
        <v>44718</v>
      </c>
      <c r="BSM2" s="167">
        <v>44719</v>
      </c>
      <c r="BSN2" s="167">
        <v>44720</v>
      </c>
      <c r="BSO2" s="167">
        <v>44721</v>
      </c>
      <c r="BSP2" s="167">
        <v>44722</v>
      </c>
      <c r="BSQ2" s="167">
        <v>44725</v>
      </c>
      <c r="BSR2" s="167">
        <v>44726</v>
      </c>
      <c r="BSS2" s="167">
        <v>44727</v>
      </c>
      <c r="BST2" s="167">
        <v>44728</v>
      </c>
      <c r="BSU2" s="167">
        <v>44732</v>
      </c>
      <c r="BSV2" s="167">
        <v>44733</v>
      </c>
      <c r="BSW2" s="167">
        <v>44734</v>
      </c>
      <c r="BSX2" s="167">
        <v>44735</v>
      </c>
      <c r="BSY2" s="167">
        <v>44736</v>
      </c>
      <c r="BSZ2" s="167">
        <v>44739</v>
      </c>
      <c r="BTA2" s="167">
        <v>44740</v>
      </c>
      <c r="BTB2" s="167">
        <v>44741</v>
      </c>
      <c r="BTC2" s="167">
        <v>44742</v>
      </c>
      <c r="BTD2" s="167">
        <v>44743</v>
      </c>
      <c r="BTE2" s="167">
        <v>44746</v>
      </c>
      <c r="BTF2" s="167">
        <v>44747</v>
      </c>
      <c r="BTG2" s="167">
        <v>44748</v>
      </c>
      <c r="BTH2" s="167">
        <v>44749</v>
      </c>
      <c r="BTI2" s="167">
        <v>44750</v>
      </c>
      <c r="BTJ2" s="167">
        <v>44760</v>
      </c>
      <c r="BTK2" s="167">
        <v>44761</v>
      </c>
      <c r="BTL2" s="167">
        <v>44762</v>
      </c>
      <c r="BTM2" s="167">
        <v>44763</v>
      </c>
      <c r="BTN2" s="167">
        <v>44764</v>
      </c>
      <c r="BTO2" s="167">
        <v>44767</v>
      </c>
      <c r="BTP2" s="167">
        <v>44768</v>
      </c>
      <c r="BTQ2" s="167">
        <v>44769</v>
      </c>
      <c r="BTR2" s="167">
        <v>44770</v>
      </c>
      <c r="BTS2" s="167">
        <v>44771</v>
      </c>
      <c r="BTT2" s="167">
        <v>44774</v>
      </c>
      <c r="BTU2" s="167">
        <v>44775</v>
      </c>
      <c r="BTV2" s="167">
        <v>44776</v>
      </c>
      <c r="BTW2" s="167">
        <v>44777</v>
      </c>
      <c r="BTX2" s="167">
        <v>44778</v>
      </c>
      <c r="BTY2" s="167">
        <v>44781</v>
      </c>
      <c r="BTZ2" s="167">
        <v>44782</v>
      </c>
      <c r="BUA2" s="167">
        <v>44783</v>
      </c>
      <c r="BUB2" s="167">
        <v>44784</v>
      </c>
      <c r="BUC2" s="167">
        <v>44785</v>
      </c>
      <c r="BUD2" s="167">
        <v>44788</v>
      </c>
      <c r="BUE2" s="167">
        <v>44789</v>
      </c>
      <c r="BUF2" s="167">
        <v>44790</v>
      </c>
      <c r="BUG2" s="167">
        <v>44791</v>
      </c>
      <c r="BUH2" s="167">
        <v>44792</v>
      </c>
      <c r="BUI2" s="167">
        <v>44795</v>
      </c>
      <c r="BUJ2" s="167">
        <v>44796</v>
      </c>
      <c r="BUK2" s="302">
        <v>44797</v>
      </c>
      <c r="BUL2" s="302">
        <v>44798</v>
      </c>
      <c r="BUM2" s="302">
        <v>44799</v>
      </c>
      <c r="BUN2" s="302">
        <v>44800</v>
      </c>
      <c r="BUO2" s="302">
        <v>44801</v>
      </c>
      <c r="BUP2" s="302">
        <v>44802</v>
      </c>
      <c r="BUQ2" s="302">
        <v>44803</v>
      </c>
      <c r="BUR2" s="302">
        <v>44804</v>
      </c>
      <c r="BUS2" s="302">
        <v>44805</v>
      </c>
      <c r="BUT2" s="302">
        <v>44806</v>
      </c>
      <c r="BUU2" s="302">
        <v>44809</v>
      </c>
      <c r="BUV2" s="302">
        <v>44810</v>
      </c>
      <c r="BUW2" s="302">
        <v>44811</v>
      </c>
      <c r="BUX2" s="302">
        <v>44812</v>
      </c>
      <c r="BUY2" s="302">
        <v>44813</v>
      </c>
      <c r="BUZ2" s="302">
        <v>44816</v>
      </c>
      <c r="BVA2" s="302">
        <v>44817</v>
      </c>
      <c r="BVB2" s="302">
        <v>44818</v>
      </c>
      <c r="BVC2" s="302">
        <v>44819</v>
      </c>
      <c r="BVD2" s="302">
        <v>44820</v>
      </c>
      <c r="BVE2" s="302">
        <v>44823</v>
      </c>
      <c r="BVF2" s="302">
        <v>44824</v>
      </c>
      <c r="BVG2" s="302">
        <v>44825</v>
      </c>
      <c r="BVH2" s="302">
        <v>44826</v>
      </c>
      <c r="BVI2" s="302">
        <v>44827</v>
      </c>
      <c r="BVJ2" s="302">
        <v>44830</v>
      </c>
      <c r="BVK2" s="302">
        <v>44831</v>
      </c>
      <c r="BVL2" s="302">
        <v>44832</v>
      </c>
      <c r="BVM2" s="302">
        <v>44833</v>
      </c>
      <c r="BVN2" s="302">
        <v>44834</v>
      </c>
      <c r="BVO2" s="302">
        <v>44837</v>
      </c>
      <c r="BVP2" s="302">
        <v>44838</v>
      </c>
      <c r="BVQ2" s="302">
        <v>44839</v>
      </c>
      <c r="BVR2" s="302">
        <v>44840</v>
      </c>
      <c r="BVS2" s="302">
        <v>44841</v>
      </c>
      <c r="BVT2" s="302">
        <v>44844</v>
      </c>
      <c r="BVU2" s="302">
        <v>44845</v>
      </c>
      <c r="BVV2" s="302">
        <v>44846</v>
      </c>
      <c r="BVW2" s="302">
        <v>44847</v>
      </c>
      <c r="BVX2" s="302">
        <v>44848</v>
      </c>
      <c r="BVY2" s="302">
        <v>44851</v>
      </c>
      <c r="BVZ2" s="302">
        <v>44852</v>
      </c>
      <c r="BWA2" s="302">
        <v>44853</v>
      </c>
      <c r="BWB2" s="302">
        <v>44854</v>
      </c>
      <c r="BWC2" s="302">
        <v>44855</v>
      </c>
      <c r="BWD2" s="302">
        <v>44858</v>
      </c>
      <c r="BWE2" s="302">
        <v>44859</v>
      </c>
      <c r="BWF2" s="302">
        <v>44860</v>
      </c>
      <c r="BWG2" s="302">
        <v>44861</v>
      </c>
      <c r="BWH2" s="302">
        <v>44862</v>
      </c>
      <c r="BWI2" s="302">
        <v>44865</v>
      </c>
      <c r="BWJ2" s="302">
        <v>44866</v>
      </c>
      <c r="BWK2" s="302">
        <v>44867</v>
      </c>
      <c r="BWL2" s="302">
        <v>44868</v>
      </c>
      <c r="BWM2" s="302">
        <v>44869</v>
      </c>
      <c r="BWN2" s="302">
        <v>44872</v>
      </c>
      <c r="BWO2" s="302">
        <v>44873</v>
      </c>
      <c r="BWP2" s="302">
        <v>44874</v>
      </c>
      <c r="BWQ2" s="302">
        <v>44875</v>
      </c>
      <c r="BWR2" s="302">
        <v>44876</v>
      </c>
      <c r="BWS2" s="302">
        <v>44879</v>
      </c>
      <c r="BWT2" s="302">
        <v>44880</v>
      </c>
      <c r="BWU2" s="302">
        <v>44881</v>
      </c>
      <c r="BWV2" s="302">
        <v>44882</v>
      </c>
      <c r="BWW2" s="302">
        <v>44883</v>
      </c>
      <c r="BWX2" s="302">
        <v>44886</v>
      </c>
      <c r="BWY2" s="302">
        <v>44887</v>
      </c>
      <c r="BWZ2" s="302">
        <v>44888</v>
      </c>
      <c r="BXA2" s="302">
        <v>44890</v>
      </c>
      <c r="BXB2" s="302">
        <v>44893</v>
      </c>
      <c r="BXC2" s="302">
        <v>44894</v>
      </c>
      <c r="BXD2" s="302">
        <v>44895</v>
      </c>
      <c r="BXE2" s="302">
        <v>44896</v>
      </c>
      <c r="BXF2" s="302">
        <v>44897</v>
      </c>
      <c r="BXG2" s="302">
        <v>44900</v>
      </c>
      <c r="BXH2" s="302">
        <v>44901</v>
      </c>
      <c r="BXI2" s="302">
        <v>44902</v>
      </c>
      <c r="BXJ2" s="302">
        <v>44903</v>
      </c>
      <c r="BXK2" s="302">
        <v>44904</v>
      </c>
      <c r="BXL2" s="302">
        <v>44907</v>
      </c>
      <c r="BXM2" s="302">
        <v>44908</v>
      </c>
      <c r="BXN2" s="302">
        <v>44909</v>
      </c>
      <c r="BXO2" s="302">
        <v>44910</v>
      </c>
      <c r="BXP2" s="302">
        <v>44911</v>
      </c>
      <c r="BXQ2" s="302">
        <v>44914</v>
      </c>
      <c r="BXR2" s="302">
        <v>44915</v>
      </c>
      <c r="BXS2" s="302">
        <v>44916</v>
      </c>
      <c r="BXT2" s="302">
        <v>44917</v>
      </c>
      <c r="BXU2" s="302">
        <v>44918</v>
      </c>
      <c r="BXV2" s="302">
        <v>44921</v>
      </c>
      <c r="BXW2" s="302">
        <v>44922</v>
      </c>
      <c r="BXX2" s="302">
        <v>44923</v>
      </c>
      <c r="BXY2" s="302">
        <v>44925</v>
      </c>
      <c r="BXZ2" s="302">
        <v>44928</v>
      </c>
      <c r="BYA2" s="302">
        <v>44929</v>
      </c>
      <c r="BYB2" s="302">
        <v>44930</v>
      </c>
      <c r="BYC2" s="302">
        <v>44931</v>
      </c>
      <c r="BYD2" s="302">
        <v>44932</v>
      </c>
      <c r="BYE2" s="302">
        <v>44935</v>
      </c>
      <c r="BYF2" s="302">
        <v>44936</v>
      </c>
      <c r="BYG2" s="302">
        <v>44937</v>
      </c>
      <c r="BYH2" s="302">
        <v>44938</v>
      </c>
      <c r="BYI2" s="302">
        <v>44939</v>
      </c>
      <c r="BYJ2" s="302">
        <v>44942</v>
      </c>
      <c r="BYK2" s="302">
        <v>44943</v>
      </c>
      <c r="BYL2" s="302">
        <v>44944</v>
      </c>
      <c r="BYM2" s="302">
        <v>44945</v>
      </c>
      <c r="BYN2" s="302">
        <v>44946</v>
      </c>
      <c r="BYO2" s="302">
        <v>44949</v>
      </c>
      <c r="BYP2" s="302">
        <v>44950</v>
      </c>
      <c r="BYQ2" s="302">
        <v>44951</v>
      </c>
      <c r="BYR2" s="302">
        <v>44952</v>
      </c>
      <c r="BYS2" s="302">
        <v>44953</v>
      </c>
      <c r="BYT2" s="302">
        <v>44956</v>
      </c>
      <c r="BYU2" s="302">
        <v>44957</v>
      </c>
      <c r="BYV2" s="302">
        <v>44958</v>
      </c>
      <c r="BYW2" s="302">
        <v>44959</v>
      </c>
      <c r="BYX2" s="302">
        <v>44960</v>
      </c>
      <c r="BYY2" s="302">
        <v>44963</v>
      </c>
      <c r="BYZ2" s="302">
        <v>44964</v>
      </c>
      <c r="BZA2" s="302">
        <v>44965</v>
      </c>
      <c r="BZB2" s="302">
        <v>44966</v>
      </c>
      <c r="BZC2" s="302">
        <v>44967</v>
      </c>
      <c r="BZD2" s="302">
        <v>44970</v>
      </c>
      <c r="BZE2" s="302">
        <v>44971</v>
      </c>
      <c r="BZF2" s="302">
        <v>44972</v>
      </c>
      <c r="BZG2" s="302">
        <v>44973</v>
      </c>
      <c r="BZH2" s="302">
        <v>44974</v>
      </c>
      <c r="BZI2" s="302">
        <v>44977</v>
      </c>
      <c r="BZJ2" s="302">
        <v>44981</v>
      </c>
      <c r="BZK2" s="302">
        <v>44984</v>
      </c>
      <c r="BZL2" s="302">
        <v>44985</v>
      </c>
      <c r="BZM2" s="364" t="s">
        <v>209</v>
      </c>
      <c r="BZN2" s="364" t="s">
        <v>210</v>
      </c>
      <c r="BZO2" s="364" t="s">
        <v>211</v>
      </c>
      <c r="BZP2" s="364" t="s">
        <v>212</v>
      </c>
      <c r="BZQ2" s="364" t="s">
        <v>213</v>
      </c>
      <c r="BZR2" s="364" t="s">
        <v>214</v>
      </c>
      <c r="BZS2" s="364" t="s">
        <v>215</v>
      </c>
      <c r="BZT2" s="364" t="s">
        <v>216</v>
      </c>
      <c r="BZU2" s="364" t="s">
        <v>217</v>
      </c>
      <c r="BZV2" s="364" t="s">
        <v>218</v>
      </c>
      <c r="BZW2" s="364" t="s">
        <v>219</v>
      </c>
      <c r="BZX2" s="364" t="s">
        <v>220</v>
      </c>
      <c r="BZY2" s="364" t="s">
        <v>221</v>
      </c>
      <c r="BZZ2" s="364" t="s">
        <v>222</v>
      </c>
      <c r="CAA2" s="364" t="s">
        <v>223</v>
      </c>
      <c r="CAB2" s="364" t="s">
        <v>224</v>
      </c>
      <c r="CAC2" s="364" t="s">
        <v>225</v>
      </c>
      <c r="CAD2" s="364" t="s">
        <v>226</v>
      </c>
      <c r="CAE2" s="364" t="s">
        <v>227</v>
      </c>
      <c r="CAF2" s="364" t="s">
        <v>228</v>
      </c>
      <c r="CAG2" s="364" t="s">
        <v>229</v>
      </c>
      <c r="CAH2" s="364" t="s">
        <v>230</v>
      </c>
      <c r="CAI2" s="364" t="s">
        <v>231</v>
      </c>
      <c r="CAJ2" s="364" t="s">
        <v>232</v>
      </c>
      <c r="CAK2" s="364" t="s">
        <v>233</v>
      </c>
      <c r="CAL2" s="364" t="s">
        <v>234</v>
      </c>
      <c r="CAM2" s="364" t="s">
        <v>235</v>
      </c>
      <c r="CAN2" s="364" t="s">
        <v>236</v>
      </c>
      <c r="CAO2" s="364" t="s">
        <v>237</v>
      </c>
      <c r="CAP2" s="364" t="s">
        <v>238</v>
      </c>
      <c r="CAQ2" s="364" t="s">
        <v>239</v>
      </c>
      <c r="CAR2" s="364" t="s">
        <v>240</v>
      </c>
      <c r="CAS2" s="364" t="s">
        <v>241</v>
      </c>
      <c r="CAT2" s="364" t="s">
        <v>242</v>
      </c>
      <c r="CAU2" s="364" t="s">
        <v>243</v>
      </c>
      <c r="CAV2" s="364" t="s">
        <v>244</v>
      </c>
      <c r="CAW2" s="364" t="s">
        <v>245</v>
      </c>
      <c r="CAX2" s="364" t="s">
        <v>246</v>
      </c>
      <c r="CAY2" s="364" t="s">
        <v>247</v>
      </c>
      <c r="CAZ2" s="364" t="s">
        <v>248</v>
      </c>
      <c r="CBA2" s="364" t="s">
        <v>249</v>
      </c>
      <c r="CBB2" s="364" t="s">
        <v>250</v>
      </c>
      <c r="CBC2" s="364" t="s">
        <v>251</v>
      </c>
      <c r="CBD2" s="364" t="s">
        <v>252</v>
      </c>
      <c r="CBE2" s="364" t="s">
        <v>253</v>
      </c>
      <c r="CBF2" s="364" t="s">
        <v>254</v>
      </c>
      <c r="CBG2" s="364" t="s">
        <v>255</v>
      </c>
      <c r="CBH2" s="364" t="s">
        <v>256</v>
      </c>
      <c r="CBI2" s="364" t="s">
        <v>257</v>
      </c>
      <c r="CBJ2" s="364" t="s">
        <v>258</v>
      </c>
      <c r="CBK2" s="364" t="s">
        <v>259</v>
      </c>
      <c r="CBL2" s="364" t="s">
        <v>260</v>
      </c>
      <c r="CBM2" s="364" t="s">
        <v>261</v>
      </c>
      <c r="CBN2" s="364" t="s">
        <v>262</v>
      </c>
      <c r="CBO2" s="364" t="s">
        <v>263</v>
      </c>
      <c r="CBP2" s="364" t="s">
        <v>264</v>
      </c>
      <c r="CBQ2" s="364" t="s">
        <v>265</v>
      </c>
      <c r="CBR2" s="364" t="s">
        <v>266</v>
      </c>
      <c r="CBS2" s="364" t="s">
        <v>267</v>
      </c>
      <c r="CBT2" s="364" t="s">
        <v>268</v>
      </c>
      <c r="CBU2" s="392">
        <v>45071</v>
      </c>
      <c r="CBV2" s="392">
        <v>45072</v>
      </c>
      <c r="CBW2" s="392">
        <v>45075</v>
      </c>
      <c r="CBX2" s="392">
        <v>45076</v>
      </c>
      <c r="CBY2" s="392">
        <v>45077</v>
      </c>
      <c r="CBZ2" s="392">
        <v>45079</v>
      </c>
      <c r="CCA2" s="392">
        <v>45082</v>
      </c>
      <c r="CCB2" s="392">
        <v>45083</v>
      </c>
      <c r="CCC2" s="392">
        <v>45084</v>
      </c>
      <c r="CCD2" s="392">
        <v>45085</v>
      </c>
      <c r="CCE2" s="392">
        <v>45086</v>
      </c>
      <c r="CCF2" s="392">
        <v>45089</v>
      </c>
      <c r="CCG2" s="392">
        <v>45090</v>
      </c>
      <c r="CCH2" s="392">
        <v>45091</v>
      </c>
      <c r="CCI2" s="392">
        <v>45092</v>
      </c>
      <c r="CCJ2" s="392">
        <v>45093</v>
      </c>
      <c r="CCK2" s="392">
        <v>45096</v>
      </c>
      <c r="CCL2" s="392">
        <v>45097</v>
      </c>
      <c r="CCM2" s="392">
        <v>45098</v>
      </c>
      <c r="CCN2" s="392">
        <v>45099</v>
      </c>
      <c r="CCO2" s="392">
        <v>45100</v>
      </c>
      <c r="CCP2" s="392">
        <v>45103</v>
      </c>
      <c r="CCQ2" s="392">
        <v>45104</v>
      </c>
      <c r="CCR2" s="392">
        <v>45105</v>
      </c>
      <c r="CCS2" s="392">
        <v>45106</v>
      </c>
      <c r="CCT2" s="392">
        <v>45107</v>
      </c>
      <c r="CCU2" s="392">
        <v>45110</v>
      </c>
      <c r="CCV2" s="392">
        <v>45111</v>
      </c>
      <c r="CCW2" s="392">
        <v>45112</v>
      </c>
      <c r="CCX2" s="392">
        <v>45113</v>
      </c>
      <c r="CCY2" s="392">
        <v>45114</v>
      </c>
      <c r="CCZ2" s="392">
        <v>45124</v>
      </c>
      <c r="CDA2" s="392">
        <v>45125</v>
      </c>
      <c r="CDB2" s="392">
        <v>45126</v>
      </c>
      <c r="CDC2" s="392">
        <v>45127</v>
      </c>
      <c r="CDD2" s="392">
        <v>45128</v>
      </c>
      <c r="CDE2" s="392">
        <v>45131</v>
      </c>
      <c r="CDF2" s="392">
        <v>45132</v>
      </c>
      <c r="CDG2" s="392">
        <v>45133</v>
      </c>
      <c r="CDH2" s="392">
        <v>45134</v>
      </c>
      <c r="CDI2" s="392">
        <v>45135</v>
      </c>
      <c r="CDJ2" s="392">
        <v>45138</v>
      </c>
      <c r="CDK2" s="392">
        <v>45139</v>
      </c>
      <c r="CDL2" s="392">
        <v>45140</v>
      </c>
      <c r="CDM2" s="392">
        <v>45141</v>
      </c>
      <c r="CDN2" s="392">
        <v>45142</v>
      </c>
      <c r="CDO2" s="392">
        <v>45145</v>
      </c>
      <c r="CDP2" s="392">
        <v>45146</v>
      </c>
      <c r="CDQ2" s="392">
        <v>45147</v>
      </c>
      <c r="CDR2" s="392">
        <v>45148</v>
      </c>
      <c r="CDS2" s="392">
        <v>45149</v>
      </c>
      <c r="CDT2" s="392">
        <v>45152</v>
      </c>
      <c r="CDU2" s="392">
        <v>45153</v>
      </c>
      <c r="CDV2" s="392">
        <v>45154</v>
      </c>
      <c r="CDW2" s="392">
        <v>45155</v>
      </c>
      <c r="CDX2" s="392">
        <v>45156</v>
      </c>
      <c r="CDY2" s="392">
        <v>45159</v>
      </c>
      <c r="CDZ2" s="392">
        <v>45160</v>
      </c>
      <c r="CEA2" s="392">
        <v>45161</v>
      </c>
      <c r="CEB2" s="392">
        <v>45162</v>
      </c>
      <c r="CEC2" s="392">
        <v>45163</v>
      </c>
      <c r="CED2" s="392">
        <v>45166</v>
      </c>
      <c r="CEE2" s="392">
        <v>45167</v>
      </c>
      <c r="CEF2" s="392">
        <v>45168</v>
      </c>
      <c r="CEG2" s="392">
        <v>45169</v>
      </c>
      <c r="CEH2" s="392">
        <v>45170</v>
      </c>
      <c r="CEI2" s="392">
        <v>45173</v>
      </c>
      <c r="CEJ2" s="392">
        <v>45174</v>
      </c>
      <c r="CEK2" s="392">
        <v>45175</v>
      </c>
      <c r="CEL2" s="392">
        <v>45176</v>
      </c>
      <c r="CEM2" s="392">
        <v>45177</v>
      </c>
      <c r="CEN2" s="392">
        <v>45180</v>
      </c>
      <c r="CEO2" s="392">
        <v>45181</v>
      </c>
      <c r="CEP2" s="392">
        <v>45182</v>
      </c>
      <c r="CEQ2" s="392">
        <v>45183</v>
      </c>
      <c r="CER2" s="392">
        <v>45184</v>
      </c>
      <c r="CES2" s="392">
        <v>45187</v>
      </c>
      <c r="CET2" s="392">
        <v>45188</v>
      </c>
      <c r="CEU2" s="392">
        <v>45189</v>
      </c>
      <c r="CEV2" s="392">
        <v>45190</v>
      </c>
      <c r="CEW2" s="392">
        <v>45191</v>
      </c>
      <c r="CEX2" s="392">
        <v>45194</v>
      </c>
      <c r="CEY2" s="392">
        <v>45195</v>
      </c>
      <c r="CEZ2" s="392">
        <v>45196</v>
      </c>
      <c r="CFA2" s="392">
        <v>45197</v>
      </c>
      <c r="CFB2" s="392">
        <v>45198</v>
      </c>
      <c r="CFC2" s="392">
        <v>45201</v>
      </c>
      <c r="CFD2" s="392">
        <v>45202</v>
      </c>
      <c r="CFE2" s="392">
        <v>45203</v>
      </c>
      <c r="CFF2" s="392">
        <v>45204</v>
      </c>
      <c r="CFG2" s="392">
        <v>45205</v>
      </c>
      <c r="CFH2" s="392">
        <v>45208</v>
      </c>
      <c r="CFI2" s="392">
        <v>45209</v>
      </c>
      <c r="CFJ2" s="392">
        <v>45210</v>
      </c>
      <c r="CFK2" s="392">
        <v>45211</v>
      </c>
      <c r="CFL2" s="392">
        <v>45212</v>
      </c>
      <c r="CFM2" s="392">
        <v>45215</v>
      </c>
      <c r="CFN2" s="392">
        <v>45216</v>
      </c>
      <c r="CFO2" s="392">
        <v>45217</v>
      </c>
      <c r="CFP2" s="392">
        <v>45218</v>
      </c>
      <c r="CFQ2" s="392">
        <v>45219</v>
      </c>
      <c r="CFR2" s="392">
        <v>45222</v>
      </c>
      <c r="CFS2" s="392">
        <v>45223</v>
      </c>
      <c r="CFT2" s="392">
        <v>45224</v>
      </c>
      <c r="CFU2" s="392">
        <v>45225</v>
      </c>
      <c r="CFV2" s="392">
        <v>45226</v>
      </c>
      <c r="CFW2" s="392">
        <v>45229</v>
      </c>
      <c r="CFX2" s="392">
        <v>45230</v>
      </c>
      <c r="CFY2" s="392">
        <v>45231</v>
      </c>
      <c r="CFZ2" s="392">
        <v>45232</v>
      </c>
      <c r="CGA2" s="392">
        <v>45233</v>
      </c>
      <c r="CGB2" s="392">
        <v>45236</v>
      </c>
      <c r="CGC2" s="392">
        <v>45237</v>
      </c>
      <c r="CGD2" s="392">
        <v>45238</v>
      </c>
      <c r="CGE2" s="392">
        <v>45239</v>
      </c>
      <c r="CGF2" s="392">
        <v>45240</v>
      </c>
      <c r="CGG2" s="392">
        <v>45243</v>
      </c>
      <c r="CGH2" s="392">
        <v>45245</v>
      </c>
      <c r="CGI2" s="392">
        <v>45246</v>
      </c>
      <c r="CGJ2" s="392">
        <v>45247</v>
      </c>
      <c r="CGK2" s="392">
        <v>45250</v>
      </c>
      <c r="CGL2" s="392">
        <v>45251</v>
      </c>
      <c r="CGM2" s="392">
        <v>45252</v>
      </c>
      <c r="CGN2" s="392">
        <v>45253</v>
      </c>
      <c r="CGO2" s="392">
        <v>45254</v>
      </c>
      <c r="CGP2" s="392">
        <v>45257</v>
      </c>
      <c r="CGQ2" s="392">
        <v>45258</v>
      </c>
      <c r="CGR2" s="392">
        <v>45259</v>
      </c>
      <c r="CGS2" s="392">
        <v>45260</v>
      </c>
      <c r="CGT2" s="392">
        <v>45261</v>
      </c>
      <c r="CGU2" s="392">
        <v>45264</v>
      </c>
    </row>
    <row r="3" spans="1:2231" s="185" customFormat="1" ht="12" customHeight="1">
      <c r="B3" s="185">
        <v>2015</v>
      </c>
      <c r="IT3" s="185">
        <v>2016</v>
      </c>
      <c r="SD3" s="168">
        <v>2017</v>
      </c>
      <c r="SE3" s="195"/>
      <c r="SF3" s="195"/>
      <c r="SG3" s="195"/>
      <c r="SH3" s="195"/>
      <c r="SI3" s="195"/>
      <c r="SJ3" s="195"/>
      <c r="SK3" s="195"/>
      <c r="SL3" s="195"/>
      <c r="SM3" s="195"/>
      <c r="SN3" s="195"/>
      <c r="SO3" s="195"/>
      <c r="SP3" s="195"/>
      <c r="SQ3" s="195"/>
      <c r="SR3" s="195"/>
      <c r="SS3" s="195"/>
      <c r="ST3" s="195"/>
      <c r="SU3" s="195"/>
      <c r="SV3" s="195"/>
      <c r="SW3" s="195"/>
      <c r="SX3" s="195"/>
      <c r="SY3" s="195"/>
      <c r="SZ3" s="195"/>
      <c r="TA3" s="195"/>
      <c r="TB3" s="195"/>
      <c r="TC3" s="195"/>
      <c r="TD3" s="195"/>
      <c r="TE3" s="195"/>
      <c r="TF3" s="195"/>
      <c r="TG3" s="195"/>
      <c r="TH3" s="195"/>
      <c r="TI3" s="195"/>
      <c r="TJ3" s="195"/>
      <c r="TK3" s="195"/>
      <c r="TL3" s="195"/>
      <c r="TM3" s="195"/>
      <c r="TN3" s="195"/>
      <c r="TO3" s="195"/>
      <c r="TP3" s="195"/>
      <c r="TQ3" s="195"/>
      <c r="TR3" s="195"/>
      <c r="TS3" s="195"/>
      <c r="TT3" s="195"/>
      <c r="TU3" s="195"/>
      <c r="TV3" s="195"/>
      <c r="TW3" s="195"/>
      <c r="TX3" s="195"/>
      <c r="TY3" s="195"/>
      <c r="TZ3" s="195"/>
      <c r="UA3" s="195"/>
      <c r="UB3" s="195"/>
      <c r="UC3" s="195"/>
      <c r="UD3" s="195"/>
      <c r="UE3" s="195"/>
      <c r="UF3" s="195"/>
      <c r="UG3" s="195"/>
      <c r="UH3" s="195"/>
      <c r="UI3" s="195"/>
      <c r="UJ3" s="195"/>
      <c r="UK3" s="195"/>
      <c r="UL3" s="195"/>
      <c r="UM3" s="195"/>
      <c r="UN3" s="169"/>
      <c r="UO3" s="169"/>
      <c r="UP3" s="169"/>
      <c r="UQ3" s="169"/>
      <c r="UR3" s="169"/>
      <c r="US3" s="169"/>
      <c r="UT3" s="169"/>
      <c r="UU3" s="169"/>
      <c r="UV3" s="169"/>
      <c r="UW3" s="169"/>
      <c r="UX3" s="169"/>
      <c r="UY3" s="169"/>
      <c r="UZ3" s="169"/>
      <c r="VA3" s="169"/>
      <c r="VB3" s="169"/>
      <c r="VC3" s="169"/>
      <c r="VD3" s="169"/>
      <c r="VE3" s="169"/>
      <c r="VF3" s="169"/>
      <c r="VG3" s="169"/>
      <c r="VH3" s="169"/>
      <c r="VI3" s="169"/>
      <c r="VJ3" s="169"/>
      <c r="VK3" s="169"/>
      <c r="VL3" s="169"/>
      <c r="VM3" s="169"/>
      <c r="VN3" s="169"/>
      <c r="VO3" s="169"/>
      <c r="VP3" s="169"/>
      <c r="VQ3" s="169"/>
      <c r="VR3" s="169"/>
      <c r="VS3" s="169"/>
      <c r="VT3" s="169"/>
      <c r="VU3" s="169"/>
      <c r="VV3" s="169"/>
      <c r="VW3" s="169"/>
      <c r="VX3" s="169"/>
      <c r="VY3" s="169"/>
      <c r="VZ3" s="169"/>
      <c r="WA3" s="169"/>
      <c r="WB3" s="169"/>
      <c r="WC3" s="169"/>
      <c r="WD3" s="169"/>
      <c r="WE3" s="169"/>
      <c r="WF3" s="169"/>
      <c r="WG3" s="169"/>
      <c r="WH3" s="169"/>
      <c r="WI3" s="169"/>
      <c r="WJ3" s="169"/>
      <c r="WK3" s="169"/>
      <c r="WL3" s="169"/>
      <c r="WM3" s="169"/>
      <c r="WN3" s="169"/>
      <c r="WO3" s="169"/>
      <c r="WP3" s="169"/>
      <c r="WQ3" s="169"/>
      <c r="WR3" s="169"/>
      <c r="WS3" s="169"/>
      <c r="WT3" s="169"/>
      <c r="WU3" s="169"/>
      <c r="WV3" s="169"/>
      <c r="WW3" s="169"/>
      <c r="WX3" s="169"/>
      <c r="WY3" s="169"/>
      <c r="WZ3" s="169"/>
      <c r="XA3" s="169"/>
      <c r="XB3" s="169"/>
      <c r="XC3" s="169"/>
      <c r="XD3" s="169"/>
      <c r="XE3" s="169"/>
      <c r="XF3" s="169"/>
      <c r="XG3" s="169"/>
      <c r="XH3" s="169"/>
      <c r="XI3" s="169"/>
      <c r="XJ3" s="169"/>
      <c r="XK3" s="169"/>
      <c r="XL3" s="169"/>
      <c r="XM3" s="169"/>
      <c r="XN3" s="169"/>
      <c r="XO3" s="169"/>
      <c r="XP3" s="169"/>
      <c r="XQ3" s="169"/>
      <c r="XR3" s="169"/>
      <c r="XS3" s="169"/>
      <c r="XT3" s="169"/>
      <c r="XU3" s="169"/>
      <c r="XV3" s="169"/>
      <c r="XW3" s="169"/>
      <c r="XX3" s="169"/>
      <c r="XY3" s="169"/>
      <c r="XZ3" s="169"/>
      <c r="YA3" s="169"/>
      <c r="YB3" s="169"/>
      <c r="YC3" s="169"/>
      <c r="YD3" s="169"/>
      <c r="YE3" s="169"/>
      <c r="YF3" s="169"/>
      <c r="YG3" s="169"/>
      <c r="YH3" s="169"/>
      <c r="YI3" s="169"/>
      <c r="YJ3" s="169"/>
      <c r="YK3" s="169"/>
      <c r="YL3" s="169"/>
      <c r="YM3" s="169"/>
      <c r="YN3" s="169"/>
      <c r="YO3" s="169"/>
      <c r="YP3" s="169"/>
      <c r="YQ3" s="169"/>
      <c r="YR3" s="169"/>
      <c r="YS3" s="169"/>
      <c r="YT3" s="169"/>
      <c r="YU3" s="169"/>
      <c r="YV3" s="169"/>
      <c r="YW3" s="169"/>
      <c r="YX3" s="169"/>
      <c r="YY3" s="169"/>
      <c r="YZ3" s="169"/>
      <c r="ZA3" s="169"/>
      <c r="ZB3" s="169"/>
      <c r="ZC3" s="169"/>
      <c r="ZD3" s="169"/>
      <c r="ZE3" s="169"/>
      <c r="ZF3" s="169"/>
      <c r="ZG3" s="169"/>
      <c r="ZH3" s="169"/>
      <c r="ZI3" s="169"/>
      <c r="ZJ3" s="169"/>
      <c r="ZK3" s="169"/>
      <c r="ZL3" s="169"/>
      <c r="ZM3" s="169"/>
      <c r="ZN3" s="169"/>
      <c r="ZO3" s="169"/>
      <c r="ZP3" s="169"/>
      <c r="ZQ3" s="169"/>
      <c r="ZR3" s="169"/>
      <c r="ZS3" s="169"/>
      <c r="ZT3" s="169"/>
      <c r="ZU3" s="169"/>
      <c r="ZV3" s="169"/>
      <c r="ZW3" s="169"/>
      <c r="ZX3" s="169"/>
      <c r="ZY3" s="169"/>
      <c r="ZZ3" s="169"/>
      <c r="AAA3" s="169"/>
      <c r="AAB3" s="169"/>
      <c r="AAC3" s="169"/>
      <c r="AAD3" s="169"/>
      <c r="AAE3" s="169"/>
      <c r="AAF3" s="169"/>
      <c r="AAG3" s="169"/>
      <c r="AAH3" s="169"/>
      <c r="AAI3" s="169"/>
      <c r="AAJ3" s="169"/>
      <c r="AAK3" s="169"/>
      <c r="AAL3" s="169"/>
      <c r="AAM3" s="169"/>
      <c r="AAN3" s="169"/>
      <c r="AAO3" s="169"/>
      <c r="AAP3" s="169"/>
      <c r="AAQ3" s="169"/>
      <c r="AAR3" s="169"/>
      <c r="AAS3" s="169"/>
      <c r="AAT3" s="169"/>
      <c r="AAU3" s="169"/>
      <c r="AAV3" s="169"/>
      <c r="AAW3" s="169"/>
      <c r="AAX3" s="169"/>
      <c r="AAY3" s="169"/>
      <c r="AAZ3" s="169"/>
      <c r="ABA3" s="169"/>
      <c r="ABB3" s="169"/>
      <c r="ABC3" s="169"/>
      <c r="ABD3" s="169"/>
      <c r="ABE3" s="169"/>
      <c r="ABF3" s="169"/>
      <c r="ABG3" s="169"/>
      <c r="ABH3" s="169"/>
      <c r="ABI3" s="169"/>
      <c r="ABJ3" s="169"/>
      <c r="ABK3" s="169"/>
      <c r="ABL3" s="169"/>
      <c r="ABM3" s="169"/>
      <c r="ABN3" s="169"/>
      <c r="ABO3" s="169"/>
      <c r="ABP3" s="169"/>
      <c r="ABQ3" s="169"/>
      <c r="ABR3" s="169"/>
      <c r="ABS3" s="169"/>
      <c r="ABT3" s="169">
        <v>2018</v>
      </c>
      <c r="ABU3" s="169"/>
      <c r="ABV3" s="169"/>
      <c r="ABW3" s="196"/>
      <c r="ABX3" s="196"/>
      <c r="ABY3" s="196"/>
      <c r="ABZ3" s="196"/>
      <c r="ACA3" s="196"/>
      <c r="ACB3" s="196"/>
      <c r="ACC3" s="196"/>
      <c r="ACD3" s="196"/>
      <c r="ACE3" s="196"/>
      <c r="ACF3" s="196"/>
      <c r="ACG3" s="196"/>
      <c r="ACH3" s="196"/>
      <c r="ACI3" s="196"/>
      <c r="ACJ3" s="196"/>
      <c r="ACK3" s="196"/>
      <c r="ACL3" s="196"/>
      <c r="ACM3" s="196"/>
      <c r="ACN3" s="196"/>
      <c r="ACO3" s="196"/>
      <c r="ACP3" s="196"/>
      <c r="ACQ3" s="196"/>
      <c r="ACR3" s="196"/>
      <c r="ACS3" s="196"/>
      <c r="ACT3" s="196"/>
      <c r="ACU3" s="196"/>
      <c r="ACV3" s="196"/>
      <c r="ACW3" s="196"/>
      <c r="ACX3" s="196"/>
      <c r="ACY3" s="196"/>
      <c r="ACZ3" s="196"/>
      <c r="ADA3" s="196"/>
      <c r="ADB3" s="196"/>
      <c r="ADC3" s="196"/>
      <c r="ADD3" s="196"/>
      <c r="ADE3" s="196"/>
      <c r="ADF3" s="196"/>
      <c r="ADG3" s="196"/>
      <c r="ADH3" s="196"/>
      <c r="ADI3" s="196"/>
      <c r="ADJ3" s="196"/>
      <c r="ADK3" s="196"/>
      <c r="ADL3" s="196"/>
      <c r="ADM3" s="196"/>
      <c r="ADN3" s="196"/>
      <c r="ADO3" s="196"/>
      <c r="ADP3" s="196"/>
      <c r="ADQ3" s="196"/>
      <c r="ADR3" s="196"/>
      <c r="ADS3" s="196"/>
      <c r="ADT3" s="196"/>
      <c r="ADU3" s="196"/>
      <c r="ADV3" s="196"/>
      <c r="ADW3" s="196"/>
      <c r="ADX3" s="196"/>
      <c r="ADY3" s="196"/>
      <c r="ADZ3" s="196"/>
      <c r="AEA3" s="196"/>
      <c r="AEB3" s="196"/>
      <c r="AEC3" s="196"/>
      <c r="AED3" s="196"/>
      <c r="AEE3" s="196"/>
      <c r="AEF3" s="196"/>
      <c r="AEG3" s="196"/>
      <c r="AEH3" s="196"/>
      <c r="AEI3" s="196"/>
      <c r="AEJ3" s="196"/>
      <c r="AEK3" s="196"/>
      <c r="AEL3" s="196"/>
      <c r="AEM3" s="196"/>
      <c r="AEN3" s="196"/>
      <c r="AEO3" s="196"/>
      <c r="AEP3" s="196"/>
      <c r="AEQ3" s="196"/>
      <c r="AER3" s="196"/>
      <c r="AES3" s="196"/>
      <c r="AET3" s="196"/>
      <c r="AEU3" s="196"/>
      <c r="AEV3" s="196"/>
      <c r="AEW3" s="196"/>
      <c r="AEX3" s="196"/>
      <c r="AEY3" s="196"/>
      <c r="AEZ3" s="169"/>
      <c r="AFA3" s="196"/>
      <c r="AFB3" s="196"/>
      <c r="AFC3" s="169"/>
      <c r="AFD3" s="169"/>
      <c r="AFE3" s="169"/>
      <c r="AFF3" s="169"/>
      <c r="AFG3" s="169"/>
      <c r="AFH3" s="169"/>
      <c r="AFI3" s="169"/>
      <c r="AFJ3" s="169"/>
      <c r="AFK3" s="169"/>
      <c r="AFL3" s="169"/>
      <c r="AFM3" s="169"/>
      <c r="AFN3" s="169"/>
      <c r="AFO3" s="169"/>
      <c r="AFP3" s="169"/>
      <c r="AFQ3" s="169"/>
      <c r="AFR3" s="169"/>
      <c r="AFS3" s="169"/>
      <c r="AFT3" s="169"/>
      <c r="AFU3" s="169"/>
      <c r="AFV3" s="169"/>
      <c r="AFW3" s="169">
        <v>2018</v>
      </c>
      <c r="AFX3" s="169"/>
      <c r="AFY3" s="169"/>
      <c r="AFZ3" s="169"/>
      <c r="AGA3" s="169"/>
      <c r="AGB3" s="169"/>
      <c r="AGC3" s="169"/>
      <c r="AGD3" s="169"/>
      <c r="AGE3" s="169"/>
      <c r="AGF3" s="169"/>
      <c r="AGG3" s="169"/>
      <c r="AGH3" s="169"/>
      <c r="AGI3" s="169"/>
      <c r="AGJ3" s="169"/>
      <c r="AGK3" s="169"/>
      <c r="AGL3" s="169"/>
      <c r="AGM3" s="169"/>
      <c r="AGN3" s="169"/>
      <c r="AGO3" s="169"/>
      <c r="AGP3" s="169"/>
      <c r="AGQ3" s="169"/>
      <c r="AGR3" s="169"/>
      <c r="AGS3" s="169"/>
      <c r="AGT3" s="169"/>
      <c r="AGU3" s="169"/>
      <c r="AGV3" s="169"/>
      <c r="AGW3" s="169"/>
      <c r="AGX3" s="169"/>
      <c r="AGY3" s="169"/>
      <c r="AGZ3" s="169"/>
      <c r="AHA3" s="169"/>
      <c r="AHB3" s="169"/>
      <c r="AHC3" s="169"/>
      <c r="AHD3" s="169"/>
      <c r="AHE3" s="169"/>
      <c r="AHF3" s="169"/>
      <c r="AHG3" s="169"/>
      <c r="AHH3" s="169"/>
      <c r="AHI3" s="169"/>
      <c r="AHJ3" s="169"/>
      <c r="AHK3" s="169"/>
      <c r="AHL3" s="169"/>
      <c r="AHM3" s="169"/>
      <c r="AHN3" s="169"/>
      <c r="AHO3" s="169"/>
      <c r="AHP3" s="169"/>
      <c r="AHQ3" s="169"/>
      <c r="AHR3" s="169"/>
      <c r="AHS3" s="169"/>
      <c r="AHT3" s="169"/>
      <c r="AHU3" s="169"/>
      <c r="AHV3" s="169"/>
      <c r="AHW3" s="169"/>
      <c r="AHX3" s="169"/>
      <c r="AHY3" s="169"/>
      <c r="AHZ3" s="169"/>
      <c r="AIA3" s="169"/>
      <c r="AIB3" s="169"/>
      <c r="AIC3" s="169"/>
      <c r="AID3" s="169"/>
      <c r="AIE3" s="169"/>
      <c r="AIF3" s="169"/>
      <c r="AIG3" s="169"/>
      <c r="AIH3" s="169"/>
      <c r="AII3" s="169"/>
      <c r="AIJ3" s="169"/>
      <c r="AIK3" s="169"/>
      <c r="AIL3" s="169"/>
      <c r="AIM3" s="169"/>
      <c r="AIN3" s="169"/>
      <c r="AIO3" s="169"/>
      <c r="AIP3" s="169"/>
      <c r="AIQ3" s="169"/>
      <c r="AIR3" s="169"/>
      <c r="AIS3" s="169"/>
      <c r="AIT3" s="169"/>
      <c r="AIU3" s="169"/>
      <c r="AIV3" s="169"/>
      <c r="AIW3" s="169"/>
      <c r="AIX3" s="169"/>
      <c r="AIY3" s="169"/>
      <c r="AIZ3" s="169"/>
      <c r="AJA3" s="169"/>
      <c r="AJB3" s="169"/>
      <c r="AJC3" s="169"/>
      <c r="AJD3" s="169"/>
      <c r="AJE3" s="169"/>
      <c r="AJF3" s="169"/>
      <c r="AJG3" s="169"/>
      <c r="AJH3" s="169"/>
      <c r="AJI3" s="169"/>
      <c r="AJJ3" s="169"/>
      <c r="AJK3" s="169"/>
      <c r="AJL3" s="169"/>
      <c r="AJM3" s="169"/>
      <c r="AJN3" s="169"/>
      <c r="AJO3" s="169"/>
      <c r="AJP3" s="169"/>
      <c r="AJQ3" s="169"/>
      <c r="AJR3" s="169"/>
      <c r="AJS3" s="169"/>
      <c r="AJT3" s="169"/>
      <c r="AJU3" s="169"/>
      <c r="AJV3" s="169"/>
      <c r="AJW3" s="169"/>
      <c r="AJX3" s="169"/>
      <c r="AJY3" s="169"/>
      <c r="AJZ3" s="169"/>
      <c r="AKA3" s="169"/>
      <c r="AKB3" s="169"/>
      <c r="AKC3" s="169"/>
      <c r="AKD3" s="169"/>
      <c r="AKE3" s="169"/>
      <c r="AKF3" s="169"/>
      <c r="AKG3" s="169"/>
      <c r="AKH3" s="169"/>
      <c r="AKI3" s="169"/>
      <c r="AKJ3" s="169"/>
      <c r="AKK3" s="169"/>
      <c r="AKL3" s="169"/>
      <c r="AKM3" s="169"/>
      <c r="AKN3" s="169"/>
      <c r="AKO3" s="162"/>
      <c r="AKP3" s="162"/>
      <c r="AKQ3" s="162"/>
      <c r="AKR3" s="162"/>
      <c r="ALQ3" s="185">
        <v>2019</v>
      </c>
      <c r="AVH3" s="185">
        <v>2020</v>
      </c>
      <c r="AZH3" s="185">
        <v>2020</v>
      </c>
      <c r="BEW3" s="185">
        <v>2021</v>
      </c>
      <c r="BOK3" s="185">
        <v>2022</v>
      </c>
      <c r="BUK3" s="303"/>
      <c r="BUL3" s="303"/>
      <c r="BUM3" s="303"/>
      <c r="BUN3" s="303"/>
      <c r="BUO3" s="303"/>
      <c r="BUP3" s="303"/>
      <c r="BUQ3" s="303"/>
      <c r="BUR3" s="303"/>
      <c r="BUS3" s="303"/>
      <c r="BUT3" s="303"/>
      <c r="BUU3" s="303"/>
      <c r="BUV3" s="303"/>
      <c r="BUW3" s="303"/>
      <c r="BUX3" s="303"/>
      <c r="BUY3" s="303"/>
      <c r="BUZ3" s="303"/>
      <c r="BVA3" s="303"/>
      <c r="BVB3" s="303"/>
      <c r="BVC3" s="303"/>
      <c r="BVD3" s="303"/>
      <c r="BVE3" s="303"/>
      <c r="BVF3" s="303"/>
      <c r="BVG3" s="303"/>
      <c r="BVH3" s="303"/>
      <c r="BVI3" s="303"/>
      <c r="BVJ3" s="303"/>
      <c r="BVK3" s="303"/>
      <c r="BVL3" s="303"/>
      <c r="BVM3" s="303"/>
      <c r="BVN3" s="303"/>
      <c r="BVO3" s="303"/>
      <c r="BVP3" s="303"/>
      <c r="BVQ3" s="303"/>
      <c r="BVR3" s="303"/>
      <c r="BVS3" s="303"/>
      <c r="BVT3" s="303"/>
      <c r="BVU3" s="303"/>
      <c r="BVV3" s="303"/>
      <c r="BVW3" s="303"/>
      <c r="BVX3" s="303"/>
      <c r="BVY3" s="303"/>
      <c r="BVZ3" s="303"/>
      <c r="BWA3" s="303"/>
      <c r="BWB3" s="303"/>
      <c r="BWC3" s="303"/>
      <c r="BWD3" s="303"/>
      <c r="BWE3" s="303"/>
      <c r="BWF3" s="303"/>
      <c r="BWG3" s="303"/>
      <c r="BWH3" s="303"/>
      <c r="BWI3" s="303"/>
      <c r="BWJ3" s="303"/>
      <c r="BWK3" s="303"/>
      <c r="BWL3" s="303"/>
      <c r="BWM3" s="303"/>
      <c r="BWN3" s="303"/>
      <c r="BWO3" s="303"/>
      <c r="BWP3" s="303"/>
      <c r="BWQ3" s="303"/>
      <c r="BWR3" s="303"/>
      <c r="BWS3" s="303"/>
      <c r="BWT3" s="303"/>
      <c r="BWU3" s="303"/>
      <c r="BWV3" s="303"/>
      <c r="BWW3" s="303"/>
      <c r="BWX3" s="303"/>
      <c r="BWY3" s="303"/>
      <c r="BWZ3" s="303"/>
      <c r="BXA3" s="303"/>
      <c r="BXB3" s="303"/>
      <c r="BXC3" s="303"/>
      <c r="BXD3" s="303"/>
      <c r="BXE3" s="303"/>
      <c r="BXF3" s="303"/>
      <c r="BXG3" s="303"/>
      <c r="BXH3" s="303"/>
      <c r="BXI3" s="303"/>
      <c r="BXJ3" s="303"/>
      <c r="BXK3" s="303"/>
      <c r="BXL3" s="303"/>
      <c r="BXM3" s="303"/>
      <c r="BXN3" s="303"/>
      <c r="BXO3" s="303"/>
      <c r="BXP3" s="303"/>
      <c r="BXQ3" s="303"/>
      <c r="BXR3" s="303"/>
      <c r="BXS3" s="303"/>
      <c r="BXT3" s="303"/>
      <c r="BXU3" s="303"/>
      <c r="BXV3" s="303"/>
      <c r="BXW3" s="303"/>
      <c r="BXX3" s="303"/>
      <c r="BXY3" s="303"/>
      <c r="BXZ3" s="329">
        <v>2023</v>
      </c>
      <c r="BYA3" s="303"/>
      <c r="BYB3" s="303"/>
      <c r="BYC3" s="303"/>
      <c r="BYD3" s="303"/>
      <c r="BYE3" s="303"/>
    </row>
    <row r="4" spans="1:2231" s="185" customFormat="1" ht="12" customHeight="1">
      <c r="B4" s="185">
        <v>1</v>
      </c>
      <c r="AO4" s="185">
        <v>3</v>
      </c>
      <c r="DB4" s="185">
        <v>6</v>
      </c>
      <c r="FL4" s="185">
        <v>9</v>
      </c>
      <c r="HX4" s="185">
        <v>12</v>
      </c>
      <c r="IT4" s="185">
        <v>1</v>
      </c>
      <c r="KF4" s="185">
        <v>3</v>
      </c>
      <c r="MS4" s="185">
        <v>6</v>
      </c>
      <c r="OZ4" s="185">
        <v>9</v>
      </c>
      <c r="RJ4" s="185">
        <v>12</v>
      </c>
      <c r="SD4" s="168">
        <v>1</v>
      </c>
      <c r="SE4" s="168"/>
      <c r="SF4" s="168"/>
      <c r="SG4" s="168"/>
      <c r="SH4" s="168"/>
      <c r="SI4" s="168"/>
      <c r="SJ4" s="168"/>
      <c r="SK4" s="168"/>
      <c r="SL4" s="168"/>
      <c r="SM4" s="168"/>
      <c r="SN4" s="168"/>
      <c r="SO4" s="168"/>
      <c r="SP4" s="168"/>
      <c r="SQ4" s="168"/>
      <c r="SR4" s="168"/>
      <c r="SS4" s="168"/>
      <c r="ST4" s="168"/>
      <c r="SU4" s="168"/>
      <c r="SV4" s="168"/>
      <c r="SW4" s="168"/>
      <c r="SX4" s="168"/>
      <c r="SY4" s="168"/>
      <c r="SZ4" s="168"/>
      <c r="TA4" s="168"/>
      <c r="TB4" s="168"/>
      <c r="TC4" s="168"/>
      <c r="TD4" s="168"/>
      <c r="TE4" s="168"/>
      <c r="TF4" s="168"/>
      <c r="TG4" s="168"/>
      <c r="TH4" s="168"/>
      <c r="TI4" s="168"/>
      <c r="TJ4" s="168"/>
      <c r="TK4" s="168"/>
      <c r="TL4" s="168"/>
      <c r="TM4" s="168"/>
      <c r="TN4" s="168"/>
      <c r="TO4" s="168"/>
      <c r="TP4" s="168"/>
      <c r="TQ4" s="168"/>
      <c r="TR4" s="168"/>
      <c r="TS4" s="168">
        <v>3</v>
      </c>
      <c r="TT4" s="168"/>
      <c r="TU4" s="168"/>
      <c r="TV4" s="168"/>
      <c r="TW4" s="168"/>
      <c r="TX4" s="168"/>
      <c r="TY4" s="168"/>
      <c r="TZ4" s="168"/>
      <c r="UA4" s="168"/>
      <c r="UB4" s="168"/>
      <c r="UC4" s="168"/>
      <c r="UD4" s="168"/>
      <c r="UE4" s="168"/>
      <c r="UF4" s="168"/>
      <c r="UG4" s="168"/>
      <c r="UH4" s="168"/>
      <c r="UI4" s="168"/>
      <c r="UJ4" s="168"/>
      <c r="UK4" s="168"/>
      <c r="UL4" s="168"/>
      <c r="UM4" s="168"/>
      <c r="UN4" s="169"/>
      <c r="UO4" s="169"/>
      <c r="UP4" s="169"/>
      <c r="UQ4" s="169"/>
      <c r="UR4" s="169"/>
      <c r="US4" s="169"/>
      <c r="UT4" s="169"/>
      <c r="UU4" s="169"/>
      <c r="UV4" s="169"/>
      <c r="UW4" s="169"/>
      <c r="UX4" s="169"/>
      <c r="UY4" s="169"/>
      <c r="UZ4" s="169"/>
      <c r="VA4" s="169"/>
      <c r="VB4" s="169"/>
      <c r="VC4" s="169"/>
      <c r="VD4" s="169"/>
      <c r="VE4" s="169"/>
      <c r="VF4" s="169"/>
      <c r="VG4" s="169"/>
      <c r="VH4" s="169"/>
      <c r="VI4" s="169"/>
      <c r="VJ4" s="169"/>
      <c r="VK4" s="169"/>
      <c r="VL4" s="169"/>
      <c r="VM4" s="169"/>
      <c r="VN4" s="169"/>
      <c r="VO4" s="169"/>
      <c r="VP4" s="169"/>
      <c r="VQ4" s="169"/>
      <c r="VR4" s="169"/>
      <c r="VS4" s="169"/>
      <c r="VT4" s="169"/>
      <c r="VU4" s="169"/>
      <c r="VV4" s="169"/>
      <c r="VW4" s="169"/>
      <c r="VX4" s="169"/>
      <c r="VY4" s="169"/>
      <c r="VZ4" s="169"/>
      <c r="WA4" s="169"/>
      <c r="WB4" s="169"/>
      <c r="WC4" s="169"/>
      <c r="WD4" s="169"/>
      <c r="WE4" s="169">
        <v>6</v>
      </c>
      <c r="WF4" s="169"/>
      <c r="WG4" s="169"/>
      <c r="WH4" s="169"/>
      <c r="WI4" s="169"/>
      <c r="WJ4" s="169"/>
      <c r="WK4" s="169"/>
      <c r="WL4" s="169"/>
      <c r="WM4" s="169"/>
      <c r="WN4" s="169"/>
      <c r="WO4" s="169"/>
      <c r="WP4" s="169"/>
      <c r="WQ4" s="169"/>
      <c r="WR4" s="169"/>
      <c r="WS4" s="169"/>
      <c r="WT4" s="169"/>
      <c r="WU4" s="169"/>
      <c r="WV4" s="169"/>
      <c r="WW4" s="169"/>
      <c r="WX4" s="169"/>
      <c r="WY4" s="169"/>
      <c r="WZ4" s="169"/>
      <c r="XA4" s="169"/>
      <c r="XB4" s="169"/>
      <c r="XC4" s="169"/>
      <c r="XD4" s="169"/>
      <c r="XE4" s="169"/>
      <c r="XF4" s="169"/>
      <c r="XG4" s="169"/>
      <c r="XH4" s="169"/>
      <c r="XI4" s="169"/>
      <c r="XJ4" s="169"/>
      <c r="XK4" s="169"/>
      <c r="XL4" s="169"/>
      <c r="XM4" s="169"/>
      <c r="XN4" s="169"/>
      <c r="XO4" s="169"/>
      <c r="XP4" s="169"/>
      <c r="XQ4" s="169"/>
      <c r="XR4" s="169"/>
      <c r="XS4" s="169"/>
      <c r="XT4" s="169"/>
      <c r="XU4" s="169"/>
      <c r="XV4" s="169"/>
      <c r="XW4" s="169"/>
      <c r="XX4" s="169"/>
      <c r="XY4" s="169"/>
      <c r="XZ4" s="169"/>
      <c r="YA4" s="169"/>
      <c r="YB4" s="169"/>
      <c r="YC4" s="169"/>
      <c r="YD4" s="169"/>
      <c r="YE4" s="169"/>
      <c r="YF4" s="169"/>
      <c r="YG4" s="169"/>
      <c r="YH4" s="169"/>
      <c r="YI4" s="169"/>
      <c r="YJ4" s="169"/>
      <c r="YK4" s="169"/>
      <c r="YL4" s="169">
        <v>9</v>
      </c>
      <c r="YM4" s="169"/>
      <c r="YN4" s="169"/>
      <c r="YO4" s="169"/>
      <c r="YP4" s="169"/>
      <c r="YQ4" s="169"/>
      <c r="YR4" s="169"/>
      <c r="YS4" s="169"/>
      <c r="YT4" s="169"/>
      <c r="YU4" s="169"/>
      <c r="YV4" s="169"/>
      <c r="YW4" s="169"/>
      <c r="YX4" s="169"/>
      <c r="YY4" s="169"/>
      <c r="YZ4" s="169"/>
      <c r="ZA4" s="169"/>
      <c r="ZB4" s="169"/>
      <c r="ZC4" s="169"/>
      <c r="ZD4" s="169"/>
      <c r="ZE4" s="169"/>
      <c r="ZF4" s="169"/>
      <c r="ZG4" s="169"/>
      <c r="ZH4" s="169"/>
      <c r="ZI4" s="169"/>
      <c r="ZJ4" s="169"/>
      <c r="ZK4" s="169"/>
      <c r="ZL4" s="169"/>
      <c r="ZM4" s="169"/>
      <c r="ZN4" s="169"/>
      <c r="ZO4" s="169"/>
      <c r="ZP4" s="169"/>
      <c r="ZQ4" s="169"/>
      <c r="ZR4" s="169"/>
      <c r="ZS4" s="169"/>
      <c r="ZT4" s="169"/>
      <c r="ZU4" s="169"/>
      <c r="ZV4" s="169"/>
      <c r="ZW4" s="169"/>
      <c r="ZX4" s="169"/>
      <c r="ZY4" s="169"/>
      <c r="ZZ4" s="169"/>
      <c r="AAA4" s="169"/>
      <c r="AAB4" s="169"/>
      <c r="AAC4" s="169"/>
      <c r="AAD4" s="169"/>
      <c r="AAE4" s="169"/>
      <c r="AAF4" s="169"/>
      <c r="AAG4" s="169"/>
      <c r="AAH4" s="169"/>
      <c r="AAI4" s="169"/>
      <c r="AAJ4" s="169"/>
      <c r="AAK4" s="169"/>
      <c r="AAL4" s="169"/>
      <c r="AAM4" s="169"/>
      <c r="AAN4" s="169"/>
      <c r="AAO4" s="169"/>
      <c r="AAP4" s="169"/>
      <c r="AAQ4" s="169"/>
      <c r="AAR4" s="169"/>
      <c r="AAS4" s="169"/>
      <c r="AAT4" s="169"/>
      <c r="AAU4" s="169"/>
      <c r="AAV4" s="169"/>
      <c r="AAW4" s="169"/>
      <c r="AAX4" s="169"/>
      <c r="AAY4" s="169"/>
      <c r="AAZ4" s="169">
        <v>12</v>
      </c>
      <c r="ABA4" s="169"/>
      <c r="ABB4" s="169"/>
      <c r="ABC4" s="169"/>
      <c r="ABD4" s="169"/>
      <c r="ABE4" s="169"/>
      <c r="ABF4" s="169"/>
      <c r="ABG4" s="169"/>
      <c r="ABH4" s="169"/>
      <c r="ABI4" s="169"/>
      <c r="ABJ4" s="169"/>
      <c r="ABK4" s="169"/>
      <c r="ABL4" s="169"/>
      <c r="ABM4" s="169"/>
      <c r="ABN4" s="169"/>
      <c r="ABO4" s="169"/>
      <c r="ABP4" s="169"/>
      <c r="ABQ4" s="169"/>
      <c r="ABR4" s="169"/>
      <c r="ABS4" s="169"/>
      <c r="ABT4" s="169"/>
      <c r="ABU4" s="169"/>
      <c r="ABV4" s="169"/>
      <c r="ABW4" s="196"/>
      <c r="ABX4" s="196"/>
      <c r="ABY4" s="196"/>
      <c r="ABZ4" s="196"/>
      <c r="ACA4" s="196"/>
      <c r="ACB4" s="196"/>
      <c r="ACC4" s="196"/>
      <c r="ACD4" s="196"/>
      <c r="ACE4" s="196"/>
      <c r="ACF4" s="196"/>
      <c r="ACG4" s="196"/>
      <c r="ACH4" s="196"/>
      <c r="ACI4" s="196"/>
      <c r="ACJ4" s="196"/>
      <c r="ACK4" s="196"/>
      <c r="ACL4" s="196"/>
      <c r="ACM4" s="169"/>
      <c r="ACN4" s="169"/>
      <c r="ACO4" s="169"/>
      <c r="ACP4" s="169"/>
      <c r="ACQ4" s="169"/>
      <c r="ACR4" s="169"/>
      <c r="ACS4" s="169"/>
      <c r="ACT4" s="169"/>
      <c r="ACU4" s="169"/>
      <c r="ACV4" s="169"/>
      <c r="ACW4" s="169"/>
      <c r="ACX4" s="169"/>
      <c r="ACY4" s="169"/>
      <c r="ACZ4" s="169"/>
      <c r="ADA4" s="169"/>
      <c r="ADB4" s="169"/>
      <c r="ADC4" s="196"/>
      <c r="ADD4" s="196"/>
      <c r="ADE4" s="196"/>
      <c r="ADF4" s="196"/>
      <c r="ADG4" s="196"/>
      <c r="ADH4" s="196"/>
      <c r="ADI4" s="196"/>
      <c r="ADJ4" s="196">
        <v>3</v>
      </c>
      <c r="ADK4" s="196"/>
      <c r="ADL4" s="196"/>
      <c r="ADM4" s="196"/>
      <c r="ADN4" s="196"/>
      <c r="ADO4" s="196"/>
      <c r="ADP4" s="196"/>
      <c r="ADQ4" s="196"/>
      <c r="ADR4" s="196"/>
      <c r="ADS4" s="169"/>
      <c r="ADT4" s="169"/>
      <c r="ADU4" s="169"/>
      <c r="ADV4" s="169"/>
      <c r="ADW4" s="169"/>
      <c r="ADX4" s="169"/>
      <c r="ADY4" s="169"/>
      <c r="ADZ4" s="169"/>
      <c r="AEA4" s="169"/>
      <c r="AEB4" s="169"/>
      <c r="AEC4" s="169"/>
      <c r="AED4" s="169"/>
      <c r="AEE4" s="169"/>
      <c r="AEF4" s="169"/>
      <c r="AEG4" s="169"/>
      <c r="AEH4" s="169"/>
      <c r="AEI4" s="196"/>
      <c r="AEJ4" s="196"/>
      <c r="AEK4" s="196"/>
      <c r="AEL4" s="196"/>
      <c r="AEM4" s="196"/>
      <c r="AEN4" s="196"/>
      <c r="AEO4" s="196"/>
      <c r="AEP4" s="196"/>
      <c r="AEQ4" s="196"/>
      <c r="AER4" s="196"/>
      <c r="AES4" s="196"/>
      <c r="AET4" s="196"/>
      <c r="AEU4" s="196"/>
      <c r="AEV4" s="196"/>
      <c r="AEW4" s="196"/>
      <c r="AEX4" s="196"/>
      <c r="AEY4" s="196"/>
      <c r="AEZ4" s="169"/>
      <c r="AFA4" s="196"/>
      <c r="AFB4" s="196"/>
      <c r="AFC4" s="169"/>
      <c r="AFD4" s="169"/>
      <c r="AFE4" s="169"/>
      <c r="AFF4" s="169"/>
      <c r="AFG4" s="169"/>
      <c r="AFH4" s="169"/>
      <c r="AFI4" s="169"/>
      <c r="AFJ4" s="169"/>
      <c r="AFK4" s="169"/>
      <c r="AFL4" s="169"/>
      <c r="AFM4" s="169"/>
      <c r="AFN4" s="169"/>
      <c r="AFO4" s="169"/>
      <c r="AFP4" s="169"/>
      <c r="AFQ4" s="169"/>
      <c r="AFR4" s="169"/>
      <c r="AFS4" s="169"/>
      <c r="AFT4" s="169"/>
      <c r="AFU4" s="169"/>
      <c r="AFV4" s="169"/>
      <c r="AFW4" s="169">
        <v>6</v>
      </c>
      <c r="AFX4" s="169"/>
      <c r="AFY4" s="169"/>
      <c r="AFZ4" s="169"/>
      <c r="AGA4" s="169"/>
      <c r="AGB4" s="169"/>
      <c r="AGC4" s="169"/>
      <c r="AGD4" s="169"/>
      <c r="AGE4" s="169"/>
      <c r="AGF4" s="169"/>
      <c r="AGG4" s="169"/>
      <c r="AGH4" s="169"/>
      <c r="AGI4" s="169"/>
      <c r="AGJ4" s="169"/>
      <c r="AGK4" s="169"/>
      <c r="AGL4" s="169"/>
      <c r="AGM4" s="169"/>
      <c r="AGN4" s="169"/>
      <c r="AGO4" s="169"/>
      <c r="AGP4" s="169"/>
      <c r="AGQ4" s="169"/>
      <c r="AGR4" s="169"/>
      <c r="AGS4" s="169"/>
      <c r="AGT4" s="169"/>
      <c r="AGU4" s="169"/>
      <c r="AGV4" s="169"/>
      <c r="AGW4" s="169"/>
      <c r="AGX4" s="169"/>
      <c r="AGY4" s="169"/>
      <c r="AGZ4" s="169"/>
      <c r="AHA4" s="169"/>
      <c r="AHB4" s="169"/>
      <c r="AHC4" s="169"/>
      <c r="AHD4" s="169"/>
      <c r="AHE4" s="169"/>
      <c r="AHF4" s="169"/>
      <c r="AHG4" s="169"/>
      <c r="AHH4" s="169"/>
      <c r="AHI4" s="169"/>
      <c r="AHJ4" s="169"/>
      <c r="AHK4" s="169"/>
      <c r="AHL4" s="169"/>
      <c r="AHM4" s="169"/>
      <c r="AHN4" s="169"/>
      <c r="AHO4" s="169"/>
      <c r="AHP4" s="169"/>
      <c r="AHQ4" s="169"/>
      <c r="AHR4" s="169"/>
      <c r="AHS4" s="169"/>
      <c r="AHT4" s="169"/>
      <c r="AHU4" s="169"/>
      <c r="AHV4" s="169"/>
      <c r="AHW4" s="169"/>
      <c r="AHX4" s="169"/>
      <c r="AHY4" s="169"/>
      <c r="AHZ4" s="169"/>
      <c r="AIA4" s="169"/>
      <c r="AIB4" s="169"/>
      <c r="AIC4" s="169"/>
      <c r="AID4" s="169"/>
      <c r="AIE4" s="169"/>
      <c r="AIF4" s="169"/>
      <c r="AIG4" s="169"/>
      <c r="AIH4" s="169"/>
      <c r="AII4" s="169"/>
      <c r="AIJ4" s="169"/>
      <c r="AIK4" s="169">
        <v>9</v>
      </c>
      <c r="AIL4" s="169"/>
      <c r="AIM4" s="169"/>
      <c r="AIN4" s="169"/>
      <c r="AIO4" s="169"/>
      <c r="AIP4" s="169"/>
      <c r="AIQ4" s="169"/>
      <c r="AIR4" s="169"/>
      <c r="AIS4" s="169"/>
      <c r="AIT4" s="169"/>
      <c r="AIU4" s="169"/>
      <c r="AIV4" s="169"/>
      <c r="AIW4" s="169"/>
      <c r="AIX4" s="169"/>
      <c r="AIY4" s="169"/>
      <c r="AIZ4" s="169"/>
      <c r="AJA4" s="169"/>
      <c r="AJB4" s="169"/>
      <c r="AJC4" s="169"/>
      <c r="AJD4" s="169"/>
      <c r="AJE4" s="169"/>
      <c r="AJF4" s="169"/>
      <c r="AJG4" s="169"/>
      <c r="AJH4" s="169"/>
      <c r="AJI4" s="169"/>
      <c r="AJJ4" s="169"/>
      <c r="AJK4" s="169"/>
      <c r="AJL4" s="169"/>
      <c r="AJM4" s="169"/>
      <c r="AJN4" s="169"/>
      <c r="AJO4" s="169"/>
      <c r="AJP4" s="169"/>
      <c r="AJQ4" s="169"/>
      <c r="AJR4" s="169"/>
      <c r="AJS4" s="169"/>
      <c r="AJT4" s="169"/>
      <c r="AJU4" s="169"/>
      <c r="AJV4" s="169"/>
      <c r="AJW4" s="169"/>
      <c r="AJY4" s="169"/>
      <c r="AJZ4" s="169"/>
      <c r="AKA4" s="169"/>
      <c r="AKB4" s="169"/>
      <c r="AKC4" s="169"/>
      <c r="AKD4" s="169"/>
      <c r="AKE4" s="169"/>
      <c r="AKF4" s="169"/>
      <c r="AKG4" s="169"/>
      <c r="AKH4" s="169"/>
      <c r="AKI4" s="169"/>
      <c r="AKJ4" s="169"/>
      <c r="AKK4" s="169"/>
      <c r="AKL4" s="169"/>
      <c r="AKM4" s="169"/>
      <c r="AKN4" s="169"/>
      <c r="AKO4" s="162"/>
      <c r="AKP4" s="162"/>
      <c r="AKQ4" s="162"/>
      <c r="AKR4" s="162"/>
      <c r="AKV4" s="185">
        <v>12</v>
      </c>
      <c r="AND4" s="185">
        <v>3</v>
      </c>
      <c r="APQ4" s="185">
        <v>6</v>
      </c>
      <c r="ASA4" s="185">
        <v>9</v>
      </c>
      <c r="AUL4" s="185">
        <v>12</v>
      </c>
      <c r="AWU4" s="185">
        <v>3</v>
      </c>
      <c r="AZH4" s="185">
        <v>6</v>
      </c>
      <c r="BBO4" s="197"/>
      <c r="BBP4" s="185">
        <v>9</v>
      </c>
      <c r="BEA4" s="185">
        <v>12</v>
      </c>
      <c r="BGJ4" s="185">
        <v>3</v>
      </c>
      <c r="BIW4" s="185">
        <v>6</v>
      </c>
      <c r="BLD4" s="197"/>
      <c r="BLE4" s="185">
        <v>9</v>
      </c>
      <c r="BNP4" s="185">
        <v>12</v>
      </c>
      <c r="BPX4" s="185">
        <v>3</v>
      </c>
      <c r="BSJ4" s="185">
        <v>6</v>
      </c>
      <c r="BUK4" s="303"/>
      <c r="BUL4" s="303"/>
      <c r="BUM4" s="303"/>
      <c r="BUN4" s="303"/>
      <c r="BUO4" s="303"/>
      <c r="BUP4" s="303"/>
      <c r="BUQ4" s="303"/>
      <c r="BUR4" s="304"/>
      <c r="BUS4" s="304"/>
      <c r="BUT4" s="304">
        <v>9</v>
      </c>
      <c r="BUU4" s="304"/>
      <c r="BUV4" s="304"/>
      <c r="BUW4" s="304"/>
      <c r="BUX4" s="304"/>
      <c r="BUY4" s="304"/>
      <c r="BUZ4" s="304"/>
      <c r="BVA4" s="304"/>
      <c r="BVB4" s="304"/>
      <c r="BVC4" s="304"/>
      <c r="BVD4" s="304"/>
      <c r="BVE4" s="304"/>
      <c r="BVF4" s="304"/>
      <c r="BVG4" s="304"/>
      <c r="BVH4" s="304"/>
      <c r="BVI4" s="304"/>
      <c r="BVJ4" s="304"/>
      <c r="BVK4" s="304"/>
      <c r="BVL4" s="304"/>
      <c r="BVM4" s="304"/>
      <c r="BVN4" s="304"/>
      <c r="BVO4" s="304"/>
      <c r="BVP4" s="304"/>
      <c r="BVQ4" s="304"/>
      <c r="BVR4" s="304"/>
      <c r="BVS4" s="304"/>
      <c r="BVT4" s="304"/>
      <c r="BVU4" s="304"/>
      <c r="BVV4" s="304"/>
      <c r="BVW4" s="304"/>
      <c r="BVX4" s="304"/>
      <c r="BVY4" s="304"/>
      <c r="BVZ4" s="304"/>
      <c r="BWA4" s="304"/>
      <c r="BWB4" s="304"/>
      <c r="BWC4" s="304"/>
      <c r="BWD4" s="304"/>
      <c r="BWE4" s="304"/>
      <c r="BWF4" s="304"/>
      <c r="BWG4" s="304"/>
      <c r="BWH4" s="304"/>
      <c r="BWI4" s="304"/>
      <c r="BWJ4" s="304"/>
      <c r="BWK4" s="304"/>
      <c r="BWL4" s="304"/>
      <c r="BWM4" s="304"/>
      <c r="BWN4" s="304"/>
      <c r="BWO4" s="304"/>
      <c r="BWP4" s="304"/>
      <c r="BWQ4" s="304"/>
      <c r="BWR4" s="304"/>
      <c r="BWS4" s="304"/>
      <c r="BWT4" s="304"/>
      <c r="BWU4" s="304"/>
      <c r="BWV4" s="304"/>
      <c r="BWW4" s="304"/>
      <c r="BWX4" s="304"/>
      <c r="BWY4" s="304"/>
      <c r="BWZ4" s="304"/>
      <c r="BXA4" s="304"/>
      <c r="BXB4" s="304"/>
      <c r="BXC4" s="304"/>
      <c r="BXD4" s="304"/>
      <c r="BXE4" s="303"/>
      <c r="BXF4" s="303">
        <v>12</v>
      </c>
      <c r="BXG4" s="303"/>
      <c r="BXH4" s="303"/>
      <c r="BXI4" s="303"/>
      <c r="BXJ4" s="303"/>
      <c r="BXK4" s="303"/>
      <c r="BXL4" s="303"/>
      <c r="BXM4" s="303"/>
      <c r="BXN4" s="303"/>
      <c r="BXO4" s="303"/>
      <c r="BXP4" s="303"/>
      <c r="BXQ4" s="303"/>
      <c r="BXR4" s="303"/>
      <c r="BXS4" s="303"/>
      <c r="BXT4" s="303"/>
      <c r="BXU4" s="303"/>
      <c r="BXV4" s="303"/>
      <c r="BXW4" s="303"/>
      <c r="BXX4" s="303"/>
      <c r="BXY4" s="303"/>
      <c r="BXZ4" s="303"/>
      <c r="BYA4" s="303"/>
      <c r="BYB4" s="303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330"/>
      <c r="BZX4" s="185">
        <v>3</v>
      </c>
      <c r="CCT4" s="185">
        <v>6</v>
      </c>
      <c r="CFB4" s="185">
        <v>9</v>
      </c>
      <c r="CGS4" s="185">
        <v>11</v>
      </c>
    </row>
    <row r="5" spans="1:2231" ht="12" customHeight="1">
      <c r="A5" s="161" t="s">
        <v>269</v>
      </c>
      <c r="B5" s="170">
        <v>1892.91</v>
      </c>
      <c r="C5" s="170">
        <v>1902.52</v>
      </c>
      <c r="D5" s="170">
        <v>1909.47</v>
      </c>
      <c r="E5" s="170">
        <v>1924.9</v>
      </c>
      <c r="F5" s="170">
        <v>1925.91</v>
      </c>
      <c r="G5" s="170">
        <v>1926.44</v>
      </c>
      <c r="H5" s="170">
        <v>1929.59</v>
      </c>
      <c r="I5" s="170">
        <v>1933.44</v>
      </c>
      <c r="J5" s="170">
        <v>1938.97</v>
      </c>
      <c r="K5" s="170">
        <v>1940.2</v>
      </c>
      <c r="L5" s="170">
        <v>1932.86</v>
      </c>
      <c r="M5" s="170">
        <v>1936.78</v>
      </c>
      <c r="N5" s="170">
        <v>1940.8</v>
      </c>
      <c r="O5" s="170">
        <v>1942.39</v>
      </c>
      <c r="P5" s="170">
        <v>1944.43</v>
      </c>
      <c r="Q5" s="170">
        <v>1944.06</v>
      </c>
      <c r="R5" s="170">
        <v>1944.02</v>
      </c>
      <c r="S5" s="170">
        <v>1944.61</v>
      </c>
      <c r="T5" s="170">
        <v>1943.64</v>
      </c>
      <c r="U5" s="170">
        <v>1943.97</v>
      </c>
      <c r="V5" s="170">
        <v>1944.78</v>
      </c>
      <c r="W5" s="170">
        <v>1944.24</v>
      </c>
      <c r="X5" s="170">
        <v>1946.23</v>
      </c>
      <c r="Y5" s="170">
        <v>1946.07</v>
      </c>
      <c r="Z5" s="170">
        <v>1949.54</v>
      </c>
      <c r="AA5" s="170">
        <v>1949.09</v>
      </c>
      <c r="AB5" s="170">
        <v>1951.09</v>
      </c>
      <c r="AC5" s="170">
        <v>1956.17</v>
      </c>
      <c r="AD5" s="170">
        <v>1957.58</v>
      </c>
      <c r="AE5" s="170">
        <v>1961.25</v>
      </c>
      <c r="AF5" s="170">
        <v>1961.42</v>
      </c>
      <c r="AG5" s="170">
        <v>1965.08</v>
      </c>
      <c r="AH5" s="170">
        <v>1968.61</v>
      </c>
      <c r="AI5" s="170">
        <v>1973.57</v>
      </c>
      <c r="AJ5" s="170">
        <v>1974.69</v>
      </c>
      <c r="AK5" s="170">
        <v>1975.95</v>
      </c>
      <c r="AL5" s="170">
        <v>1982.89</v>
      </c>
      <c r="AM5" s="170">
        <v>1973.53</v>
      </c>
      <c r="AN5" s="170">
        <v>1974.52</v>
      </c>
      <c r="AO5" s="170">
        <v>1974.25</v>
      </c>
      <c r="AP5" s="170">
        <v>1977.95</v>
      </c>
      <c r="AQ5" s="170">
        <v>1979.2</v>
      </c>
      <c r="AR5" s="170">
        <v>1984.44</v>
      </c>
      <c r="AS5" s="170">
        <v>1985.51</v>
      </c>
      <c r="AT5" s="170">
        <v>1986.45</v>
      </c>
      <c r="AU5" s="170">
        <v>1987.98</v>
      </c>
      <c r="AV5" s="170">
        <v>1988.54</v>
      </c>
      <c r="AW5" s="170">
        <v>1988.19</v>
      </c>
      <c r="AX5" s="170">
        <v>1987.43</v>
      </c>
      <c r="AY5" s="170">
        <v>1985.1</v>
      </c>
      <c r="AZ5" s="170">
        <v>1988.42</v>
      </c>
      <c r="BA5" s="170">
        <v>1989.18</v>
      </c>
      <c r="BB5" s="170">
        <v>1989.92</v>
      </c>
      <c r="BC5" s="170">
        <v>1989.71</v>
      </c>
      <c r="BD5" s="170">
        <v>1986.55</v>
      </c>
      <c r="BE5" s="170">
        <v>1992.63</v>
      </c>
      <c r="BF5" s="170">
        <v>1993.92</v>
      </c>
      <c r="BG5" s="170">
        <v>1989.51</v>
      </c>
      <c r="BH5" s="170">
        <v>1985.14</v>
      </c>
      <c r="BI5" s="170">
        <v>1982.09</v>
      </c>
      <c r="BJ5" s="170">
        <v>1984.69</v>
      </c>
      <c r="BK5" s="170">
        <v>1983.05</v>
      </c>
      <c r="BL5" s="170">
        <v>1985.4</v>
      </c>
      <c r="BM5" s="170">
        <v>1985.85</v>
      </c>
      <c r="BN5" s="170">
        <v>1986.04</v>
      </c>
      <c r="BO5" s="170">
        <v>1986.45</v>
      </c>
      <c r="BP5" s="170">
        <v>1986.16</v>
      </c>
      <c r="BQ5" s="170">
        <v>1985.95</v>
      </c>
      <c r="BR5" s="170">
        <v>1985.1</v>
      </c>
      <c r="BS5" s="170">
        <v>1984.15</v>
      </c>
      <c r="BT5" s="170">
        <v>1984.52</v>
      </c>
      <c r="BU5" s="170">
        <v>1982.99</v>
      </c>
      <c r="BV5" s="170">
        <v>1980.61</v>
      </c>
      <c r="BW5" s="170">
        <v>1970.79</v>
      </c>
      <c r="BX5" s="170">
        <v>1970.35</v>
      </c>
      <c r="BY5" s="170">
        <v>1969.85</v>
      </c>
      <c r="BZ5" s="170">
        <v>1964.66</v>
      </c>
      <c r="CA5" s="170">
        <v>1964.01</v>
      </c>
      <c r="CB5" s="170">
        <v>1962.81</v>
      </c>
      <c r="CC5" s="170">
        <v>1963.84</v>
      </c>
      <c r="CD5" s="170">
        <v>1963.03</v>
      </c>
      <c r="CE5" s="170">
        <v>1962.33</v>
      </c>
      <c r="CF5" s="170">
        <v>1960.41</v>
      </c>
      <c r="CG5" s="170">
        <v>1959.23</v>
      </c>
      <c r="CH5" s="170">
        <v>1958.09</v>
      </c>
      <c r="CI5" s="170">
        <v>1954.19</v>
      </c>
      <c r="CJ5" s="170">
        <v>1952.93</v>
      </c>
      <c r="CK5" s="170">
        <v>1948.51</v>
      </c>
      <c r="CL5" s="170">
        <v>1947.56</v>
      </c>
      <c r="CM5" s="170">
        <v>1945.45</v>
      </c>
      <c r="CN5" s="170">
        <v>1944.13</v>
      </c>
      <c r="CO5" s="170">
        <v>1943.34</v>
      </c>
      <c r="CP5" s="170">
        <v>1943.88</v>
      </c>
      <c r="CQ5" s="170">
        <v>1943.19</v>
      </c>
      <c r="CR5" s="170">
        <v>1940.73</v>
      </c>
      <c r="CS5" s="170">
        <v>1940.6</v>
      </c>
      <c r="CT5" s="170">
        <v>1939.09</v>
      </c>
      <c r="CU5" s="170">
        <v>1936.77</v>
      </c>
      <c r="CV5" s="170">
        <v>1935.23</v>
      </c>
      <c r="CW5" s="170">
        <v>1927.89</v>
      </c>
      <c r="CX5" s="170">
        <v>1925.01</v>
      </c>
      <c r="CY5" s="170">
        <v>1917.55</v>
      </c>
      <c r="CZ5" s="170">
        <v>1914.13</v>
      </c>
      <c r="DA5" s="170">
        <v>1907.32</v>
      </c>
      <c r="DB5" s="170">
        <v>1901.92</v>
      </c>
      <c r="DC5" s="170">
        <v>1896.38</v>
      </c>
      <c r="DD5" s="170">
        <v>1890.81</v>
      </c>
      <c r="DE5" s="170">
        <v>1877.91</v>
      </c>
      <c r="DF5" s="170">
        <v>1869.69</v>
      </c>
      <c r="DG5" s="170">
        <v>1866.47</v>
      </c>
      <c r="DH5" s="170">
        <v>1863.41</v>
      </c>
      <c r="DI5" s="170">
        <v>1863.61</v>
      </c>
      <c r="DJ5" s="170">
        <v>1862.17</v>
      </c>
      <c r="DK5" s="170">
        <v>1872.13</v>
      </c>
      <c r="DL5" s="170">
        <v>1882.64</v>
      </c>
      <c r="DM5" s="170">
        <v>1898.95</v>
      </c>
      <c r="DN5" s="170">
        <v>1913.32</v>
      </c>
      <c r="DO5" s="170">
        <v>1917.38</v>
      </c>
      <c r="DP5" s="170">
        <v>1923.22</v>
      </c>
      <c r="DQ5" s="170">
        <v>1928.9</v>
      </c>
      <c r="DR5" s="170">
        <v>1931.93</v>
      </c>
      <c r="DS5" s="170">
        <v>1942.56</v>
      </c>
      <c r="DT5" s="170">
        <v>1948.93</v>
      </c>
      <c r="DU5" s="170">
        <v>1953.19</v>
      </c>
      <c r="DV5" s="170">
        <v>1963.56</v>
      </c>
      <c r="DW5" s="170">
        <v>1969.39</v>
      </c>
      <c r="DX5" s="170">
        <v>1977.48</v>
      </c>
      <c r="DY5" s="170">
        <v>1976.72</v>
      </c>
      <c r="DZ5" s="170">
        <v>1972.08</v>
      </c>
      <c r="EA5" s="170">
        <v>1972.54</v>
      </c>
      <c r="EB5" s="170">
        <v>1967.05</v>
      </c>
      <c r="EC5" s="170">
        <v>1971.62</v>
      </c>
      <c r="ED5" s="170">
        <v>1973.45</v>
      </c>
      <c r="EE5" s="170">
        <v>1983.41</v>
      </c>
      <c r="EF5" s="170">
        <v>1984.28</v>
      </c>
      <c r="EG5" s="170">
        <v>1976.44</v>
      </c>
      <c r="EH5" s="170">
        <v>1974.79</v>
      </c>
      <c r="EI5" s="170">
        <v>1978.29</v>
      </c>
      <c r="EJ5" s="170">
        <v>1986.88</v>
      </c>
      <c r="EK5" s="170">
        <v>1985.06</v>
      </c>
      <c r="EL5" s="170">
        <v>1984.84</v>
      </c>
      <c r="EM5" s="170">
        <v>1978.8</v>
      </c>
      <c r="EN5" s="170">
        <v>1982.42</v>
      </c>
      <c r="EO5" s="170">
        <v>1985.06</v>
      </c>
      <c r="EP5" s="170">
        <v>1985.06</v>
      </c>
      <c r="EQ5" s="170">
        <v>1986.27</v>
      </c>
      <c r="ER5" s="170">
        <v>1988.03</v>
      </c>
      <c r="ES5" s="170">
        <v>1987.99</v>
      </c>
      <c r="ET5" s="170">
        <v>1987.84</v>
      </c>
      <c r="EU5" s="170">
        <v>1987.92</v>
      </c>
      <c r="EV5" s="170">
        <v>1988.42</v>
      </c>
      <c r="EW5" s="170">
        <v>1989</v>
      </c>
      <c r="EX5" s="170">
        <v>1990.59</v>
      </c>
      <c r="EY5" s="170">
        <v>1991.18</v>
      </c>
      <c r="EZ5" s="170">
        <v>1992.16</v>
      </c>
      <c r="FA5" s="170">
        <v>1992.93</v>
      </c>
      <c r="FB5" s="170">
        <v>1991.57</v>
      </c>
      <c r="FC5" s="170">
        <v>1993.22</v>
      </c>
      <c r="FD5" s="170">
        <v>1991.89</v>
      </c>
      <c r="FE5" s="170">
        <v>1992.69</v>
      </c>
      <c r="FF5" s="170">
        <v>1989.59</v>
      </c>
      <c r="FG5" s="170">
        <v>1990.56</v>
      </c>
      <c r="FH5" s="170">
        <v>1992.65</v>
      </c>
      <c r="FI5" s="170">
        <v>1992.18</v>
      </c>
      <c r="FJ5" s="170">
        <v>1991.88</v>
      </c>
      <c r="FK5" s="170">
        <v>1991.49</v>
      </c>
      <c r="FL5" s="170">
        <v>1992.17</v>
      </c>
      <c r="FM5" s="170">
        <v>1991.91</v>
      </c>
      <c r="FN5" s="170">
        <v>1993.93</v>
      </c>
      <c r="FO5" s="170">
        <v>1993.28</v>
      </c>
      <c r="FP5" s="170">
        <v>1989.47</v>
      </c>
      <c r="FQ5" s="170">
        <v>1993.35</v>
      </c>
      <c r="FR5" s="170">
        <v>1994.89</v>
      </c>
      <c r="FS5" s="170">
        <v>1995.73</v>
      </c>
      <c r="FT5" s="170">
        <v>1997.26</v>
      </c>
      <c r="FU5" s="170">
        <v>1993.94</v>
      </c>
      <c r="FV5" s="170">
        <v>1986.49</v>
      </c>
      <c r="FW5" s="170">
        <v>1990.09</v>
      </c>
      <c r="FX5" s="170">
        <v>1992.5</v>
      </c>
      <c r="FY5" s="170">
        <v>1993.59</v>
      </c>
      <c r="FZ5" s="170">
        <v>1993.66</v>
      </c>
      <c r="GA5" s="170">
        <v>1995.17</v>
      </c>
      <c r="GB5" s="170">
        <v>1995.28</v>
      </c>
      <c r="GC5" s="170">
        <v>1996.27</v>
      </c>
      <c r="GD5" s="170">
        <v>1996.76</v>
      </c>
      <c r="GE5" s="170">
        <v>1993.89</v>
      </c>
      <c r="GF5" s="170">
        <v>1996.99</v>
      </c>
      <c r="GG5" s="170">
        <v>1996.83</v>
      </c>
      <c r="GH5" s="170">
        <v>1996.27</v>
      </c>
      <c r="GI5" s="170">
        <v>1996.69</v>
      </c>
      <c r="GJ5" s="170">
        <v>1996.34</v>
      </c>
      <c r="GK5" s="170">
        <v>1995.06</v>
      </c>
      <c r="GL5" s="170">
        <v>1995.99</v>
      </c>
      <c r="GM5" s="170">
        <v>1993.59</v>
      </c>
      <c r="GN5" s="170">
        <v>1994.45</v>
      </c>
      <c r="GO5" s="170">
        <v>1994.63</v>
      </c>
      <c r="GP5" s="170">
        <v>1994.43</v>
      </c>
      <c r="GQ5" s="170">
        <v>1994.64</v>
      </c>
      <c r="GR5" s="170">
        <v>1990.36</v>
      </c>
      <c r="GS5" s="170">
        <v>1992.78</v>
      </c>
      <c r="GT5" s="170">
        <v>1992.53</v>
      </c>
      <c r="GU5" s="170">
        <v>1991.22</v>
      </c>
      <c r="GV5" s="170">
        <v>1991.98</v>
      </c>
      <c r="GW5" s="170">
        <v>1992.26</v>
      </c>
      <c r="GX5" s="170">
        <v>1991.7</v>
      </c>
      <c r="GY5" s="170">
        <v>1993.26</v>
      </c>
      <c r="GZ5" s="170">
        <v>1991.3</v>
      </c>
      <c r="HA5" s="170">
        <v>1992.12</v>
      </c>
      <c r="HB5" s="170">
        <v>1990.43</v>
      </c>
      <c r="HC5" s="170">
        <v>1991.67</v>
      </c>
      <c r="HD5" s="170">
        <v>1992.09</v>
      </c>
      <c r="HE5" s="170">
        <v>1992.84</v>
      </c>
      <c r="HF5" s="170">
        <v>1992.52</v>
      </c>
      <c r="HG5" s="170">
        <v>1993.15</v>
      </c>
      <c r="HH5" s="170">
        <v>1992.09</v>
      </c>
      <c r="HI5" s="170">
        <v>1992.79</v>
      </c>
      <c r="HJ5" s="170">
        <v>1992.84</v>
      </c>
      <c r="HK5" s="170">
        <v>1993.09</v>
      </c>
      <c r="HL5" s="170">
        <v>1989.53</v>
      </c>
      <c r="HM5" s="170">
        <v>1991.59</v>
      </c>
      <c r="HN5" s="170">
        <v>1991.7</v>
      </c>
      <c r="HO5" s="170">
        <v>1992.76</v>
      </c>
      <c r="HP5" s="170">
        <v>1993.46</v>
      </c>
      <c r="HQ5" s="170">
        <v>1992.95</v>
      </c>
      <c r="HR5" s="170">
        <v>1993.42</v>
      </c>
      <c r="HS5" s="170">
        <v>1993.84</v>
      </c>
      <c r="HT5" s="170">
        <v>1993.81</v>
      </c>
      <c r="HU5" s="170">
        <v>1994.36</v>
      </c>
      <c r="HV5" s="170">
        <v>1994.28</v>
      </c>
      <c r="HW5" s="170">
        <v>1994.83</v>
      </c>
      <c r="HX5" s="170">
        <v>1995.39</v>
      </c>
      <c r="HY5" s="170">
        <v>1995.86</v>
      </c>
      <c r="HZ5" s="170">
        <v>1996.77</v>
      </c>
      <c r="IA5" s="170">
        <v>1996.9</v>
      </c>
      <c r="IB5" s="170">
        <v>1997.04</v>
      </c>
      <c r="IC5" s="170">
        <v>1997.36</v>
      </c>
      <c r="ID5" s="170">
        <v>1997.56</v>
      </c>
      <c r="IE5" s="170">
        <v>1997.42</v>
      </c>
      <c r="IF5" s="170">
        <v>1994.16</v>
      </c>
      <c r="IG5" s="170">
        <v>1996.02</v>
      </c>
      <c r="IH5" s="170">
        <v>1993.47</v>
      </c>
      <c r="II5" s="170">
        <v>1995.3</v>
      </c>
      <c r="IJ5" s="170">
        <v>1996.37</v>
      </c>
      <c r="IK5" s="170">
        <v>1996.03</v>
      </c>
      <c r="IL5" s="170">
        <v>1996.25</v>
      </c>
      <c r="IM5" s="170">
        <v>1996.27</v>
      </c>
      <c r="IN5" s="170">
        <v>1996.32</v>
      </c>
      <c r="IO5" s="170">
        <v>1996.5</v>
      </c>
      <c r="IP5" s="170">
        <v>1992.71</v>
      </c>
      <c r="IQ5" s="170">
        <v>1993.32</v>
      </c>
      <c r="IR5" s="170">
        <v>1995.98</v>
      </c>
      <c r="IS5" s="170">
        <v>1995.51</v>
      </c>
      <c r="IT5" s="170">
        <v>1996.66</v>
      </c>
      <c r="IU5" s="170">
        <v>1997.63</v>
      </c>
      <c r="IV5" s="170">
        <v>1998.14</v>
      </c>
      <c r="IW5" s="170">
        <v>1998.61</v>
      </c>
      <c r="IX5" s="170">
        <v>1998.32</v>
      </c>
      <c r="IY5" s="170">
        <v>1998.23</v>
      </c>
      <c r="IZ5" s="170">
        <v>1998.88</v>
      </c>
      <c r="JA5" s="170">
        <v>1999.37</v>
      </c>
      <c r="JB5" s="170">
        <v>1999.93</v>
      </c>
      <c r="JC5" s="170">
        <v>2003.48</v>
      </c>
      <c r="JD5" s="170">
        <v>2004.88</v>
      </c>
      <c r="JE5" s="170">
        <v>2006.79</v>
      </c>
      <c r="JF5" s="170">
        <v>2007.31</v>
      </c>
      <c r="JG5" s="170">
        <v>2007.1</v>
      </c>
      <c r="JH5" s="170">
        <v>2007.09</v>
      </c>
      <c r="JI5" s="170">
        <v>2006.44</v>
      </c>
      <c r="JJ5" s="170">
        <v>2007.68</v>
      </c>
      <c r="JK5" s="170">
        <v>2007.81</v>
      </c>
      <c r="JL5" s="170">
        <v>2008.59</v>
      </c>
      <c r="JM5" s="170">
        <v>2011.38</v>
      </c>
      <c r="JN5" s="170">
        <v>2010.73</v>
      </c>
      <c r="JO5" s="170">
        <v>2013.38</v>
      </c>
      <c r="JP5" s="170">
        <v>2014.43</v>
      </c>
      <c r="JQ5" s="170">
        <v>2017.42</v>
      </c>
      <c r="JR5" s="170">
        <v>2018.53</v>
      </c>
      <c r="JS5" s="170">
        <v>2018.82</v>
      </c>
      <c r="JT5" s="170">
        <v>2019.42</v>
      </c>
      <c r="JU5" s="170">
        <v>2020.45</v>
      </c>
      <c r="JV5" s="170">
        <v>2021.72</v>
      </c>
      <c r="JW5" s="170">
        <v>2022.11</v>
      </c>
      <c r="JX5" s="170">
        <v>2026.75</v>
      </c>
      <c r="JY5" s="170">
        <v>2029.3</v>
      </c>
      <c r="JZ5" s="170">
        <v>2029.17</v>
      </c>
      <c r="KA5" s="170">
        <v>2033.45</v>
      </c>
      <c r="KB5" s="170">
        <v>2034.32</v>
      </c>
      <c r="KC5" s="170">
        <v>2037.14</v>
      </c>
      <c r="KD5" s="170">
        <v>2036.88</v>
      </c>
      <c r="KE5" s="170">
        <v>2032.47</v>
      </c>
      <c r="KF5" s="170">
        <v>2034.64</v>
      </c>
      <c r="KG5" s="170">
        <v>2037.59</v>
      </c>
      <c r="KH5" s="170">
        <v>2040.97</v>
      </c>
      <c r="KI5" s="170">
        <v>2043.51</v>
      </c>
      <c r="KJ5" s="170">
        <v>2045.88</v>
      </c>
      <c r="KK5" s="170">
        <v>2047</v>
      </c>
      <c r="KL5" s="170">
        <v>2048.1799999999998</v>
      </c>
      <c r="KM5" s="170">
        <v>2047.92</v>
      </c>
      <c r="KN5" s="170">
        <v>2046.52</v>
      </c>
      <c r="KO5" s="170">
        <v>2044.82</v>
      </c>
      <c r="KP5" s="170">
        <v>2041.62</v>
      </c>
      <c r="KQ5" s="170">
        <v>2046.21</v>
      </c>
      <c r="KR5" s="170">
        <v>2047.66</v>
      </c>
      <c r="KS5" s="170">
        <v>2048.21</v>
      </c>
      <c r="KT5" s="170">
        <v>2048.62</v>
      </c>
      <c r="KU5" s="170">
        <v>2049.36</v>
      </c>
      <c r="KV5" s="170">
        <v>2050.15</v>
      </c>
      <c r="KW5" s="170">
        <v>2050.69</v>
      </c>
      <c r="KX5" s="170">
        <v>2050.85</v>
      </c>
      <c r="KY5" s="170">
        <v>2050.77</v>
      </c>
      <c r="KZ5" s="170">
        <v>2050.73</v>
      </c>
      <c r="LA5" s="170">
        <v>2048.9</v>
      </c>
      <c r="LB5" s="170">
        <v>2048.79</v>
      </c>
      <c r="LC5" s="170">
        <v>2047.17</v>
      </c>
      <c r="LD5" s="170">
        <v>2042.49</v>
      </c>
      <c r="LE5" s="170">
        <v>2042.75</v>
      </c>
      <c r="LF5" s="170">
        <v>2032.89</v>
      </c>
      <c r="LG5" s="170">
        <v>2026.93</v>
      </c>
      <c r="LH5" s="170">
        <v>2023.91</v>
      </c>
      <c r="LI5" s="170">
        <v>2020.04</v>
      </c>
      <c r="LJ5" s="170">
        <v>2013.15</v>
      </c>
      <c r="LK5" s="170">
        <v>2008.46</v>
      </c>
      <c r="LL5" s="170">
        <v>2005.08</v>
      </c>
      <c r="LM5" s="170">
        <v>1992.39</v>
      </c>
      <c r="LN5" s="170">
        <v>1986.24</v>
      </c>
      <c r="LO5" s="170">
        <v>1978.39</v>
      </c>
      <c r="LP5" s="170">
        <v>1982.67</v>
      </c>
      <c r="LQ5" s="170">
        <v>1980.38</v>
      </c>
      <c r="LR5" s="170">
        <v>1996.27</v>
      </c>
      <c r="LS5" s="170">
        <v>1996.79</v>
      </c>
      <c r="LT5" s="170">
        <v>2005.71</v>
      </c>
      <c r="LU5" s="170">
        <v>2009.41</v>
      </c>
      <c r="LV5" s="170">
        <v>2011.84</v>
      </c>
      <c r="LW5" s="170">
        <v>2015.41</v>
      </c>
      <c r="LX5" s="170">
        <v>2017.26</v>
      </c>
      <c r="LY5" s="170">
        <v>2019.89</v>
      </c>
      <c r="LZ5" s="170">
        <v>2020.79</v>
      </c>
      <c r="MA5" s="170">
        <v>2021.03</v>
      </c>
      <c r="MB5" s="170">
        <v>2021.4</v>
      </c>
      <c r="MC5" s="170">
        <v>2020.06</v>
      </c>
      <c r="MD5" s="170">
        <v>2017.93</v>
      </c>
      <c r="ME5" s="170">
        <v>2012.16</v>
      </c>
      <c r="MF5" s="170">
        <v>2003.01</v>
      </c>
      <c r="MG5" s="170">
        <v>1998.7</v>
      </c>
      <c r="MH5" s="170">
        <v>1991.54</v>
      </c>
      <c r="MI5" s="170">
        <v>2001.86</v>
      </c>
      <c r="MJ5" s="170">
        <v>2001.09</v>
      </c>
      <c r="MK5" s="170">
        <v>1998.33</v>
      </c>
      <c r="ML5" s="170">
        <v>2000.2</v>
      </c>
      <c r="MM5" s="170">
        <v>2000.01</v>
      </c>
      <c r="MN5" s="170">
        <v>1997.83</v>
      </c>
      <c r="MO5" s="170">
        <v>1998.6</v>
      </c>
      <c r="MP5" s="170">
        <v>1994.96</v>
      </c>
      <c r="MQ5" s="170">
        <v>1990.53</v>
      </c>
      <c r="MR5" s="170">
        <v>1988.53</v>
      </c>
      <c r="MS5" s="170">
        <v>1988.95</v>
      </c>
      <c r="MT5" s="170">
        <v>1984.44</v>
      </c>
      <c r="MU5" s="170">
        <v>1984.65</v>
      </c>
      <c r="MV5" s="170">
        <v>1985.41</v>
      </c>
      <c r="MW5" s="170">
        <v>1980.48</v>
      </c>
      <c r="MX5" s="170">
        <v>1980.11</v>
      </c>
      <c r="MY5" s="170">
        <v>1974.22</v>
      </c>
      <c r="MZ5" s="170">
        <v>1970.18</v>
      </c>
      <c r="NA5" s="170">
        <v>1970.45</v>
      </c>
      <c r="NB5" s="170">
        <v>1961.13</v>
      </c>
      <c r="NC5" s="170">
        <v>1956.76</v>
      </c>
      <c r="ND5" s="170">
        <v>1952.72</v>
      </c>
      <c r="NE5" s="170">
        <v>1950.34</v>
      </c>
      <c r="NF5" s="170">
        <v>1947.12</v>
      </c>
      <c r="NG5" s="170">
        <v>1941.9</v>
      </c>
      <c r="NH5" s="170">
        <v>1941.72</v>
      </c>
      <c r="NI5" s="170">
        <v>1938.76</v>
      </c>
      <c r="NJ5" s="170">
        <v>1944.46</v>
      </c>
      <c r="NK5" s="170">
        <v>1962.53</v>
      </c>
      <c r="NL5" s="170">
        <v>1982.25</v>
      </c>
      <c r="NM5" s="170">
        <v>1992.76</v>
      </c>
      <c r="NN5" s="170">
        <v>1995.62</v>
      </c>
      <c r="NO5" s="170">
        <v>1993.87</v>
      </c>
      <c r="NP5" s="170">
        <v>2007.44</v>
      </c>
      <c r="NQ5" s="170">
        <v>2012.24</v>
      </c>
      <c r="NR5" s="170">
        <v>2017.57</v>
      </c>
      <c r="NS5" s="170">
        <v>2023.2</v>
      </c>
      <c r="NT5" s="170">
        <v>2032.54</v>
      </c>
      <c r="NU5" s="170">
        <v>2037.51</v>
      </c>
      <c r="NV5" s="170">
        <v>2043.4</v>
      </c>
      <c r="NW5" s="170">
        <v>2048.7399999999998</v>
      </c>
      <c r="NX5" s="170">
        <v>2049.3000000000002</v>
      </c>
      <c r="NY5" s="170">
        <v>2053.0500000000002</v>
      </c>
      <c r="NZ5" s="170">
        <v>2061.6999999999998</v>
      </c>
      <c r="OA5" s="170">
        <v>2068.4299999999998</v>
      </c>
      <c r="OB5" s="170">
        <v>2073.09</v>
      </c>
      <c r="OC5" s="170">
        <v>2074.64</v>
      </c>
      <c r="OD5" s="170">
        <v>2087.61</v>
      </c>
      <c r="OE5" s="170">
        <v>2090.84</v>
      </c>
      <c r="OF5" s="170">
        <v>2098.3000000000002</v>
      </c>
      <c r="OG5" s="170">
        <v>2111.27</v>
      </c>
      <c r="OH5" s="170">
        <v>2122.65</v>
      </c>
      <c r="OI5" s="170">
        <v>2131.81</v>
      </c>
      <c r="OJ5" s="170">
        <v>2141.59</v>
      </c>
      <c r="OK5" s="170">
        <v>2152.0700000000002</v>
      </c>
      <c r="OL5" s="170">
        <v>2169.44</v>
      </c>
      <c r="OM5" s="170">
        <v>2187.38</v>
      </c>
      <c r="ON5" s="170">
        <v>2237.3200000000002</v>
      </c>
      <c r="OO5" s="170">
        <v>2251.9899999999998</v>
      </c>
      <c r="OP5" s="170">
        <v>2265.2800000000002</v>
      </c>
      <c r="OQ5" s="170">
        <v>2263.6999999999998</v>
      </c>
      <c r="OR5" s="170">
        <v>2260.0500000000002</v>
      </c>
      <c r="OS5" s="170">
        <v>2257.87</v>
      </c>
      <c r="OT5" s="170">
        <v>2254.9699999999998</v>
      </c>
      <c r="OU5" s="170">
        <v>2250.9499999999998</v>
      </c>
      <c r="OV5" s="170">
        <v>2253.2399999999998</v>
      </c>
      <c r="OW5" s="170">
        <v>2233.56</v>
      </c>
      <c r="OX5" s="170">
        <v>2231.9299999999998</v>
      </c>
      <c r="OY5" s="170">
        <v>2219.65</v>
      </c>
      <c r="OZ5" s="170">
        <v>2207.6999999999998</v>
      </c>
      <c r="PA5" s="170">
        <v>2211.58</v>
      </c>
      <c r="PB5" s="170">
        <v>2213.1799999999998</v>
      </c>
      <c r="PC5" s="170">
        <v>2212.61</v>
      </c>
      <c r="PD5" s="170">
        <v>2220.2199999999998</v>
      </c>
      <c r="PE5" s="170">
        <v>2223.62</v>
      </c>
      <c r="PF5" s="170">
        <v>2232.86</v>
      </c>
      <c r="PG5" s="170">
        <v>2232.65</v>
      </c>
      <c r="PH5" s="170">
        <v>2238.52</v>
      </c>
      <c r="PI5" s="170">
        <v>2240.7399999999998</v>
      </c>
      <c r="PJ5" s="170">
        <v>2244.9699999999998</v>
      </c>
      <c r="PK5" s="170">
        <v>2246.4299999999998</v>
      </c>
      <c r="PL5" s="170">
        <v>2247.86</v>
      </c>
      <c r="PM5" s="170">
        <v>2247.52</v>
      </c>
      <c r="PN5" s="170">
        <v>2249.42</v>
      </c>
      <c r="PO5" s="170">
        <v>2253.61</v>
      </c>
      <c r="PP5" s="170">
        <v>2257.89</v>
      </c>
      <c r="PQ5" s="170">
        <v>2263.94</v>
      </c>
      <c r="PR5" s="170">
        <v>2272.8200000000002</v>
      </c>
      <c r="PS5" s="170">
        <v>2277.62</v>
      </c>
      <c r="PT5" s="170">
        <v>2284.39</v>
      </c>
      <c r="PU5" s="170">
        <v>2287.3000000000002</v>
      </c>
      <c r="PV5" s="170">
        <v>2290.0300000000002</v>
      </c>
      <c r="PW5" s="170">
        <v>2289.67</v>
      </c>
      <c r="PX5" s="170">
        <v>2281.7800000000002</v>
      </c>
      <c r="PY5" s="170">
        <v>2275.79</v>
      </c>
      <c r="PZ5" s="170">
        <v>2273.59</v>
      </c>
      <c r="QA5" s="170">
        <v>2269.9699999999998</v>
      </c>
      <c r="QB5" s="170">
        <v>2271.98</v>
      </c>
      <c r="QC5" s="170">
        <v>2272.75</v>
      </c>
      <c r="QD5" s="170">
        <v>2286.2800000000002</v>
      </c>
      <c r="QE5" s="170">
        <v>2290.92</v>
      </c>
      <c r="QF5" s="170">
        <v>2306.59</v>
      </c>
      <c r="QG5" s="170">
        <v>2319.29</v>
      </c>
      <c r="QH5" s="170">
        <v>2326.58</v>
      </c>
      <c r="QI5" s="170">
        <v>2330.86</v>
      </c>
      <c r="QJ5" s="170">
        <v>2335.88</v>
      </c>
      <c r="QK5" s="170">
        <v>2340.11</v>
      </c>
      <c r="QL5" s="170">
        <v>2348.86</v>
      </c>
      <c r="QM5" s="170">
        <v>2363.1</v>
      </c>
      <c r="QN5" s="170">
        <v>2374.21</v>
      </c>
      <c r="QO5" s="170">
        <v>2381.65</v>
      </c>
      <c r="QP5" s="170">
        <v>2388.4499999999998</v>
      </c>
      <c r="QQ5" s="170">
        <v>2396.13</v>
      </c>
      <c r="QR5" s="170">
        <v>2406.41</v>
      </c>
      <c r="QS5" s="170">
        <v>2413.08</v>
      </c>
      <c r="QT5" s="170">
        <v>2420.9499999999998</v>
      </c>
      <c r="QU5" s="170">
        <v>2428.08</v>
      </c>
      <c r="QV5" s="170">
        <v>2453.39</v>
      </c>
      <c r="QW5" s="170">
        <v>2452.98</v>
      </c>
      <c r="QX5" s="170">
        <v>2459.5500000000002</v>
      </c>
      <c r="QY5" s="170">
        <v>2446.56</v>
      </c>
      <c r="QZ5" s="170">
        <v>2424.44</v>
      </c>
      <c r="RA5" s="170">
        <v>2428.64</v>
      </c>
      <c r="RB5" s="170">
        <v>2434.2199999999998</v>
      </c>
      <c r="RC5" s="170">
        <v>2434.67</v>
      </c>
      <c r="RD5" s="170">
        <v>2445.29</v>
      </c>
      <c r="RE5" s="170">
        <v>2451.7199999999998</v>
      </c>
      <c r="RF5" s="170">
        <v>2459.66</v>
      </c>
      <c r="RG5" s="170">
        <v>2462.6</v>
      </c>
      <c r="RH5" s="170">
        <v>2465.5700000000002</v>
      </c>
      <c r="RI5" s="170">
        <v>2466.64</v>
      </c>
      <c r="RJ5" s="170">
        <v>2468.0700000000002</v>
      </c>
      <c r="RK5" s="170">
        <v>2468.6799999999998</v>
      </c>
      <c r="RL5" s="170">
        <v>2470.0300000000002</v>
      </c>
      <c r="RM5" s="170">
        <v>2472.63</v>
      </c>
      <c r="RN5" s="170">
        <v>2474.86</v>
      </c>
      <c r="RO5" s="170">
        <v>2475.65</v>
      </c>
      <c r="RP5" s="170">
        <v>2478.64</v>
      </c>
      <c r="RQ5" s="170">
        <v>2480.65</v>
      </c>
      <c r="RR5" s="170">
        <v>2483</v>
      </c>
      <c r="RS5" s="170">
        <v>2487.58</v>
      </c>
      <c r="RT5" s="170">
        <v>2488.17</v>
      </c>
      <c r="RU5" s="170">
        <v>2489.3000000000002</v>
      </c>
      <c r="RV5" s="170">
        <v>2488.4899999999998</v>
      </c>
      <c r="RW5" s="170">
        <v>2488.8200000000002</v>
      </c>
      <c r="RX5" s="170">
        <v>2489.6799999999998</v>
      </c>
      <c r="RY5" s="170">
        <v>2490.34</v>
      </c>
      <c r="RZ5" s="170">
        <v>2490.2399999999998</v>
      </c>
      <c r="SA5" s="170">
        <v>2490.11</v>
      </c>
      <c r="SB5" s="170">
        <v>2486.98</v>
      </c>
      <c r="SC5" s="170">
        <v>2489.5300000000002</v>
      </c>
      <c r="SD5" s="225">
        <v>2489.4299999999998</v>
      </c>
      <c r="SE5" s="225">
        <v>2491.48</v>
      </c>
      <c r="SF5" s="225">
        <v>2493</v>
      </c>
      <c r="SG5" s="225">
        <v>2497.122117576288</v>
      </c>
      <c r="SH5" s="225">
        <v>2498.08</v>
      </c>
      <c r="SI5" s="225">
        <v>2498.71</v>
      </c>
      <c r="SJ5" s="225">
        <v>2498.62</v>
      </c>
      <c r="SK5" s="225">
        <v>2498.75</v>
      </c>
      <c r="SL5" s="225">
        <v>2497.66</v>
      </c>
      <c r="SM5" s="225">
        <v>2497.04</v>
      </c>
      <c r="SN5" s="225">
        <v>2495.2800000000002</v>
      </c>
      <c r="SO5" s="225">
        <v>2495.29</v>
      </c>
      <c r="SP5" s="225">
        <v>2490.83</v>
      </c>
      <c r="SQ5" s="225">
        <v>2495.23</v>
      </c>
      <c r="SR5" s="225">
        <v>2491.83</v>
      </c>
      <c r="SS5" s="225">
        <v>2489.44</v>
      </c>
      <c r="ST5" s="225">
        <v>2487.89</v>
      </c>
      <c r="SU5" s="225">
        <v>2484.27</v>
      </c>
      <c r="SV5" s="225">
        <v>2479.91</v>
      </c>
      <c r="SW5" s="225">
        <v>2474.4899999999998</v>
      </c>
      <c r="SX5" s="225">
        <v>2465.63</v>
      </c>
      <c r="SY5" s="225">
        <v>2463.23</v>
      </c>
      <c r="SZ5" s="225">
        <v>2459.44</v>
      </c>
      <c r="TA5" s="225">
        <v>2463.13</v>
      </c>
      <c r="TB5" s="225">
        <v>2471</v>
      </c>
      <c r="TC5" s="225">
        <v>2474.1999999999998</v>
      </c>
      <c r="TD5" s="225">
        <v>2476.13</v>
      </c>
      <c r="TE5" s="225">
        <v>2477.86</v>
      </c>
      <c r="TF5" s="225">
        <v>2479.41</v>
      </c>
      <c r="TG5" s="225">
        <v>2481.67</v>
      </c>
      <c r="TH5" s="225">
        <v>2483.59</v>
      </c>
      <c r="TI5" s="225">
        <v>2485.16</v>
      </c>
      <c r="TJ5" s="225">
        <v>2485.38</v>
      </c>
      <c r="TK5" s="225">
        <v>2482.58</v>
      </c>
      <c r="TL5" s="225">
        <v>2483.39</v>
      </c>
      <c r="TM5" s="225">
        <v>2483.11</v>
      </c>
      <c r="TN5" s="225">
        <v>2482.29</v>
      </c>
      <c r="TO5" s="225">
        <v>2479.84</v>
      </c>
      <c r="TP5" s="225">
        <v>2476.02</v>
      </c>
      <c r="TQ5" s="225">
        <v>2473.63</v>
      </c>
      <c r="TR5" s="225">
        <v>2470.83</v>
      </c>
      <c r="TS5" s="225">
        <v>2470.84</v>
      </c>
      <c r="TT5" s="225">
        <v>2470.25</v>
      </c>
      <c r="TU5" s="225">
        <v>2468.5500000000002</v>
      </c>
      <c r="TV5" s="225">
        <v>2466.88</v>
      </c>
      <c r="TW5" s="225">
        <v>2464</v>
      </c>
      <c r="TX5" s="225">
        <v>2461.3200000000002</v>
      </c>
      <c r="TY5" s="225">
        <v>2458.8000000000002</v>
      </c>
      <c r="TZ5" s="225">
        <v>2458.38</v>
      </c>
      <c r="UA5" s="225">
        <v>2457.12</v>
      </c>
      <c r="UB5" s="225">
        <v>2454.96</v>
      </c>
      <c r="UC5" s="225">
        <v>2457.12</v>
      </c>
      <c r="UD5" s="225">
        <v>2458.1</v>
      </c>
      <c r="UE5" s="225">
        <v>2457.58</v>
      </c>
      <c r="UF5" s="225">
        <v>2459.38</v>
      </c>
      <c r="UG5" s="225">
        <v>2459.5700000000002</v>
      </c>
      <c r="UH5" s="225">
        <v>2459.1799999999998</v>
      </c>
      <c r="UI5" s="225">
        <v>2458.85</v>
      </c>
      <c r="UJ5" s="225">
        <v>2456.0300000000002</v>
      </c>
      <c r="UK5" s="225">
        <v>2453.83</v>
      </c>
      <c r="UL5" s="225">
        <v>2452.44</v>
      </c>
      <c r="UM5" s="225">
        <v>2447.4499999999998</v>
      </c>
      <c r="UN5" s="225">
        <v>2443.38</v>
      </c>
      <c r="UO5" s="225">
        <v>2441.5500000000002</v>
      </c>
      <c r="UP5" s="225">
        <v>2437.5100000000002</v>
      </c>
      <c r="UQ5" s="225">
        <v>2435.25</v>
      </c>
      <c r="UR5" s="225">
        <v>2428.75</v>
      </c>
      <c r="US5" s="225">
        <v>2421.2800000000002</v>
      </c>
      <c r="UT5" s="225">
        <v>2419.66</v>
      </c>
      <c r="UU5" s="225">
        <v>2410.87</v>
      </c>
      <c r="UV5" s="225">
        <v>2408.75</v>
      </c>
      <c r="UW5" s="225">
        <v>2406.8000000000002</v>
      </c>
      <c r="UX5" s="225">
        <v>2404.89</v>
      </c>
      <c r="UY5" s="225">
        <v>2411.5300000000002</v>
      </c>
      <c r="UZ5" s="225">
        <v>2415.98</v>
      </c>
      <c r="VA5" s="225">
        <v>2422.08</v>
      </c>
      <c r="VB5" s="225">
        <v>2422.58</v>
      </c>
      <c r="VC5" s="225">
        <v>2422.41</v>
      </c>
      <c r="VD5" s="225">
        <v>2423.16</v>
      </c>
      <c r="VE5" s="225">
        <v>2420.5100000000002</v>
      </c>
      <c r="VF5" s="225">
        <v>2420.5700000000002</v>
      </c>
      <c r="VG5" s="225">
        <v>2419.42</v>
      </c>
      <c r="VH5" s="225">
        <v>2419.02</v>
      </c>
      <c r="VI5" s="225">
        <v>2418.67</v>
      </c>
      <c r="VJ5" s="225">
        <v>2417.3200000000002</v>
      </c>
      <c r="VK5" s="225">
        <v>2416.02</v>
      </c>
      <c r="VL5" s="225">
        <v>2414.38</v>
      </c>
      <c r="VM5" s="225">
        <v>2414.25</v>
      </c>
      <c r="VN5" s="225">
        <v>2413.21</v>
      </c>
      <c r="VO5" s="225">
        <v>2411.5500000000002</v>
      </c>
      <c r="VP5" s="225">
        <v>2411.6</v>
      </c>
      <c r="VQ5" s="225">
        <v>2411.77</v>
      </c>
      <c r="VR5" s="225">
        <v>2414.84</v>
      </c>
      <c r="VS5" s="225">
        <v>2418.6</v>
      </c>
      <c r="VT5" s="225">
        <v>2418.37</v>
      </c>
      <c r="VU5" s="225">
        <v>2418.3200000000002</v>
      </c>
      <c r="VV5" s="225">
        <v>2418.19</v>
      </c>
      <c r="VW5" s="225">
        <v>2417.1999999999998</v>
      </c>
      <c r="VX5" s="225">
        <v>2416.5100000000002</v>
      </c>
      <c r="VY5" s="225">
        <v>2411.04</v>
      </c>
      <c r="VZ5" s="225">
        <v>2408.31</v>
      </c>
      <c r="WA5" s="225">
        <v>2404.4899999999998</v>
      </c>
      <c r="WB5" s="225">
        <v>2406.33</v>
      </c>
      <c r="WC5" s="225">
        <v>2402.35</v>
      </c>
      <c r="WD5" s="225">
        <v>2397.9699999999998</v>
      </c>
      <c r="WE5" s="225">
        <v>2395.19</v>
      </c>
      <c r="WF5" s="225">
        <v>2389.86</v>
      </c>
      <c r="WG5" s="225">
        <v>2387.54</v>
      </c>
      <c r="WH5" s="225">
        <v>2383.6799999999998</v>
      </c>
      <c r="WI5" s="225">
        <v>2377.9499999999998</v>
      </c>
      <c r="WJ5" s="225">
        <v>2375.6</v>
      </c>
      <c r="WK5" s="225">
        <v>2374.81</v>
      </c>
      <c r="WL5" s="225">
        <v>2372.16</v>
      </c>
      <c r="WM5" s="225">
        <v>2369.9499999999998</v>
      </c>
      <c r="WN5" s="225">
        <v>2368.3200000000002</v>
      </c>
      <c r="WO5" s="225">
        <v>2364.81</v>
      </c>
      <c r="WP5" s="225">
        <v>2361.6799999999998</v>
      </c>
      <c r="WQ5" s="225">
        <v>2359.27</v>
      </c>
      <c r="WR5" s="225">
        <v>2358.54</v>
      </c>
      <c r="WS5" s="225">
        <v>2355.5100000000002</v>
      </c>
      <c r="WT5" s="225">
        <v>2361.12</v>
      </c>
      <c r="WU5" s="225">
        <v>2353.38</v>
      </c>
      <c r="WV5" s="225">
        <v>2350.2199999999998</v>
      </c>
      <c r="WW5" s="225">
        <v>2349.21</v>
      </c>
      <c r="WX5" s="225">
        <v>2349.87</v>
      </c>
      <c r="WY5" s="225">
        <v>2352.27</v>
      </c>
      <c r="WZ5" s="225">
        <v>2358.9899999999998</v>
      </c>
      <c r="XA5" s="225">
        <v>2371.37</v>
      </c>
      <c r="XB5" s="225">
        <v>2387.08</v>
      </c>
      <c r="XC5" s="225">
        <v>2402.54</v>
      </c>
      <c r="XD5" s="225">
        <v>2404.31</v>
      </c>
      <c r="XE5" s="225">
        <v>2410.96</v>
      </c>
      <c r="XF5" s="225">
        <v>2418.0700000000002</v>
      </c>
      <c r="XG5" s="225">
        <v>2418.84</v>
      </c>
      <c r="XH5" s="225">
        <v>2422.4899999999998</v>
      </c>
      <c r="XI5" s="225">
        <v>2424.34</v>
      </c>
      <c r="XJ5" s="225">
        <v>2424.6799999999998</v>
      </c>
      <c r="XK5" s="225">
        <v>2430.5</v>
      </c>
      <c r="XL5" s="225">
        <v>2437.5500000000002</v>
      </c>
      <c r="XM5" s="225">
        <v>2441.63</v>
      </c>
      <c r="XN5" s="225">
        <v>2444.9499999999998</v>
      </c>
      <c r="XO5" s="225">
        <v>2449.52</v>
      </c>
      <c r="XP5" s="225">
        <v>2455.81</v>
      </c>
      <c r="XQ5" s="225">
        <v>2457.34</v>
      </c>
      <c r="XR5" s="225">
        <v>2456.17</v>
      </c>
      <c r="XS5" s="225">
        <v>2450.58</v>
      </c>
      <c r="XT5" s="225">
        <v>2448.16</v>
      </c>
      <c r="XU5" s="225">
        <v>2447.5100000000002</v>
      </c>
      <c r="XV5" s="225">
        <v>2443.52</v>
      </c>
      <c r="XW5" s="225">
        <v>2442.06</v>
      </c>
      <c r="XX5" s="225">
        <v>2441</v>
      </c>
      <c r="XY5" s="225">
        <v>2441.41</v>
      </c>
      <c r="XZ5" s="225">
        <v>2444.19</v>
      </c>
      <c r="YA5" s="225">
        <v>2444.9</v>
      </c>
      <c r="YB5" s="225">
        <v>2444.42</v>
      </c>
      <c r="YC5" s="225">
        <v>2444.38</v>
      </c>
      <c r="YD5" s="225">
        <v>2443.25</v>
      </c>
      <c r="YE5" s="225">
        <v>2440.5300000000002</v>
      </c>
      <c r="YF5" s="225">
        <v>2440.08</v>
      </c>
      <c r="YG5" s="225">
        <v>2436.66</v>
      </c>
      <c r="YH5" s="225">
        <v>2434.7399999999998</v>
      </c>
      <c r="YI5" s="225">
        <v>2433.65</v>
      </c>
      <c r="YJ5" s="225">
        <v>2431.25</v>
      </c>
      <c r="YK5" s="225">
        <v>2430.0500000000002</v>
      </c>
      <c r="YL5" s="225">
        <v>2431.16</v>
      </c>
      <c r="YM5" s="225">
        <v>2433.17</v>
      </c>
      <c r="YN5" s="225">
        <v>2435.35</v>
      </c>
      <c r="YO5" s="225">
        <v>2437.33</v>
      </c>
      <c r="YP5" s="225">
        <v>2438.69</v>
      </c>
      <c r="YQ5" s="225">
        <v>2441.52</v>
      </c>
      <c r="YR5" s="225">
        <v>2446.79</v>
      </c>
      <c r="YS5" s="225">
        <v>2451.7199999999998</v>
      </c>
      <c r="YT5" s="225">
        <v>2451.7199999999998</v>
      </c>
      <c r="YU5" s="225">
        <v>2454.66</v>
      </c>
      <c r="YV5" s="225">
        <v>2456.7800000000002</v>
      </c>
      <c r="YW5" s="225">
        <v>2460.5500000000002</v>
      </c>
      <c r="YX5" s="225">
        <v>2465.0300000000002</v>
      </c>
      <c r="YY5" s="225">
        <v>2468.25</v>
      </c>
      <c r="YZ5" s="225">
        <v>2466.86</v>
      </c>
      <c r="ZA5" s="225">
        <v>2465.12</v>
      </c>
      <c r="ZB5" s="225">
        <v>2465.7199999999998</v>
      </c>
      <c r="ZC5" s="225">
        <v>2466.64</v>
      </c>
      <c r="ZD5" s="225">
        <v>2463.8200000000002</v>
      </c>
      <c r="ZE5" s="225">
        <v>2463.02</v>
      </c>
      <c r="ZF5" s="225">
        <v>2463.42</v>
      </c>
      <c r="ZG5" s="225">
        <v>2464.4299999999998</v>
      </c>
      <c r="ZH5" s="225">
        <v>2465.2800000000002</v>
      </c>
      <c r="ZI5" s="225">
        <v>2463.12</v>
      </c>
      <c r="ZJ5" s="225">
        <v>2462.9699999999998</v>
      </c>
      <c r="ZK5" s="225">
        <v>2462.4299999999998</v>
      </c>
      <c r="ZL5" s="225">
        <v>2459.85</v>
      </c>
      <c r="ZM5" s="225">
        <v>2460.6799999999998</v>
      </c>
      <c r="ZN5" s="225">
        <v>2461.06</v>
      </c>
      <c r="ZO5" s="225">
        <v>2460.48</v>
      </c>
      <c r="ZP5" s="225">
        <v>2460.5100000000002</v>
      </c>
      <c r="ZQ5" s="225">
        <v>2460.58</v>
      </c>
      <c r="ZR5" s="225">
        <v>2457.4699999999998</v>
      </c>
      <c r="ZS5" s="225">
        <v>2456.91</v>
      </c>
      <c r="ZT5" s="225">
        <v>2456.92</v>
      </c>
      <c r="ZU5" s="225">
        <v>2455.84</v>
      </c>
      <c r="ZV5" s="225">
        <v>2455.77</v>
      </c>
      <c r="ZW5" s="225">
        <v>2455.14</v>
      </c>
      <c r="ZX5" s="225">
        <v>2455.56</v>
      </c>
      <c r="ZY5" s="225">
        <v>2456.04</v>
      </c>
      <c r="ZZ5" s="225">
        <v>2456.0500000000002</v>
      </c>
      <c r="AAA5" s="225">
        <v>2456.21</v>
      </c>
      <c r="AAB5" s="225">
        <v>2456.1999999999998</v>
      </c>
      <c r="AAC5" s="225">
        <v>2456.17</v>
      </c>
      <c r="AAD5" s="225">
        <v>2456.2199999999998</v>
      </c>
      <c r="AAE5" s="225">
        <v>2455.86</v>
      </c>
      <c r="AAF5" s="225">
        <v>2455.4299999999998</v>
      </c>
      <c r="AAG5" s="225">
        <v>2454.37</v>
      </c>
      <c r="AAH5" s="225">
        <v>2455.1999999999998</v>
      </c>
      <c r="AAI5" s="225">
        <v>2454.08</v>
      </c>
      <c r="AAJ5" s="225">
        <v>2453.79</v>
      </c>
      <c r="AAK5" s="225">
        <v>2452.8200000000002</v>
      </c>
      <c r="AAL5" s="225">
        <v>2452.31</v>
      </c>
      <c r="AAM5" s="225">
        <v>2450.9</v>
      </c>
      <c r="AAN5" s="225">
        <v>2445.54</v>
      </c>
      <c r="AAO5" s="225">
        <v>2444.25</v>
      </c>
      <c r="AAP5" s="225">
        <v>2444.96</v>
      </c>
      <c r="AAQ5" s="225">
        <v>2445.66</v>
      </c>
      <c r="AAR5" s="225">
        <v>2444.27</v>
      </c>
      <c r="AAS5" s="225">
        <v>2444.0100000000002</v>
      </c>
      <c r="AAT5" s="225">
        <v>2444.27</v>
      </c>
      <c r="AAU5" s="225">
        <v>2444.11</v>
      </c>
      <c r="AAV5" s="225">
        <v>2444.6</v>
      </c>
      <c r="AAW5" s="225">
        <v>2444.3200000000002</v>
      </c>
      <c r="AAX5" s="225">
        <v>2444.38</v>
      </c>
      <c r="AAY5" s="225">
        <v>2443.5700000000002</v>
      </c>
      <c r="AAZ5" s="225">
        <v>2443.7199999999998</v>
      </c>
      <c r="ABA5" s="225">
        <v>2442.2199999999998</v>
      </c>
      <c r="ABB5" s="225">
        <v>2441.66</v>
      </c>
      <c r="ABC5" s="225">
        <v>2440.77</v>
      </c>
      <c r="ABD5" s="225">
        <v>2439.64</v>
      </c>
      <c r="ABE5" s="225">
        <v>2438.16</v>
      </c>
      <c r="ABF5" s="225">
        <v>2437.41</v>
      </c>
      <c r="ABG5" s="225">
        <v>2437.1799999999998</v>
      </c>
      <c r="ABH5" s="225">
        <v>2436.27</v>
      </c>
      <c r="ABI5" s="225">
        <v>2436.29</v>
      </c>
      <c r="ABJ5" s="225">
        <v>2434.2199999999998</v>
      </c>
      <c r="ABK5" s="225">
        <v>2425.7800000000002</v>
      </c>
      <c r="ABL5" s="225">
        <v>2428.21</v>
      </c>
      <c r="ABM5" s="225">
        <v>2427.09</v>
      </c>
      <c r="ABN5" s="225">
        <v>2426.27</v>
      </c>
      <c r="ABO5" s="225">
        <v>2426.41</v>
      </c>
      <c r="ABP5" s="225">
        <v>2427.17</v>
      </c>
      <c r="ABQ5" s="225">
        <v>2426.79</v>
      </c>
      <c r="ABR5" s="225">
        <v>2427.4</v>
      </c>
      <c r="ABS5" s="225">
        <v>2427.13</v>
      </c>
      <c r="ABT5" s="225">
        <v>2428.23</v>
      </c>
      <c r="ABU5" s="225">
        <v>2428.21</v>
      </c>
      <c r="ABV5" s="225">
        <v>2428.91</v>
      </c>
      <c r="ABW5" s="225">
        <v>2430.35</v>
      </c>
      <c r="ABX5" s="225">
        <v>2432.64</v>
      </c>
      <c r="ABY5" s="225">
        <v>2432.3200000000002</v>
      </c>
      <c r="ABZ5" s="225">
        <v>2432.3200000000002</v>
      </c>
      <c r="ACA5" s="225">
        <v>2433.66</v>
      </c>
      <c r="ACB5" s="225">
        <v>2433.67</v>
      </c>
      <c r="ACC5" s="225">
        <v>2432.75</v>
      </c>
      <c r="ACD5" s="225">
        <v>2431.5100000000002</v>
      </c>
      <c r="ACE5" s="225">
        <v>2429.73</v>
      </c>
      <c r="ACF5" s="225">
        <v>2424.6799999999998</v>
      </c>
      <c r="ACG5" s="225">
        <v>2422.7800000000002</v>
      </c>
      <c r="ACH5" s="225">
        <v>2423.37</v>
      </c>
      <c r="ACI5" s="225">
        <v>2422.3000000000002</v>
      </c>
      <c r="ACJ5" s="225">
        <v>2421.0700000000002</v>
      </c>
      <c r="ACK5" s="225">
        <v>2420.19</v>
      </c>
      <c r="ACL5" s="225">
        <v>2420.08</v>
      </c>
      <c r="ACM5" s="225">
        <v>2417.73</v>
      </c>
      <c r="ACN5" s="225">
        <v>2418.9499999999998</v>
      </c>
      <c r="ACO5" s="225">
        <v>2419.09</v>
      </c>
      <c r="ACP5" s="225">
        <v>2417.71</v>
      </c>
      <c r="ACQ5" s="225">
        <v>2416.38</v>
      </c>
      <c r="ACR5" s="225">
        <v>2415.4299999999998</v>
      </c>
      <c r="ACS5" s="225">
        <v>2414.84</v>
      </c>
      <c r="ACT5" s="225">
        <v>2412.92</v>
      </c>
      <c r="ACU5" s="225">
        <v>2410.67</v>
      </c>
      <c r="ACV5" s="225">
        <v>2409.64</v>
      </c>
      <c r="ACW5" s="225">
        <v>2405.35</v>
      </c>
      <c r="ACX5" s="225">
        <v>2402.06</v>
      </c>
      <c r="ACY5" s="225">
        <v>2400.13</v>
      </c>
      <c r="ACZ5" s="225">
        <v>2396.2603425950283</v>
      </c>
      <c r="ADA5" s="225">
        <v>2395.85</v>
      </c>
      <c r="ADB5" s="225">
        <v>2397.63</v>
      </c>
      <c r="ADC5" s="225">
        <v>2398.21</v>
      </c>
      <c r="ADD5" s="225">
        <v>2398.2600000000002</v>
      </c>
      <c r="ADE5" s="225">
        <v>2398.35</v>
      </c>
      <c r="ADF5" s="225">
        <v>2397.69</v>
      </c>
      <c r="ADG5" s="225">
        <v>2395.9299999999998</v>
      </c>
      <c r="ADH5" s="225">
        <v>2395.3000000000002</v>
      </c>
      <c r="ADI5" s="225">
        <v>2394.23</v>
      </c>
      <c r="ADJ5" s="225">
        <v>2393.81</v>
      </c>
      <c r="ADK5" s="225">
        <v>2393.75</v>
      </c>
      <c r="ADL5" s="225">
        <v>2393.88</v>
      </c>
      <c r="ADM5" s="225">
        <v>2393.92</v>
      </c>
      <c r="ADN5" s="225">
        <v>2394.1799999999998</v>
      </c>
      <c r="ADO5" s="225">
        <v>2394.77</v>
      </c>
      <c r="ADP5" s="225">
        <v>2394.91</v>
      </c>
      <c r="ADQ5" s="225">
        <v>2396.2199999999998</v>
      </c>
      <c r="ADR5" s="225">
        <v>2395.4</v>
      </c>
      <c r="ADS5" s="225">
        <v>2395.4699999999998</v>
      </c>
      <c r="ADT5" s="225">
        <v>2397.19</v>
      </c>
      <c r="ADU5" s="225">
        <v>2398.38</v>
      </c>
      <c r="ADV5" s="225">
        <v>2398.42</v>
      </c>
      <c r="ADW5" s="225">
        <v>2398.69</v>
      </c>
      <c r="ADX5" s="225">
        <v>2396.9299999999998</v>
      </c>
      <c r="ADY5" s="225">
        <v>2396.35</v>
      </c>
      <c r="ADZ5" s="225">
        <v>2395.23</v>
      </c>
      <c r="AEA5" s="225">
        <v>2394.6799999999998</v>
      </c>
      <c r="AEB5" s="225">
        <v>2394.0300000000002</v>
      </c>
      <c r="AEC5" s="225">
        <v>2393.84</v>
      </c>
      <c r="AED5" s="225">
        <v>2392.77</v>
      </c>
      <c r="AEE5" s="225">
        <v>2392.4499999999998</v>
      </c>
      <c r="AEF5" s="225">
        <v>2391.64</v>
      </c>
      <c r="AEG5" s="225">
        <v>2390.79</v>
      </c>
      <c r="AEH5" s="225">
        <v>2391.14</v>
      </c>
      <c r="AEI5" s="225">
        <v>2391.58</v>
      </c>
      <c r="AEJ5" s="225">
        <v>2391.46</v>
      </c>
      <c r="AEK5" s="225">
        <v>2391.4499999999998</v>
      </c>
      <c r="AEL5" s="225">
        <v>2392.7600000000002</v>
      </c>
      <c r="AEM5" s="225">
        <v>2392.9299999999998</v>
      </c>
      <c r="AEN5" s="225">
        <v>2393.9299999999998</v>
      </c>
      <c r="AEO5" s="225">
        <v>2396.6799999999998</v>
      </c>
      <c r="AEP5" s="225">
        <v>2394.17</v>
      </c>
      <c r="AEQ5" s="225">
        <v>2394.15</v>
      </c>
      <c r="AER5" s="225">
        <v>2393.52</v>
      </c>
      <c r="AES5" s="225">
        <v>2394.96</v>
      </c>
      <c r="AET5" s="225">
        <v>2395.9</v>
      </c>
      <c r="AEU5" s="225">
        <v>2397.0700000000002</v>
      </c>
      <c r="AEV5" s="225">
        <v>2397.8200000000002</v>
      </c>
      <c r="AEW5" s="225">
        <v>2398.64</v>
      </c>
      <c r="AEX5" s="225">
        <v>2401.65</v>
      </c>
      <c r="AEY5" s="225">
        <v>2402.86</v>
      </c>
      <c r="AEZ5" s="225">
        <v>2402.14</v>
      </c>
      <c r="AFA5" s="225">
        <v>2402.67</v>
      </c>
      <c r="AFB5" s="225">
        <v>2402.19</v>
      </c>
      <c r="AFC5" s="225">
        <v>2402.6</v>
      </c>
      <c r="AFD5" s="225">
        <v>2402.1</v>
      </c>
      <c r="AFE5" s="225">
        <v>2402.94</v>
      </c>
      <c r="AFF5" s="225">
        <v>2402.06</v>
      </c>
      <c r="AFG5" s="225">
        <v>2401.85</v>
      </c>
      <c r="AFH5" s="225">
        <v>2401.46</v>
      </c>
      <c r="AFI5" s="225">
        <v>2400.4899999999998</v>
      </c>
      <c r="AFJ5" s="225">
        <v>2401</v>
      </c>
      <c r="AFK5" s="225">
        <v>2401.3000000000002</v>
      </c>
      <c r="AFL5" s="225">
        <v>2404.0500000000002</v>
      </c>
      <c r="AFM5" s="225">
        <v>2405.65</v>
      </c>
      <c r="AFN5" s="225">
        <v>2405.92</v>
      </c>
      <c r="AFO5" s="225">
        <v>2408.41</v>
      </c>
      <c r="AFP5" s="225">
        <v>2410.9499999999998</v>
      </c>
      <c r="AFQ5" s="225">
        <v>2411.5100000000002</v>
      </c>
      <c r="AFR5" s="225">
        <v>2410.8200000000002</v>
      </c>
      <c r="AFS5" s="225">
        <v>2410.38</v>
      </c>
      <c r="AFT5" s="225">
        <v>2410.0700000000002</v>
      </c>
      <c r="AFU5" s="225">
        <v>2409.04</v>
      </c>
      <c r="AFV5" s="225">
        <v>2409.8000000000002</v>
      </c>
      <c r="AFW5" s="225">
        <v>2409.73</v>
      </c>
      <c r="AFX5" s="225">
        <v>2409.9499999999998</v>
      </c>
      <c r="AFY5" s="225">
        <v>2411.27</v>
      </c>
      <c r="AFZ5" s="225">
        <v>2412.04</v>
      </c>
      <c r="AGA5" s="225">
        <v>2412.8000000000002</v>
      </c>
      <c r="AGB5" s="225">
        <v>2414.29</v>
      </c>
      <c r="AGC5" s="225">
        <v>2414.4499999999998</v>
      </c>
      <c r="AGD5" s="225">
        <v>2414.54</v>
      </c>
      <c r="AGE5" s="225">
        <v>2415.21</v>
      </c>
      <c r="AGF5" s="225">
        <v>2418.64</v>
      </c>
      <c r="AGG5" s="225">
        <v>2423.66</v>
      </c>
      <c r="AGH5" s="225">
        <v>2426.54</v>
      </c>
      <c r="AGI5" s="225">
        <v>2441.23</v>
      </c>
      <c r="AGJ5" s="225">
        <v>2450.98</v>
      </c>
      <c r="AGK5" s="225">
        <v>2454.0500000000002</v>
      </c>
      <c r="AGL5" s="225">
        <v>2460.9</v>
      </c>
      <c r="AGM5" s="225">
        <v>2464.61</v>
      </c>
      <c r="AGN5" s="225">
        <v>2464.44</v>
      </c>
      <c r="AGO5" s="225">
        <v>2463.29</v>
      </c>
      <c r="AGP5" s="225">
        <v>2462.8200000000002</v>
      </c>
      <c r="AGQ5" s="225">
        <v>2462.7800000000002</v>
      </c>
      <c r="AGR5" s="225">
        <v>2462.84</v>
      </c>
      <c r="AGS5" s="225">
        <v>2463.15</v>
      </c>
      <c r="AGT5" s="225">
        <v>2463.46</v>
      </c>
      <c r="AGU5" s="225">
        <v>2463.3089496139442</v>
      </c>
      <c r="AGV5" s="225">
        <v>2463.1999999999998</v>
      </c>
      <c r="AGW5" s="225">
        <v>2461.66</v>
      </c>
      <c r="AGX5" s="225">
        <v>2461.6</v>
      </c>
      <c r="AGY5" s="225">
        <v>2461.17</v>
      </c>
      <c r="AGZ5" s="225">
        <v>2461.1999999999998</v>
      </c>
      <c r="AHA5" s="225">
        <v>2461.2800000000002</v>
      </c>
      <c r="AHB5" s="225">
        <v>2461.66</v>
      </c>
      <c r="AHC5" s="225">
        <v>2463.2399999999998</v>
      </c>
      <c r="AHD5" s="225">
        <v>2463.02</v>
      </c>
      <c r="AHE5" s="225">
        <v>2464.84</v>
      </c>
      <c r="AHF5" s="225">
        <v>2464.0500000000002</v>
      </c>
      <c r="AHG5" s="225">
        <v>2464.44</v>
      </c>
      <c r="AHH5" s="225">
        <v>2463.61</v>
      </c>
      <c r="AHI5" s="225">
        <v>2463.25</v>
      </c>
      <c r="AHJ5" s="225">
        <v>2462.5100000000002</v>
      </c>
      <c r="AHK5" s="225">
        <v>2460.5700000000002</v>
      </c>
      <c r="AHL5" s="225">
        <v>2457.5300000000002</v>
      </c>
      <c r="AHM5" s="225">
        <v>2456.4499999999998</v>
      </c>
      <c r="AHN5" s="225">
        <v>2456.0500000000002</v>
      </c>
      <c r="AHO5" s="225">
        <v>2455.5</v>
      </c>
      <c r="AHP5" s="225">
        <v>2455.6999999999998</v>
      </c>
      <c r="AHQ5" s="225">
        <v>2455.9899999999998</v>
      </c>
      <c r="AHR5" s="225">
        <v>2455.9899999999998</v>
      </c>
      <c r="AHS5" s="225">
        <v>2455.9899999999998</v>
      </c>
      <c r="AHT5" s="225">
        <v>2458.2199999999998</v>
      </c>
      <c r="AHU5" s="225">
        <v>2458.64</v>
      </c>
      <c r="AHV5" s="225">
        <v>2460.0700000000002</v>
      </c>
      <c r="AHW5" s="225">
        <v>2463.71</v>
      </c>
      <c r="AHX5" s="225">
        <v>2464.56</v>
      </c>
      <c r="AHY5" s="225">
        <v>2464.56</v>
      </c>
      <c r="AHZ5" s="225">
        <v>2464.56</v>
      </c>
      <c r="AIA5" s="225">
        <v>2467.7600000000002</v>
      </c>
      <c r="AIB5" s="225">
        <v>2468.94</v>
      </c>
      <c r="AIC5" s="225">
        <v>2468.38</v>
      </c>
      <c r="AID5" s="225">
        <v>2469.36</v>
      </c>
      <c r="AIE5" s="225">
        <v>2469.79</v>
      </c>
      <c r="AIF5" s="225">
        <v>2472.1799999999998</v>
      </c>
      <c r="AIG5" s="225">
        <v>2472.73</v>
      </c>
      <c r="AIH5" s="225">
        <v>2473.65</v>
      </c>
      <c r="AII5" s="225">
        <v>2473.4299999999998</v>
      </c>
      <c r="AIJ5" s="225">
        <v>2472.9899999999998</v>
      </c>
      <c r="AIK5" s="225">
        <v>2473.44</v>
      </c>
      <c r="AIL5" s="225">
        <v>2473.83</v>
      </c>
      <c r="AIM5" s="225">
        <v>2475.52</v>
      </c>
      <c r="AIN5" s="225">
        <v>2476.2399999999998</v>
      </c>
      <c r="AIO5" s="225">
        <v>2479.46</v>
      </c>
      <c r="AIP5" s="225">
        <v>2480.81</v>
      </c>
      <c r="AIQ5" s="225">
        <v>2483.89</v>
      </c>
      <c r="AIR5" s="225">
        <v>2487.13</v>
      </c>
      <c r="AIS5" s="225">
        <v>2493.35</v>
      </c>
      <c r="AIT5" s="225">
        <v>2497.65</v>
      </c>
      <c r="AIU5" s="225">
        <v>2500.8200000000002</v>
      </c>
      <c r="AIV5" s="225">
        <v>2503.41</v>
      </c>
      <c r="AIW5" s="225">
        <v>2511.2199999999998</v>
      </c>
      <c r="AIX5" s="225">
        <v>2515.2199999999998</v>
      </c>
      <c r="AIY5" s="225">
        <v>2521.27</v>
      </c>
      <c r="AIZ5" s="225">
        <v>2523.1</v>
      </c>
      <c r="AJA5" s="225">
        <v>2533.9499999999998</v>
      </c>
      <c r="AJB5" s="225">
        <v>2538.38</v>
      </c>
      <c r="AJC5" s="225">
        <v>2545.29</v>
      </c>
      <c r="AJD5" s="225">
        <v>2552.13</v>
      </c>
      <c r="AJE5" s="225">
        <v>2550.04</v>
      </c>
      <c r="AJF5" s="225">
        <v>2564.4</v>
      </c>
      <c r="AJG5" s="225">
        <v>2567.2600000000002</v>
      </c>
      <c r="AJH5" s="225">
        <v>2568.08</v>
      </c>
      <c r="AJI5" s="225">
        <v>2567.15</v>
      </c>
      <c r="AJJ5" s="225">
        <v>2566.33</v>
      </c>
      <c r="AJK5" s="225">
        <v>2565.9899999999998</v>
      </c>
      <c r="AJL5" s="225">
        <v>2564.87</v>
      </c>
      <c r="AJM5" s="225">
        <v>2563.77</v>
      </c>
      <c r="AJN5" s="225">
        <v>2563.84</v>
      </c>
      <c r="AJO5" s="225">
        <v>2564.65</v>
      </c>
      <c r="AJP5" s="225">
        <v>2564.9</v>
      </c>
      <c r="AJQ5" s="225">
        <v>2564.9</v>
      </c>
      <c r="AJR5" s="225">
        <v>2562.9</v>
      </c>
      <c r="AJS5" s="225">
        <v>2564.2399999999998</v>
      </c>
      <c r="AJT5" s="225">
        <v>2563.79</v>
      </c>
      <c r="AJU5" s="225">
        <v>2563.7800000000002</v>
      </c>
      <c r="AJV5" s="225">
        <v>2563.67</v>
      </c>
      <c r="AJW5" s="225">
        <v>2563.66</v>
      </c>
      <c r="AJX5" s="225">
        <v>2563.94</v>
      </c>
      <c r="AJY5" s="225">
        <v>2564.15</v>
      </c>
      <c r="AJZ5" s="225">
        <v>2564.5500000000002</v>
      </c>
      <c r="AKA5" s="225">
        <v>2564.44</v>
      </c>
      <c r="AKB5" s="225">
        <v>2564.89</v>
      </c>
      <c r="AKC5" s="225">
        <v>2565.7399999999998</v>
      </c>
      <c r="AKD5" s="225">
        <v>2565.9</v>
      </c>
      <c r="AKE5" s="225">
        <v>2565.73</v>
      </c>
      <c r="AKF5" s="225">
        <v>2566.89</v>
      </c>
      <c r="AKG5" s="225">
        <v>2567.17</v>
      </c>
      <c r="AKH5" s="225">
        <v>2568.67</v>
      </c>
      <c r="AKI5" s="225">
        <v>2568.85</v>
      </c>
      <c r="AKJ5" s="225">
        <v>2569.63</v>
      </c>
      <c r="AKK5" s="225">
        <v>2572.5</v>
      </c>
      <c r="AKL5" s="225">
        <v>2574.65</v>
      </c>
      <c r="AKM5" s="225">
        <v>2577.23</v>
      </c>
      <c r="AKN5" s="225">
        <v>2580.79</v>
      </c>
      <c r="AKO5" s="225">
        <v>2586.33</v>
      </c>
      <c r="AKP5" s="225">
        <v>2590.6799999999998</v>
      </c>
      <c r="AKQ5" s="225">
        <v>2596.89</v>
      </c>
      <c r="AKR5" s="225">
        <v>2603.25</v>
      </c>
      <c r="AKS5" s="225">
        <v>2605.84</v>
      </c>
      <c r="AKT5" s="225">
        <v>2618.94</v>
      </c>
      <c r="AKU5" s="225">
        <v>2627.04</v>
      </c>
      <c r="AKV5" s="225">
        <v>2632.53</v>
      </c>
      <c r="AKW5" s="225">
        <v>2639.21</v>
      </c>
      <c r="AKX5" s="225">
        <v>2634.19</v>
      </c>
      <c r="AKY5" s="225">
        <v>2632.9</v>
      </c>
      <c r="AKZ5" s="225">
        <v>2634.5</v>
      </c>
      <c r="ALA5" s="225">
        <v>2634.4</v>
      </c>
      <c r="ALB5" s="225">
        <v>2634.26</v>
      </c>
      <c r="ALC5" s="225">
        <v>2634.83</v>
      </c>
      <c r="ALD5" s="225">
        <v>2635</v>
      </c>
      <c r="ALE5" s="225">
        <v>2634.99</v>
      </c>
      <c r="ALF5" s="225">
        <v>2635.88</v>
      </c>
      <c r="ALG5" s="225">
        <v>2636.78</v>
      </c>
      <c r="ALH5" s="225">
        <v>2636.67</v>
      </c>
      <c r="ALI5" s="225">
        <v>2637.63</v>
      </c>
      <c r="ALJ5" s="225">
        <v>2638.03</v>
      </c>
      <c r="ALK5" s="225">
        <v>2639.86</v>
      </c>
      <c r="ALL5" s="225">
        <v>2642.01</v>
      </c>
      <c r="ALM5" s="225">
        <v>2641.33</v>
      </c>
      <c r="ALN5" s="225">
        <v>2642.81</v>
      </c>
      <c r="ALO5" s="225">
        <v>2642.92</v>
      </c>
      <c r="ALP5" s="225">
        <v>2643.69</v>
      </c>
      <c r="ALQ5" s="225">
        <v>2648.02</v>
      </c>
      <c r="ALR5" s="225">
        <v>2653.25</v>
      </c>
      <c r="ALS5" s="225">
        <v>2650.55</v>
      </c>
      <c r="ALT5" s="225">
        <v>2657.97</v>
      </c>
      <c r="ALU5" s="225">
        <v>2663.98</v>
      </c>
      <c r="ALV5" s="225">
        <v>2666.36</v>
      </c>
      <c r="ALW5" s="225">
        <v>2666.72</v>
      </c>
      <c r="ALX5" s="225">
        <v>2666.14</v>
      </c>
      <c r="ALY5" s="225">
        <v>2665.73</v>
      </c>
      <c r="ALZ5" s="225">
        <v>2662.86</v>
      </c>
      <c r="AMA5" s="225">
        <v>2660.12</v>
      </c>
      <c r="AMB5" s="225">
        <v>2655.96</v>
      </c>
      <c r="AMC5" s="225">
        <v>2650.55</v>
      </c>
      <c r="AMD5" s="225">
        <v>2648.87</v>
      </c>
      <c r="AME5" s="225">
        <v>2646.3</v>
      </c>
      <c r="AMF5" s="225">
        <v>2640.31</v>
      </c>
      <c r="AMG5" s="225">
        <v>2636</v>
      </c>
      <c r="AMH5" s="225">
        <v>2632.72</v>
      </c>
      <c r="AMI5" s="225">
        <v>2631.65</v>
      </c>
      <c r="AMJ5" s="225">
        <v>2630.5</v>
      </c>
      <c r="AMK5" s="225">
        <v>2629.69</v>
      </c>
      <c r="AML5" s="225">
        <v>2628.7</v>
      </c>
      <c r="AMM5" s="225">
        <v>2629.76</v>
      </c>
      <c r="AMN5" s="170">
        <v>2630.4</v>
      </c>
      <c r="AMO5" s="170">
        <v>2630.93</v>
      </c>
      <c r="AMP5" s="170">
        <v>2631.45</v>
      </c>
      <c r="AMQ5" s="225">
        <v>2631.58</v>
      </c>
      <c r="AMR5" s="225">
        <v>2632.53</v>
      </c>
      <c r="AMS5" s="225">
        <v>2632.52</v>
      </c>
      <c r="AMT5" s="225">
        <v>2632.71</v>
      </c>
      <c r="AMU5" s="225">
        <v>2633.79</v>
      </c>
      <c r="AMV5" s="225">
        <v>2634.97</v>
      </c>
      <c r="AMW5" s="225">
        <v>2635.25</v>
      </c>
      <c r="AMX5" s="225">
        <v>2635.11</v>
      </c>
      <c r="AMY5" s="225">
        <v>2635.29</v>
      </c>
      <c r="AMZ5" s="225">
        <v>2634.48</v>
      </c>
      <c r="ANA5" s="225">
        <v>2635.8</v>
      </c>
      <c r="ANB5" s="225">
        <v>2635.46</v>
      </c>
      <c r="ANC5" s="225">
        <v>2635.33</v>
      </c>
      <c r="AND5" s="225">
        <v>2635.34</v>
      </c>
      <c r="ANE5" s="225">
        <v>2634.79</v>
      </c>
      <c r="ANF5" s="225">
        <v>2634.8</v>
      </c>
      <c r="ANG5" s="225">
        <v>2634.44</v>
      </c>
      <c r="ANH5" s="225">
        <v>2634.61</v>
      </c>
      <c r="ANI5" s="225">
        <v>2634.3</v>
      </c>
      <c r="ANJ5" s="225">
        <v>2632.8</v>
      </c>
      <c r="ANK5" s="225">
        <v>2632.73</v>
      </c>
      <c r="ANL5" s="225">
        <v>2631</v>
      </c>
      <c r="ANM5" s="225">
        <v>2631.6</v>
      </c>
      <c r="ANN5" s="225">
        <v>2631.54</v>
      </c>
      <c r="ANO5" s="225">
        <v>2631.91</v>
      </c>
      <c r="ANP5" s="225">
        <v>2631.41</v>
      </c>
      <c r="ANQ5" s="225">
        <v>2631.25</v>
      </c>
      <c r="ANR5" s="225">
        <v>2630.86</v>
      </c>
      <c r="ANS5" s="225">
        <v>2631.37</v>
      </c>
      <c r="ANT5" s="225">
        <v>2631.17</v>
      </c>
      <c r="ANU5" s="225">
        <v>2631.28</v>
      </c>
      <c r="ANV5" s="225">
        <v>2631.53</v>
      </c>
      <c r="ANW5" s="225">
        <v>2631.51</v>
      </c>
      <c r="ANX5" s="225">
        <v>2631.43</v>
      </c>
      <c r="ANY5" s="225">
        <v>2632.08</v>
      </c>
      <c r="ANZ5" s="225">
        <v>2632</v>
      </c>
      <c r="AOA5" s="225">
        <v>2631.95</v>
      </c>
      <c r="AOB5" s="225">
        <v>2631.58</v>
      </c>
      <c r="AOC5" s="225">
        <v>2631.3</v>
      </c>
      <c r="AOD5" s="225">
        <v>2631.64</v>
      </c>
      <c r="AOE5" s="225">
        <v>2631.58</v>
      </c>
      <c r="AOF5" s="225">
        <v>2631.93</v>
      </c>
      <c r="AOG5" s="225">
        <v>2631.77</v>
      </c>
      <c r="AOH5" s="225">
        <v>2632.18</v>
      </c>
      <c r="AOI5" s="225">
        <v>2633.38</v>
      </c>
      <c r="AOJ5" s="225">
        <v>2635.13</v>
      </c>
      <c r="AOK5" s="225">
        <v>2636.4</v>
      </c>
      <c r="AOL5" s="225">
        <v>2635.94</v>
      </c>
      <c r="AOM5" s="225">
        <v>2637.12</v>
      </c>
      <c r="AON5" s="225">
        <v>2638.33</v>
      </c>
      <c r="AOO5" s="225">
        <v>2637.96</v>
      </c>
      <c r="AOP5" s="225">
        <v>2639.99</v>
      </c>
      <c r="AOQ5" s="225">
        <v>2639.51</v>
      </c>
      <c r="AOR5" s="225">
        <v>2642.42</v>
      </c>
      <c r="AOS5" s="225">
        <v>2642.78</v>
      </c>
      <c r="AOT5" s="225">
        <v>2643.07</v>
      </c>
      <c r="AOU5" s="225">
        <v>2642.95</v>
      </c>
      <c r="AOV5" s="225">
        <v>2641.58</v>
      </c>
      <c r="AOW5" s="225">
        <v>2641.72</v>
      </c>
      <c r="AOX5" s="225">
        <v>2642.23</v>
      </c>
      <c r="AOY5" s="225">
        <v>2642.76</v>
      </c>
      <c r="AOZ5" s="225">
        <v>2642.43</v>
      </c>
      <c r="APA5" s="225">
        <v>2642.01</v>
      </c>
      <c r="APB5" s="225">
        <v>2642.7</v>
      </c>
      <c r="APC5" s="225">
        <v>2643.22</v>
      </c>
      <c r="APD5" s="225">
        <v>2644.04</v>
      </c>
      <c r="APE5" s="225">
        <v>2645.21</v>
      </c>
      <c r="APF5" s="225">
        <v>2646.21</v>
      </c>
      <c r="APG5" s="225">
        <v>2647.18</v>
      </c>
      <c r="APH5" s="225">
        <v>2647.76</v>
      </c>
      <c r="API5" s="225">
        <v>2647.1</v>
      </c>
      <c r="APJ5" s="226">
        <v>2647.34</v>
      </c>
      <c r="APK5" s="226">
        <v>2647.27</v>
      </c>
      <c r="APL5" s="226">
        <v>2647.69</v>
      </c>
      <c r="APM5" s="226">
        <v>2647.83</v>
      </c>
      <c r="APN5" s="226">
        <v>2648.29</v>
      </c>
      <c r="APO5" s="226">
        <v>2648.73</v>
      </c>
      <c r="APP5" s="226">
        <v>2649.35</v>
      </c>
      <c r="APQ5" s="226">
        <v>2650.3</v>
      </c>
      <c r="APR5" s="226">
        <v>2650.87</v>
      </c>
      <c r="APS5" s="226">
        <v>2651.04</v>
      </c>
      <c r="APT5" s="226">
        <v>2651.72</v>
      </c>
      <c r="APU5" s="226">
        <v>2652.13</v>
      </c>
      <c r="APV5" s="226">
        <v>2651.87</v>
      </c>
      <c r="APW5" s="226">
        <v>2652.43</v>
      </c>
      <c r="APX5" s="226">
        <v>2653.14</v>
      </c>
      <c r="APY5" s="226">
        <v>2653.87</v>
      </c>
      <c r="APZ5" s="226">
        <v>2654.41</v>
      </c>
      <c r="AQA5" s="226">
        <v>2655.19</v>
      </c>
      <c r="AQB5" s="226">
        <v>2656.05</v>
      </c>
      <c r="AQC5" s="226">
        <v>2656.1</v>
      </c>
      <c r="AQD5" s="226">
        <v>2656.18</v>
      </c>
      <c r="AQE5" s="226">
        <v>2657.02</v>
      </c>
      <c r="AQF5" s="226">
        <v>2657.31</v>
      </c>
      <c r="AQG5" s="226">
        <v>2657.07</v>
      </c>
      <c r="AQH5" s="226">
        <v>2657.51</v>
      </c>
      <c r="AQI5" s="226">
        <v>2657.47</v>
      </c>
      <c r="AQJ5" s="226">
        <v>2657.76</v>
      </c>
      <c r="AQK5" s="226">
        <v>2657.92</v>
      </c>
      <c r="AQL5" s="226">
        <v>2658.24</v>
      </c>
      <c r="AQM5" s="226">
        <v>2658.11</v>
      </c>
      <c r="AQN5" s="226">
        <v>2658.65</v>
      </c>
      <c r="AQO5" s="226">
        <v>2658.59</v>
      </c>
      <c r="AQP5" s="226">
        <v>2659.07</v>
      </c>
      <c r="AQQ5" s="226">
        <v>2659.34</v>
      </c>
      <c r="AQR5" s="226">
        <v>2659.5</v>
      </c>
      <c r="AQS5" s="226">
        <v>2660.69</v>
      </c>
      <c r="AQT5" s="226">
        <v>2660.75</v>
      </c>
      <c r="AQU5" s="226">
        <v>2662.1</v>
      </c>
      <c r="AQV5" s="226">
        <v>2661.76</v>
      </c>
      <c r="AQW5" s="226">
        <v>2662.9</v>
      </c>
      <c r="AQX5" s="226">
        <v>2663.58</v>
      </c>
      <c r="AQY5" s="226">
        <v>2663.67</v>
      </c>
      <c r="AQZ5" s="226">
        <v>2664.1</v>
      </c>
      <c r="ARA5" s="226">
        <v>2665.32</v>
      </c>
      <c r="ARB5" s="226">
        <v>2665.04</v>
      </c>
      <c r="ARC5" s="226">
        <v>2665.62</v>
      </c>
      <c r="ARD5" s="226">
        <v>2666</v>
      </c>
      <c r="ARE5" s="226">
        <v>2666.5</v>
      </c>
      <c r="ARF5" s="226">
        <v>2666.99</v>
      </c>
      <c r="ARG5" s="226">
        <v>2665</v>
      </c>
      <c r="ARH5" s="226">
        <v>2667.12</v>
      </c>
      <c r="ARI5" s="226">
        <v>2665.94</v>
      </c>
      <c r="ARJ5" s="226">
        <v>2667.38</v>
      </c>
      <c r="ARK5" s="226">
        <v>2668.86</v>
      </c>
      <c r="ARL5" s="226">
        <v>2671.77</v>
      </c>
      <c r="ARM5" s="226">
        <v>2671.77</v>
      </c>
      <c r="ARN5" s="226">
        <v>2672.25</v>
      </c>
      <c r="ARO5" s="225">
        <v>2672.3</v>
      </c>
      <c r="ARP5" s="225">
        <v>2672.87</v>
      </c>
      <c r="ARQ5" s="225">
        <v>2672.73</v>
      </c>
      <c r="ARR5" s="225">
        <v>2672.74</v>
      </c>
      <c r="ARS5" s="225">
        <v>2673.17</v>
      </c>
      <c r="ART5" s="225">
        <v>2672.82</v>
      </c>
      <c r="ARU5" s="225">
        <v>2671.55</v>
      </c>
      <c r="ARV5" s="225">
        <v>2672.03</v>
      </c>
      <c r="ARW5" s="225">
        <v>2672.39</v>
      </c>
      <c r="ARX5" s="225">
        <v>2671.89</v>
      </c>
      <c r="ARY5" s="225">
        <v>2671.81</v>
      </c>
      <c r="ARZ5" s="225">
        <v>2672</v>
      </c>
      <c r="ASA5" s="225">
        <v>2671.81</v>
      </c>
      <c r="ASB5" s="225">
        <v>2671.53</v>
      </c>
      <c r="ASC5" s="225">
        <v>2671.62</v>
      </c>
      <c r="ASD5" s="225">
        <v>2671.79</v>
      </c>
      <c r="ASE5" s="225">
        <v>2671.58</v>
      </c>
      <c r="ASF5" s="225">
        <v>2671.57</v>
      </c>
      <c r="ASG5" s="225">
        <v>2671.25</v>
      </c>
      <c r="ASH5" s="225">
        <v>2671.12</v>
      </c>
      <c r="ASI5" s="225">
        <v>2670.65</v>
      </c>
      <c r="ASJ5" s="225">
        <v>2670.87</v>
      </c>
      <c r="ASK5" s="225">
        <v>2670.51</v>
      </c>
      <c r="ASL5" s="225">
        <v>2669.57</v>
      </c>
      <c r="ASM5" s="225">
        <v>2669.02</v>
      </c>
      <c r="ASN5" s="225">
        <v>2668.47</v>
      </c>
      <c r="ASO5" s="225">
        <v>2667.91</v>
      </c>
      <c r="ASP5" s="225">
        <v>2667.43</v>
      </c>
      <c r="ASQ5" s="225">
        <v>2666.66</v>
      </c>
      <c r="ASR5" s="225">
        <v>2667.45</v>
      </c>
      <c r="ASS5" s="225">
        <v>2667.69</v>
      </c>
      <c r="AST5" s="225">
        <v>2667.64</v>
      </c>
      <c r="ASU5" s="225">
        <v>2667.21</v>
      </c>
      <c r="ASV5" s="225">
        <v>2667.08</v>
      </c>
      <c r="ASW5" s="225">
        <v>2667.64</v>
      </c>
      <c r="ASX5" s="225">
        <v>2667.23</v>
      </c>
      <c r="ASY5" s="225">
        <v>2667.7</v>
      </c>
      <c r="ASZ5" s="225">
        <v>2668.31</v>
      </c>
      <c r="ATA5" s="225">
        <v>2669.12</v>
      </c>
      <c r="ATB5" s="225">
        <v>2669.04</v>
      </c>
      <c r="ATC5" s="225">
        <v>2670.43</v>
      </c>
      <c r="ATD5" s="225">
        <v>2669.96</v>
      </c>
      <c r="ATE5" s="225">
        <v>2670.53</v>
      </c>
      <c r="ATF5" s="225">
        <v>2671.6</v>
      </c>
      <c r="ATG5" s="225">
        <v>2674.62</v>
      </c>
      <c r="ATH5" s="225">
        <v>2676.12</v>
      </c>
      <c r="ATI5" s="225">
        <v>2679.03</v>
      </c>
      <c r="ATJ5" s="225">
        <v>2683.19</v>
      </c>
      <c r="ATK5" s="225">
        <v>2684.35</v>
      </c>
      <c r="ATL5" s="225">
        <v>2683.69</v>
      </c>
      <c r="ATM5" s="225">
        <v>2686.8</v>
      </c>
      <c r="ATN5" s="225">
        <v>2685.97</v>
      </c>
      <c r="ATO5" s="225">
        <v>2690.29</v>
      </c>
      <c r="ATP5" s="225">
        <v>2692.43</v>
      </c>
      <c r="ATQ5" s="225">
        <v>2697.83</v>
      </c>
      <c r="ATR5" s="225">
        <v>2701.17</v>
      </c>
      <c r="ATS5" s="225">
        <v>2701.11</v>
      </c>
      <c r="ATT5" s="225">
        <v>2702.31</v>
      </c>
      <c r="ATU5" s="225">
        <v>2703.24</v>
      </c>
      <c r="ATV5" s="225">
        <v>2703.39</v>
      </c>
      <c r="ATW5" s="225">
        <v>2703.61</v>
      </c>
      <c r="ATX5" s="225">
        <v>2702.87</v>
      </c>
      <c r="ATY5" s="225">
        <v>2702.33</v>
      </c>
      <c r="ATZ5" s="225">
        <v>2703.07</v>
      </c>
      <c r="AUA5" s="225">
        <v>2702.74</v>
      </c>
      <c r="AUB5" s="225">
        <v>2703.09</v>
      </c>
      <c r="AUC5" s="225">
        <v>2702.99</v>
      </c>
      <c r="AUD5" s="225">
        <v>2703.56</v>
      </c>
      <c r="AUE5" s="225">
        <v>2705.69</v>
      </c>
      <c r="AUF5" s="225">
        <v>2705.07</v>
      </c>
      <c r="AUG5" s="225">
        <v>2708.32</v>
      </c>
      <c r="AUH5" s="225">
        <v>2706.68</v>
      </c>
      <c r="AUI5" s="225">
        <v>2710.51</v>
      </c>
      <c r="AUJ5" s="225">
        <v>2714.13</v>
      </c>
      <c r="AUK5" s="225">
        <v>2715.22</v>
      </c>
      <c r="AUL5" s="225">
        <v>2717.08</v>
      </c>
      <c r="AUM5" s="225">
        <v>2719.38</v>
      </c>
      <c r="AUN5" s="225">
        <v>2720.66</v>
      </c>
      <c r="AUO5" s="225">
        <v>2720.52</v>
      </c>
      <c r="AUP5" s="225">
        <v>2721.72</v>
      </c>
      <c r="AUQ5" s="225">
        <v>2722.35</v>
      </c>
      <c r="AUR5" s="225">
        <v>2723.6</v>
      </c>
      <c r="AUS5" s="225">
        <v>2723.82</v>
      </c>
      <c r="AUT5" s="225">
        <v>2724.04</v>
      </c>
      <c r="AUU5" s="225">
        <v>2726.12</v>
      </c>
      <c r="AUV5" s="225">
        <v>2727.25</v>
      </c>
      <c r="AUW5" s="225">
        <v>2729.14</v>
      </c>
      <c r="AUX5" s="225">
        <v>2730.15</v>
      </c>
      <c r="AUY5" s="225">
        <v>2730.91</v>
      </c>
      <c r="AUZ5" s="225">
        <v>2731.72</v>
      </c>
      <c r="AVA5" s="225">
        <v>2732.43</v>
      </c>
      <c r="AVB5" s="225">
        <v>2732.72</v>
      </c>
      <c r="AVC5" s="225">
        <v>2733.25</v>
      </c>
      <c r="AVD5" s="225">
        <v>2733.28</v>
      </c>
      <c r="AVE5" s="225">
        <v>2733.53</v>
      </c>
      <c r="AVF5" s="225">
        <v>2733.52</v>
      </c>
      <c r="AVG5" s="225">
        <v>2734.33</v>
      </c>
      <c r="AVH5" s="225">
        <v>2734.92</v>
      </c>
      <c r="AVI5" s="225">
        <v>2735.88</v>
      </c>
      <c r="AVJ5" s="225">
        <v>2736.76</v>
      </c>
      <c r="AVK5" s="225">
        <v>2737.8</v>
      </c>
      <c r="AVL5" s="225">
        <v>2737.43</v>
      </c>
      <c r="AVM5" s="225">
        <v>2738.74</v>
      </c>
      <c r="AVN5" s="225">
        <v>2738.92</v>
      </c>
      <c r="AVO5" s="225">
        <v>2741.52</v>
      </c>
      <c r="AVP5" s="225">
        <v>2742.83</v>
      </c>
      <c r="AVQ5" s="225">
        <v>2742.38</v>
      </c>
      <c r="AVR5" s="225">
        <v>2744.02</v>
      </c>
      <c r="AVS5" s="225">
        <v>2746.22</v>
      </c>
      <c r="AVT5" s="225">
        <v>2747.94</v>
      </c>
      <c r="AVU5" s="225">
        <v>2748.32</v>
      </c>
      <c r="AVV5" s="225">
        <v>2748.61</v>
      </c>
      <c r="AVW5" s="225">
        <v>2749.24</v>
      </c>
      <c r="AVX5" s="225">
        <v>2749.37</v>
      </c>
      <c r="AVY5" s="225">
        <v>2750.34</v>
      </c>
      <c r="AVZ5" s="225">
        <v>2750.8</v>
      </c>
      <c r="AWA5" s="225">
        <v>2751.19</v>
      </c>
      <c r="AWB5" s="225">
        <v>2751.61</v>
      </c>
      <c r="AWC5" s="225">
        <v>2751.57</v>
      </c>
      <c r="AWD5" s="225">
        <v>2752.32</v>
      </c>
      <c r="AWE5" s="225">
        <v>2752.65</v>
      </c>
      <c r="AWF5" s="225">
        <v>2752.97</v>
      </c>
      <c r="AWG5" s="225">
        <v>2753.97</v>
      </c>
      <c r="AWH5" s="225">
        <v>2753.93</v>
      </c>
      <c r="AWI5" s="225">
        <v>2754.16</v>
      </c>
      <c r="AWJ5" s="225">
        <v>2754.15</v>
      </c>
      <c r="AWK5" s="225">
        <v>2755.28</v>
      </c>
      <c r="AWL5" s="225">
        <v>2755.56</v>
      </c>
      <c r="AWM5" s="225">
        <v>2756.26</v>
      </c>
      <c r="AWN5" s="225">
        <v>2757.29</v>
      </c>
      <c r="AWO5" s="225">
        <v>2758.39</v>
      </c>
      <c r="AWP5" s="225">
        <v>2758.95</v>
      </c>
      <c r="AWQ5" s="225">
        <v>2759.65</v>
      </c>
      <c r="AWR5" s="225">
        <v>2760.89</v>
      </c>
      <c r="AWS5" s="225">
        <v>2761.69</v>
      </c>
      <c r="AWT5" s="225">
        <v>2762.71</v>
      </c>
      <c r="AWU5" s="225">
        <v>2763.26</v>
      </c>
      <c r="AWV5" s="225">
        <v>2764.18</v>
      </c>
      <c r="AWW5" s="225">
        <v>2763.69</v>
      </c>
      <c r="AWX5" s="225">
        <v>2764.27</v>
      </c>
      <c r="AWY5" s="225">
        <v>2764.36</v>
      </c>
      <c r="AWZ5" s="225">
        <v>2765.01</v>
      </c>
      <c r="AXA5" s="225">
        <v>2766.66</v>
      </c>
      <c r="AXB5" s="225">
        <v>2766.53</v>
      </c>
      <c r="AXC5" s="225">
        <v>2766.69</v>
      </c>
      <c r="AXD5" s="225">
        <v>2767.52</v>
      </c>
      <c r="AXE5" s="225">
        <v>2768.04</v>
      </c>
      <c r="AXF5" s="225">
        <v>2768.88</v>
      </c>
      <c r="AXG5" s="225">
        <v>2769.17</v>
      </c>
      <c r="AXH5" s="225">
        <v>2769.73</v>
      </c>
      <c r="AXI5" s="225">
        <v>2770.76</v>
      </c>
      <c r="AXJ5" s="225">
        <v>2771.41</v>
      </c>
      <c r="AXK5" s="225">
        <v>2772.18</v>
      </c>
      <c r="AXL5" s="225">
        <v>2773</v>
      </c>
      <c r="AXM5" s="225">
        <v>2774.29</v>
      </c>
      <c r="AXN5" s="225">
        <v>2775.43</v>
      </c>
      <c r="AXO5" s="225">
        <v>2775.89</v>
      </c>
      <c r="AXP5" s="225">
        <v>2777.74</v>
      </c>
      <c r="AXQ5" s="225">
        <v>2776.98</v>
      </c>
      <c r="AXR5" s="225">
        <v>2779.01</v>
      </c>
      <c r="AXS5" s="225">
        <v>2779.78</v>
      </c>
      <c r="AXT5" s="225">
        <v>2780.65</v>
      </c>
      <c r="AXU5" s="225">
        <v>2781.09</v>
      </c>
      <c r="AXV5" s="225">
        <v>2781.19</v>
      </c>
      <c r="AXW5" s="225">
        <v>2781.42</v>
      </c>
      <c r="AXX5" s="225">
        <v>2781.94</v>
      </c>
      <c r="AXY5" s="225">
        <v>2781.59</v>
      </c>
      <c r="AXZ5" s="225">
        <v>2782.46</v>
      </c>
      <c r="AYA5" s="225">
        <v>2781.94</v>
      </c>
      <c r="AYB5" s="225">
        <v>2782.62</v>
      </c>
      <c r="AYC5" s="225">
        <v>2783.67</v>
      </c>
      <c r="AYD5" s="225">
        <v>2783.92</v>
      </c>
      <c r="AYE5" s="225">
        <v>2784.78</v>
      </c>
      <c r="AYF5" s="225">
        <v>2784.58</v>
      </c>
      <c r="AYG5" s="225">
        <v>2785.12</v>
      </c>
      <c r="AYH5" s="225">
        <v>2785.62</v>
      </c>
      <c r="AYI5" s="225">
        <v>2786.41</v>
      </c>
      <c r="AYJ5" s="225">
        <v>2787.28</v>
      </c>
      <c r="AYK5" s="225">
        <v>2788.46</v>
      </c>
      <c r="AYL5" s="225">
        <v>2788.91</v>
      </c>
      <c r="AYM5" s="225">
        <v>2788.93</v>
      </c>
      <c r="AYN5" s="225">
        <v>2789.53</v>
      </c>
      <c r="AYO5" s="225">
        <v>2790.65</v>
      </c>
      <c r="AYP5" s="225">
        <v>2790.25</v>
      </c>
      <c r="AYQ5" s="225">
        <v>2791.57</v>
      </c>
      <c r="AYR5" s="225">
        <v>2791.49</v>
      </c>
      <c r="AYS5" s="225">
        <v>2792.5</v>
      </c>
      <c r="AYT5" s="225">
        <v>2793.39</v>
      </c>
      <c r="AYU5" s="225">
        <v>2794.64</v>
      </c>
      <c r="AYV5" s="225">
        <v>2795.61</v>
      </c>
      <c r="AYW5" s="225">
        <v>2796.8</v>
      </c>
      <c r="AYX5" s="225">
        <v>2798.23</v>
      </c>
      <c r="AYY5" s="225">
        <v>2799.88</v>
      </c>
      <c r="AYZ5" s="225">
        <v>2799.62</v>
      </c>
      <c r="AZA5" s="225">
        <v>2801.77</v>
      </c>
      <c r="AZB5" s="225">
        <v>2801.2</v>
      </c>
      <c r="AZC5" s="225">
        <v>2803.58</v>
      </c>
      <c r="AZD5" s="225">
        <v>2805.41</v>
      </c>
      <c r="AZE5" s="225">
        <v>2804.74</v>
      </c>
      <c r="AZF5" s="225">
        <v>2806.96</v>
      </c>
      <c r="AZG5" s="225">
        <v>2805.97</v>
      </c>
      <c r="AZH5" s="225">
        <v>2808.78</v>
      </c>
      <c r="AZI5" s="225">
        <v>2807.59</v>
      </c>
      <c r="AZJ5" s="225">
        <v>2809.64</v>
      </c>
      <c r="AZK5" s="225">
        <v>2808.97</v>
      </c>
      <c r="AZL5" s="225">
        <v>2810.94</v>
      </c>
      <c r="AZM5" s="225">
        <v>2811.69</v>
      </c>
      <c r="AZN5" s="225">
        <v>2813.32</v>
      </c>
      <c r="AZO5" s="225">
        <v>2813.22</v>
      </c>
      <c r="AZP5" s="225">
        <v>2817.01</v>
      </c>
      <c r="AZQ5" s="225">
        <v>2817.61</v>
      </c>
      <c r="AZR5" s="225">
        <v>2819.18</v>
      </c>
      <c r="AZS5" s="225">
        <v>2819.86</v>
      </c>
      <c r="AZT5" s="225">
        <v>2819.57</v>
      </c>
      <c r="AZU5" s="225">
        <v>2819.91</v>
      </c>
      <c r="AZV5" s="225">
        <v>2820.59</v>
      </c>
      <c r="AZW5" s="225">
        <v>2823.14</v>
      </c>
      <c r="AZX5" s="225">
        <v>2821.08</v>
      </c>
      <c r="AZY5" s="225">
        <v>2822.98</v>
      </c>
      <c r="AZZ5" s="225">
        <v>2823.89</v>
      </c>
      <c r="BAA5" s="225">
        <v>2824.16</v>
      </c>
      <c r="BAB5" s="225">
        <v>2826.6</v>
      </c>
      <c r="BAC5" s="225">
        <v>2826.14</v>
      </c>
      <c r="BAD5" s="225">
        <v>2828.11</v>
      </c>
      <c r="BAE5" s="225">
        <v>2830.37</v>
      </c>
      <c r="BAF5" s="225">
        <v>2829.7</v>
      </c>
      <c r="BAG5" s="225">
        <v>2832.64</v>
      </c>
      <c r="BAH5" s="225">
        <v>2832.22</v>
      </c>
      <c r="BAI5" s="225">
        <v>2834.88</v>
      </c>
      <c r="BAJ5" s="225">
        <v>2834.5</v>
      </c>
      <c r="BAK5" s="225">
        <v>2839.25</v>
      </c>
      <c r="BAL5" s="225">
        <v>2841.23</v>
      </c>
      <c r="BAM5" s="225">
        <v>2841.3</v>
      </c>
      <c r="BAN5" s="225">
        <v>2842.07</v>
      </c>
      <c r="BAO5" s="225">
        <v>2842.11</v>
      </c>
      <c r="BAP5" s="225">
        <v>2843.93</v>
      </c>
      <c r="BAQ5" s="225">
        <v>2844.58</v>
      </c>
      <c r="BAR5" s="225">
        <v>2844.42</v>
      </c>
      <c r="BAS5" s="225">
        <v>2845.28</v>
      </c>
      <c r="BAT5" s="225">
        <v>2844.7</v>
      </c>
      <c r="BAU5" s="225">
        <v>2845.8</v>
      </c>
      <c r="BAV5" s="225">
        <v>2846.12</v>
      </c>
      <c r="BAW5" s="225">
        <v>2846.09</v>
      </c>
      <c r="BAX5" s="225">
        <v>2846.32</v>
      </c>
      <c r="BAY5" s="225">
        <v>2846.32</v>
      </c>
      <c r="BAZ5" s="225">
        <v>2846.25</v>
      </c>
      <c r="BBA5" s="225">
        <v>2847.44</v>
      </c>
      <c r="BBB5" s="225">
        <v>2847.41</v>
      </c>
      <c r="BBC5" s="225">
        <v>2848.45</v>
      </c>
      <c r="BBD5" s="225">
        <v>2847.99</v>
      </c>
      <c r="BBE5" s="225">
        <v>2848.51</v>
      </c>
      <c r="BBF5" s="225">
        <v>2849.9</v>
      </c>
      <c r="BBG5" s="225">
        <v>2849.35</v>
      </c>
      <c r="BBH5" s="225">
        <v>2850.19</v>
      </c>
      <c r="BBI5" s="225">
        <v>2850.89</v>
      </c>
      <c r="BBJ5" s="225">
        <v>2851.41</v>
      </c>
      <c r="BBK5" s="170">
        <v>2851.71</v>
      </c>
      <c r="BBL5" s="170">
        <v>2852.12</v>
      </c>
      <c r="BBM5" s="170">
        <v>2853.17</v>
      </c>
      <c r="BBN5" s="170">
        <v>2852.83</v>
      </c>
      <c r="BBO5" s="170">
        <v>2852.94</v>
      </c>
      <c r="BBP5" s="170">
        <v>2853.26</v>
      </c>
      <c r="BBQ5" s="170">
        <v>2853.37</v>
      </c>
      <c r="BBR5" s="170">
        <v>2853.43</v>
      </c>
      <c r="BBS5" s="170">
        <v>2853.4</v>
      </c>
      <c r="BBT5" s="170">
        <v>2853.67</v>
      </c>
      <c r="BBU5" s="170">
        <v>2853.85</v>
      </c>
      <c r="BBV5" s="170">
        <v>2854.21</v>
      </c>
      <c r="BBW5" s="170">
        <v>2854.69</v>
      </c>
      <c r="BBX5" s="170">
        <v>2854.77</v>
      </c>
      <c r="BBY5" s="170">
        <v>2853.98</v>
      </c>
      <c r="BBZ5" s="170">
        <v>2854.48</v>
      </c>
      <c r="BCA5" s="170">
        <v>2854.35</v>
      </c>
      <c r="BCB5" s="170">
        <v>2854.58</v>
      </c>
      <c r="BCC5" s="170">
        <v>2854.35</v>
      </c>
      <c r="BCD5" s="170">
        <v>2854.5</v>
      </c>
      <c r="BCE5" s="170">
        <v>2854.46</v>
      </c>
      <c r="BCF5" s="170">
        <v>2855.05</v>
      </c>
      <c r="BCG5" s="170">
        <v>2854.47</v>
      </c>
      <c r="BCH5" s="170">
        <v>2853.64</v>
      </c>
      <c r="BCI5" s="170">
        <v>2854.4</v>
      </c>
      <c r="BCJ5" s="170">
        <v>2854.07</v>
      </c>
      <c r="BCK5" s="170">
        <v>2854.72</v>
      </c>
      <c r="BCL5" s="170">
        <v>2854.74</v>
      </c>
      <c r="BCM5" s="170">
        <v>2854.92</v>
      </c>
      <c r="BCN5" s="170">
        <v>2854.7</v>
      </c>
      <c r="BCO5" s="170">
        <v>2854.58</v>
      </c>
      <c r="BCP5" s="170">
        <v>2854.61</v>
      </c>
      <c r="BCQ5" s="170">
        <v>2854.92</v>
      </c>
      <c r="BCR5" s="170">
        <v>2854.72</v>
      </c>
      <c r="BCS5" s="170">
        <v>2854.45</v>
      </c>
      <c r="BCT5" s="170">
        <v>2854.3</v>
      </c>
      <c r="BCU5" s="170">
        <v>2853.5</v>
      </c>
      <c r="BCV5" s="170">
        <v>2853.47</v>
      </c>
      <c r="BCW5" s="170">
        <v>2852.76</v>
      </c>
      <c r="BCX5" s="170">
        <v>2853.15</v>
      </c>
      <c r="BCY5" s="170">
        <v>2852.85</v>
      </c>
      <c r="BCZ5" s="170">
        <v>2852.88</v>
      </c>
      <c r="BDA5" s="170">
        <v>2852.33</v>
      </c>
      <c r="BDB5" s="170">
        <v>2852.81</v>
      </c>
      <c r="BDC5" s="170">
        <v>2852.85</v>
      </c>
      <c r="BDD5" s="170">
        <v>2852.71</v>
      </c>
      <c r="BDE5" s="170">
        <v>2852.41</v>
      </c>
      <c r="BDF5" s="170">
        <v>2851.99</v>
      </c>
      <c r="BDG5" s="170">
        <v>2851.69</v>
      </c>
      <c r="BDH5" s="170">
        <v>2851.27</v>
      </c>
      <c r="BDI5" s="170">
        <v>2850.84</v>
      </c>
      <c r="BDJ5" s="170">
        <v>2850.57</v>
      </c>
      <c r="BDK5" s="170">
        <v>2849.83</v>
      </c>
      <c r="BDL5" s="170">
        <v>2850.22</v>
      </c>
      <c r="BDM5" s="170">
        <v>2850.13</v>
      </c>
      <c r="BDN5" s="170">
        <v>2850.35</v>
      </c>
      <c r="BDO5" s="170">
        <v>2849.89</v>
      </c>
      <c r="BDP5" s="170">
        <v>2849.48</v>
      </c>
      <c r="BDQ5" s="170">
        <v>2849.73</v>
      </c>
      <c r="BDR5" s="170">
        <v>2849.92</v>
      </c>
      <c r="BDS5" s="170">
        <v>2849.87</v>
      </c>
      <c r="BDT5" s="170">
        <v>2849.6</v>
      </c>
      <c r="BDU5" s="170">
        <v>2849.74</v>
      </c>
      <c r="BDV5" s="170">
        <v>2848.94</v>
      </c>
      <c r="BDW5" s="170">
        <v>2849.59</v>
      </c>
      <c r="BDX5" s="170">
        <v>2849.59</v>
      </c>
      <c r="BDY5" s="170">
        <v>2849.51</v>
      </c>
      <c r="BDZ5" s="170">
        <v>2849.66</v>
      </c>
      <c r="BEA5" s="227">
        <v>2849.43</v>
      </c>
      <c r="BEB5" s="227">
        <v>2849.69</v>
      </c>
      <c r="BEC5" s="227">
        <v>2849.46</v>
      </c>
      <c r="BED5" s="227">
        <v>2849.26</v>
      </c>
      <c r="BEE5" s="227">
        <v>2849.33</v>
      </c>
      <c r="BEF5" s="227">
        <v>2849.37</v>
      </c>
      <c r="BEG5" s="227">
        <v>2849.51</v>
      </c>
      <c r="BEH5" s="227">
        <v>2850.01</v>
      </c>
      <c r="BEI5" s="227">
        <v>2849.65</v>
      </c>
      <c r="BEJ5" s="227">
        <v>2849.56</v>
      </c>
      <c r="BEK5" s="227">
        <v>2849.92</v>
      </c>
      <c r="BEL5" s="227">
        <v>2849.75</v>
      </c>
      <c r="BEM5" s="227">
        <v>2849.69</v>
      </c>
      <c r="BEN5" s="227">
        <v>2849.77</v>
      </c>
      <c r="BEO5" s="227">
        <v>2849.47</v>
      </c>
      <c r="BEP5" s="227">
        <v>2849.67</v>
      </c>
      <c r="BEQ5" s="227">
        <v>2849.06</v>
      </c>
      <c r="BER5" s="227">
        <v>2849.3</v>
      </c>
      <c r="BES5" s="227">
        <v>2849.29</v>
      </c>
      <c r="BET5" s="227">
        <v>2849.48</v>
      </c>
      <c r="BEU5" s="227">
        <v>2849.51</v>
      </c>
      <c r="BEV5" s="227">
        <v>2849.89</v>
      </c>
      <c r="BEW5" s="227">
        <v>2850.03</v>
      </c>
      <c r="BEX5" s="227">
        <v>2849.82</v>
      </c>
      <c r="BEY5" s="227">
        <v>2850.03</v>
      </c>
      <c r="BEZ5" s="227">
        <v>2849.84</v>
      </c>
      <c r="BFA5" s="227">
        <v>2849.9</v>
      </c>
      <c r="BFB5" s="227">
        <v>2849.71</v>
      </c>
      <c r="BFC5" s="227">
        <v>2849.79</v>
      </c>
      <c r="BFD5" s="227">
        <v>2849.81</v>
      </c>
      <c r="BFE5" s="227">
        <v>2849.81</v>
      </c>
      <c r="BFF5" s="227">
        <v>2849.92</v>
      </c>
      <c r="BFG5" s="227">
        <v>2849.85</v>
      </c>
      <c r="BFH5" s="227">
        <v>2849.98</v>
      </c>
      <c r="BFI5" s="227">
        <v>2849.9</v>
      </c>
      <c r="BFJ5" s="227">
        <v>2849.57</v>
      </c>
      <c r="BFK5" s="227">
        <v>2849.47</v>
      </c>
      <c r="BFL5" s="227">
        <v>2849.51</v>
      </c>
      <c r="BFM5" s="227">
        <v>2849.55</v>
      </c>
      <c r="BFN5" s="227">
        <v>2849.83</v>
      </c>
      <c r="BFO5" s="227">
        <v>2849.86</v>
      </c>
      <c r="BFP5" s="227">
        <v>2850.12</v>
      </c>
      <c r="BFQ5" s="227">
        <v>2850.19</v>
      </c>
      <c r="BFR5" s="227">
        <v>2850.08</v>
      </c>
      <c r="BFS5" s="227">
        <v>2850.02</v>
      </c>
      <c r="BFT5" s="227">
        <v>2849.66</v>
      </c>
      <c r="BFU5" s="227">
        <v>2849.72</v>
      </c>
      <c r="BFV5" s="227">
        <v>2849.6</v>
      </c>
      <c r="BFW5" s="227">
        <v>2849.34</v>
      </c>
      <c r="BFX5" s="227">
        <v>2849.76</v>
      </c>
      <c r="BFY5" s="227">
        <v>2849.4</v>
      </c>
      <c r="BFZ5" s="227">
        <v>2849.81</v>
      </c>
      <c r="BGA5" s="227">
        <v>2849.65</v>
      </c>
      <c r="BGB5" s="227">
        <v>2849.99</v>
      </c>
      <c r="BGC5" s="170">
        <v>2850.01</v>
      </c>
      <c r="BGD5" s="170">
        <v>2849.99</v>
      </c>
      <c r="BGE5" s="170">
        <v>2849.69</v>
      </c>
      <c r="BGF5" s="170">
        <v>2849.6</v>
      </c>
      <c r="BGG5" s="170">
        <v>2849.32</v>
      </c>
      <c r="BGH5" s="170">
        <v>2849.49</v>
      </c>
      <c r="BGI5" s="170">
        <v>2849.27</v>
      </c>
      <c r="BGJ5" s="170">
        <v>2849.71</v>
      </c>
      <c r="BGK5" s="170">
        <v>2849.87</v>
      </c>
      <c r="BGL5" s="170">
        <v>2849.25</v>
      </c>
      <c r="BGM5" s="170">
        <v>2849.45</v>
      </c>
      <c r="BGN5" s="170">
        <v>2849.34</v>
      </c>
      <c r="BGO5" s="170">
        <v>2849.55</v>
      </c>
      <c r="BGP5" s="170">
        <v>2849.48</v>
      </c>
      <c r="BGQ5" s="170">
        <v>2849.47</v>
      </c>
      <c r="BGR5" s="170">
        <v>2849.79</v>
      </c>
      <c r="BGS5" s="170">
        <v>2849.43</v>
      </c>
      <c r="BGT5" s="170">
        <v>2849.96</v>
      </c>
      <c r="BGU5" s="170">
        <v>2849.9</v>
      </c>
      <c r="BGV5" s="170">
        <v>2849.8</v>
      </c>
      <c r="BGW5" s="170">
        <v>2849.52</v>
      </c>
      <c r="BGX5" s="170">
        <v>2849.73</v>
      </c>
      <c r="BGY5" s="170">
        <v>2849.56</v>
      </c>
      <c r="BGZ5" s="170">
        <v>2849.86</v>
      </c>
      <c r="BHA5" s="170">
        <v>2849.33</v>
      </c>
      <c r="BHB5" s="170">
        <v>2849.81</v>
      </c>
      <c r="BHC5" s="170">
        <v>2849.79</v>
      </c>
      <c r="BHD5" s="170">
        <v>2849.63</v>
      </c>
      <c r="BHE5" s="170">
        <v>2849.81</v>
      </c>
      <c r="BHF5" s="170">
        <v>2849.67</v>
      </c>
      <c r="BHG5" s="170">
        <v>2849.87</v>
      </c>
      <c r="BHH5" s="170">
        <v>2849.76</v>
      </c>
      <c r="BHI5" s="170">
        <v>2849.49</v>
      </c>
      <c r="BHJ5" s="170">
        <v>2849.96</v>
      </c>
      <c r="BHK5" s="170">
        <v>2849.68</v>
      </c>
      <c r="BHL5" s="170">
        <v>2849.84</v>
      </c>
      <c r="BHM5" s="170">
        <v>2849.83</v>
      </c>
      <c r="BHN5" s="170">
        <v>2849.99</v>
      </c>
      <c r="BHO5" s="170">
        <v>2849.9</v>
      </c>
      <c r="BHP5" s="170">
        <v>2850.06</v>
      </c>
      <c r="BHQ5" s="170">
        <v>2850.02</v>
      </c>
      <c r="BHR5" s="170">
        <v>2850.32</v>
      </c>
      <c r="BHS5" s="170">
        <v>2850.01</v>
      </c>
      <c r="BHT5" s="170">
        <v>2849.97</v>
      </c>
      <c r="BHU5" s="170">
        <v>2850.28</v>
      </c>
      <c r="BHV5" s="170">
        <v>2850</v>
      </c>
      <c r="BHW5" s="170">
        <v>2849.63</v>
      </c>
      <c r="BHX5" s="170">
        <v>2849.69</v>
      </c>
      <c r="BHY5" s="170">
        <v>2849.8</v>
      </c>
      <c r="BHZ5" s="170">
        <v>2849.77</v>
      </c>
      <c r="BIA5" s="170">
        <v>2850.01</v>
      </c>
      <c r="BIB5" s="170">
        <v>2849.97</v>
      </c>
      <c r="BIC5" s="170">
        <v>2849.78</v>
      </c>
      <c r="BID5" s="170">
        <v>2849.74</v>
      </c>
      <c r="BIE5" s="170">
        <v>2849.98</v>
      </c>
      <c r="BIF5" s="170">
        <v>2850.06</v>
      </c>
      <c r="BIG5" s="170">
        <v>2849.51</v>
      </c>
      <c r="BIH5" s="170">
        <v>2849.69</v>
      </c>
      <c r="BII5" s="170">
        <v>2849.81</v>
      </c>
      <c r="BIJ5" s="170">
        <v>2850.26</v>
      </c>
      <c r="BIK5" s="170">
        <v>2849.77</v>
      </c>
      <c r="BIL5" s="170">
        <v>2849.74</v>
      </c>
      <c r="BIM5" s="225">
        <v>2849.8</v>
      </c>
      <c r="BIN5" s="225">
        <v>2849.61</v>
      </c>
      <c r="BIO5" s="225">
        <v>2849.45</v>
      </c>
      <c r="BIP5" s="225">
        <v>2848.93</v>
      </c>
      <c r="BIQ5" s="225">
        <v>2849.41</v>
      </c>
      <c r="BIR5" s="225">
        <v>2849.24</v>
      </c>
      <c r="BIS5" s="225">
        <v>2848.68</v>
      </c>
      <c r="BIT5" s="225">
        <v>2848.75</v>
      </c>
      <c r="BIU5" s="225">
        <v>2849.25</v>
      </c>
      <c r="BIV5" s="225">
        <v>2849.04</v>
      </c>
      <c r="BIW5" s="225">
        <v>2848.95</v>
      </c>
      <c r="BIX5" s="225">
        <v>2848.67</v>
      </c>
      <c r="BIY5" s="225">
        <v>2848.9</v>
      </c>
      <c r="BIZ5" s="225">
        <v>2849.57</v>
      </c>
      <c r="BJA5" s="225">
        <v>2848.8</v>
      </c>
      <c r="BJB5" s="225">
        <v>2848.79</v>
      </c>
      <c r="BJC5" s="225">
        <v>2849.03</v>
      </c>
      <c r="BJD5" s="225">
        <v>2848.96</v>
      </c>
      <c r="BJE5" s="225">
        <v>2849.1</v>
      </c>
      <c r="BJF5" s="225">
        <v>2849.41</v>
      </c>
      <c r="BJG5" s="225">
        <v>2849.18</v>
      </c>
      <c r="BJH5" s="225">
        <v>2849.15</v>
      </c>
      <c r="BJI5" s="225">
        <v>2849.65</v>
      </c>
      <c r="BJJ5" s="225">
        <v>2848.84</v>
      </c>
      <c r="BJK5" s="225">
        <v>2849.36</v>
      </c>
      <c r="BJL5" s="225">
        <v>2849.06</v>
      </c>
      <c r="BJM5" s="225">
        <v>2849.26</v>
      </c>
      <c r="BJN5" s="225">
        <v>2849.48</v>
      </c>
      <c r="BJO5" s="225">
        <v>2848.87</v>
      </c>
      <c r="BJP5" s="225">
        <v>2849.82</v>
      </c>
      <c r="BJQ5" s="225">
        <v>2848.9</v>
      </c>
      <c r="BJR5" s="225">
        <v>2849.16</v>
      </c>
      <c r="BJS5" s="225">
        <v>2849.22</v>
      </c>
      <c r="BJT5" s="225">
        <v>2848.77</v>
      </c>
      <c r="BJU5" s="225">
        <v>2848.94</v>
      </c>
      <c r="BJV5" s="225">
        <v>2848.85</v>
      </c>
      <c r="BJW5" s="225">
        <v>2849.1</v>
      </c>
      <c r="BJX5" s="225">
        <v>2849.19</v>
      </c>
      <c r="BJY5" s="225">
        <v>2848.96</v>
      </c>
      <c r="BJZ5" s="225">
        <v>2849.1</v>
      </c>
      <c r="BKA5" s="225">
        <v>2848.63</v>
      </c>
      <c r="BKB5" s="225">
        <v>2849.14</v>
      </c>
      <c r="BKC5" s="225">
        <v>2848.77</v>
      </c>
      <c r="BKD5" s="225">
        <v>2848.34</v>
      </c>
      <c r="BKE5" s="225">
        <v>2848.7</v>
      </c>
      <c r="BKF5" s="225">
        <v>2848.83</v>
      </c>
      <c r="BKG5" s="225">
        <v>2849.12</v>
      </c>
      <c r="BKH5" s="225">
        <v>2849.08</v>
      </c>
      <c r="BKI5" s="225">
        <v>2849.16</v>
      </c>
      <c r="BKJ5" s="225">
        <v>2848.57</v>
      </c>
      <c r="BKK5" s="225">
        <v>2848.77</v>
      </c>
      <c r="BKL5" s="225">
        <v>2848.68</v>
      </c>
      <c r="BKM5" s="225">
        <v>2849.08</v>
      </c>
      <c r="BKN5" s="225">
        <v>2849.18</v>
      </c>
      <c r="BKO5" s="225">
        <v>2848.61</v>
      </c>
      <c r="BKP5" s="225">
        <v>2849.26</v>
      </c>
      <c r="BKQ5" s="225">
        <v>2848.73</v>
      </c>
      <c r="BKR5" s="225">
        <v>2849.18</v>
      </c>
      <c r="BKS5" s="225">
        <v>2849.26</v>
      </c>
      <c r="BKT5" s="225">
        <v>2848.55</v>
      </c>
      <c r="BKU5" s="225">
        <v>2849.04</v>
      </c>
      <c r="BKV5" s="225">
        <v>2848.5</v>
      </c>
      <c r="BKW5" s="225">
        <v>2849</v>
      </c>
      <c r="BKX5" s="225">
        <v>2848.99</v>
      </c>
      <c r="BKY5" s="225">
        <v>2848.57</v>
      </c>
      <c r="BKZ5" s="225">
        <v>2848.76</v>
      </c>
      <c r="BLA5" s="225">
        <v>2848.46</v>
      </c>
      <c r="BLB5" s="225">
        <v>2849.06</v>
      </c>
      <c r="BLC5" s="225">
        <v>2849.48</v>
      </c>
      <c r="BLD5" s="225">
        <v>2848.6</v>
      </c>
      <c r="BLE5" s="225">
        <v>2849.23</v>
      </c>
      <c r="BLF5" s="225">
        <v>2848.71</v>
      </c>
      <c r="BLG5" s="225">
        <v>2849.04</v>
      </c>
      <c r="BLH5" s="225">
        <v>2849.27</v>
      </c>
      <c r="BLI5" s="225">
        <v>2848.53</v>
      </c>
      <c r="BLJ5" s="225">
        <v>2848.72</v>
      </c>
      <c r="BLK5" s="225">
        <v>2848.58</v>
      </c>
      <c r="BLL5" s="225">
        <v>2849.12</v>
      </c>
      <c r="BLM5" s="225">
        <v>2849.22</v>
      </c>
      <c r="BLN5" s="225">
        <v>2849.17</v>
      </c>
      <c r="BLO5" s="225">
        <v>2849.25</v>
      </c>
      <c r="BLP5" s="225">
        <v>2848.62</v>
      </c>
      <c r="BLQ5" s="225">
        <v>2849.2</v>
      </c>
      <c r="BLR5" s="225">
        <v>2849.22</v>
      </c>
      <c r="BLS5" s="225">
        <v>2848.51</v>
      </c>
      <c r="BLT5" s="225">
        <v>2849.18</v>
      </c>
      <c r="BLU5" s="225">
        <v>2848.64</v>
      </c>
      <c r="BLV5" s="225">
        <v>2849.17</v>
      </c>
      <c r="BLW5" s="225">
        <v>2849.09</v>
      </c>
      <c r="BLX5" s="225">
        <v>2848.46</v>
      </c>
      <c r="BLY5" s="225">
        <v>2849.2</v>
      </c>
      <c r="BLZ5" s="225">
        <v>2848.72</v>
      </c>
      <c r="BMA5" s="225">
        <v>2848.91</v>
      </c>
      <c r="BMB5" s="225">
        <v>2849.1</v>
      </c>
      <c r="BMC5" s="225">
        <v>2848.48</v>
      </c>
      <c r="BMD5" s="225">
        <v>2849.38</v>
      </c>
      <c r="BME5" s="225">
        <v>2848.89</v>
      </c>
      <c r="BMF5" s="225">
        <v>2849.23</v>
      </c>
      <c r="BMG5" s="225">
        <v>2849.39</v>
      </c>
      <c r="BMH5" s="225">
        <v>2848.45</v>
      </c>
      <c r="BMI5" s="225">
        <v>2849.28</v>
      </c>
      <c r="BMJ5" s="225">
        <v>2848.81</v>
      </c>
      <c r="BMK5" s="225">
        <v>2849.73</v>
      </c>
      <c r="BML5" s="225">
        <v>2849.48</v>
      </c>
      <c r="BMM5" s="225">
        <v>2848.49</v>
      </c>
      <c r="BMN5" s="225">
        <v>2848.97</v>
      </c>
      <c r="BMO5" s="225">
        <v>2848.58</v>
      </c>
      <c r="BMP5" s="225">
        <v>2848.93</v>
      </c>
      <c r="BMQ5" s="225">
        <v>2849.11</v>
      </c>
      <c r="BMR5" s="225">
        <v>2848.5</v>
      </c>
      <c r="BMS5" s="225">
        <v>2849.04</v>
      </c>
      <c r="BMT5" s="225">
        <v>2848.85</v>
      </c>
      <c r="BMU5" s="225">
        <v>2849.08</v>
      </c>
      <c r="BMV5" s="225">
        <v>2849.15</v>
      </c>
      <c r="BMW5" s="225">
        <v>2848.46</v>
      </c>
      <c r="BMX5" s="225">
        <v>2849.12</v>
      </c>
      <c r="BMY5" s="225">
        <v>2848.56</v>
      </c>
      <c r="BMZ5" s="225">
        <v>2849.28</v>
      </c>
      <c r="BNA5" s="225">
        <v>2848.91</v>
      </c>
      <c r="BNB5" s="225">
        <v>2849.25</v>
      </c>
      <c r="BNC5" s="225">
        <v>2848.65</v>
      </c>
      <c r="BND5" s="225">
        <v>2848.91</v>
      </c>
      <c r="BNE5" s="225">
        <v>2849.32</v>
      </c>
      <c r="BNF5" s="225">
        <v>2848.98</v>
      </c>
      <c r="BNG5" s="225">
        <v>2849.48</v>
      </c>
      <c r="BNH5" s="225">
        <v>2848.72</v>
      </c>
      <c r="BNI5" s="225">
        <v>2849.04</v>
      </c>
      <c r="BNJ5" s="225">
        <v>2849.2</v>
      </c>
      <c r="BNK5" s="225">
        <v>2848.44</v>
      </c>
      <c r="BNL5" s="225">
        <v>2849.3</v>
      </c>
      <c r="BNM5" s="225">
        <v>2848.74</v>
      </c>
      <c r="BNN5" s="225">
        <v>2849.21</v>
      </c>
      <c r="BNO5" s="225">
        <v>2848.49</v>
      </c>
      <c r="BNP5" s="225">
        <v>2849.32</v>
      </c>
      <c r="BNQ5" s="225">
        <v>2848.55</v>
      </c>
      <c r="BNR5" s="225">
        <v>2849.12</v>
      </c>
      <c r="BNS5" s="225">
        <v>2849.3</v>
      </c>
      <c r="BNT5" s="225">
        <v>2848.65</v>
      </c>
      <c r="BNU5" s="225">
        <v>2849.09</v>
      </c>
      <c r="BNV5" s="225">
        <v>2848.81</v>
      </c>
      <c r="BNW5" s="225">
        <v>2849.36</v>
      </c>
      <c r="BNX5" s="225">
        <v>2848.93</v>
      </c>
      <c r="BNY5" s="225">
        <v>2848.56</v>
      </c>
      <c r="BNZ5" s="225">
        <v>2849.24</v>
      </c>
      <c r="BOA5" s="225">
        <v>2848.7</v>
      </c>
      <c r="BOB5" s="225">
        <v>2849.29</v>
      </c>
      <c r="BOC5" s="225">
        <v>2849.19</v>
      </c>
      <c r="BOD5" s="225">
        <v>2849.23</v>
      </c>
      <c r="BOE5" s="225">
        <v>2848.55</v>
      </c>
      <c r="BOF5" s="225">
        <v>2848.96</v>
      </c>
      <c r="BOG5" s="225">
        <v>2849.11</v>
      </c>
      <c r="BOH5" s="225">
        <v>2848.63</v>
      </c>
      <c r="BOI5" s="225">
        <v>2848.8</v>
      </c>
      <c r="BOJ5" s="225">
        <v>2849.34</v>
      </c>
      <c r="BOK5" s="225">
        <v>2849.48</v>
      </c>
      <c r="BOL5" s="225">
        <v>2848.69</v>
      </c>
      <c r="BOM5" s="225">
        <v>2849.27</v>
      </c>
      <c r="BON5" s="225">
        <v>2848.75</v>
      </c>
      <c r="BOO5" s="225">
        <v>2849.55</v>
      </c>
      <c r="BOP5" s="225">
        <v>2849.4</v>
      </c>
      <c r="BOQ5" s="225">
        <v>2848.63</v>
      </c>
      <c r="BOR5" s="225">
        <v>2849.42</v>
      </c>
      <c r="BOS5" s="225">
        <v>2849</v>
      </c>
      <c r="BOT5" s="225">
        <v>2849.87</v>
      </c>
      <c r="BOU5" s="225">
        <v>2849.48</v>
      </c>
      <c r="BOV5" s="225">
        <v>2849.24</v>
      </c>
      <c r="BOW5" s="225">
        <v>2849.69</v>
      </c>
      <c r="BOX5" s="225">
        <v>2849.08</v>
      </c>
      <c r="BOY5" s="225">
        <v>2849.53</v>
      </c>
      <c r="BOZ5" s="225">
        <v>2849.55</v>
      </c>
      <c r="BPA5" s="225">
        <v>2849.23</v>
      </c>
      <c r="BPB5" s="225">
        <v>2849.65</v>
      </c>
      <c r="BPC5" s="225">
        <v>2849.22</v>
      </c>
      <c r="BPD5" s="225">
        <v>2849.5</v>
      </c>
      <c r="BPE5" s="225">
        <v>2850.26</v>
      </c>
      <c r="BPF5" s="225">
        <v>2850.8</v>
      </c>
      <c r="BPG5" s="225">
        <v>2851.65</v>
      </c>
      <c r="BPH5" s="225">
        <v>2851.34</v>
      </c>
      <c r="BPI5" s="225">
        <v>2852.77</v>
      </c>
      <c r="BPJ5" s="225">
        <v>2853.36</v>
      </c>
      <c r="BPK5" s="225">
        <v>2853.89</v>
      </c>
      <c r="BPL5" s="225">
        <v>2854.53</v>
      </c>
      <c r="BPM5" s="225">
        <v>2855.07</v>
      </c>
      <c r="BPN5" s="225">
        <v>2857.5</v>
      </c>
      <c r="BPO5" s="225">
        <v>2858.39</v>
      </c>
      <c r="BPP5" s="225">
        <v>2860.95</v>
      </c>
      <c r="BPQ5" s="225">
        <v>2858.16</v>
      </c>
      <c r="BPR5" s="225">
        <v>2859.2</v>
      </c>
      <c r="BPS5" s="225">
        <v>2861.67</v>
      </c>
      <c r="BPT5" s="225">
        <v>2862.4</v>
      </c>
      <c r="BPU5" s="225">
        <v>2864.45</v>
      </c>
      <c r="BPV5" s="225">
        <v>2865.73</v>
      </c>
      <c r="BPW5" s="225">
        <v>2867.69</v>
      </c>
      <c r="BPX5" s="225">
        <v>2869.97</v>
      </c>
      <c r="BPY5" s="225">
        <v>2871.15</v>
      </c>
      <c r="BPZ5" s="225">
        <v>2873.32</v>
      </c>
      <c r="BQA5" s="225">
        <v>2874.58</v>
      </c>
      <c r="BQB5" s="225">
        <v>2876.32</v>
      </c>
      <c r="BQC5" s="225">
        <v>2877.78</v>
      </c>
      <c r="BQD5" s="225">
        <v>2883.17</v>
      </c>
      <c r="BQE5" s="225">
        <v>2892.7</v>
      </c>
      <c r="BQF5" s="225">
        <v>2893.86</v>
      </c>
      <c r="BQG5" s="225">
        <v>2904.55</v>
      </c>
      <c r="BQH5" s="225">
        <v>2900.59</v>
      </c>
      <c r="BQI5" s="225">
        <v>2912.87</v>
      </c>
      <c r="BQJ5" s="225">
        <v>2910.84</v>
      </c>
      <c r="BQK5" s="225">
        <v>2914.45</v>
      </c>
      <c r="BQL5" s="225">
        <v>2916.91</v>
      </c>
      <c r="BQM5" s="225">
        <v>2918.64</v>
      </c>
      <c r="BQN5" s="225">
        <v>2923.72</v>
      </c>
      <c r="BQO5" s="225">
        <v>2927.22</v>
      </c>
      <c r="BQP5" s="225">
        <v>2936.87</v>
      </c>
      <c r="BQQ5" s="225">
        <v>2944.6</v>
      </c>
      <c r="BQR5" s="225">
        <v>2948.46</v>
      </c>
      <c r="BQS5" s="225">
        <v>2970.93</v>
      </c>
      <c r="BQT5" s="225">
        <v>2981.91</v>
      </c>
      <c r="BQU5" s="225">
        <v>3006.31</v>
      </c>
      <c r="BQV5" s="225">
        <v>3021.6</v>
      </c>
      <c r="BQW5" s="225">
        <v>3014.72</v>
      </c>
      <c r="BQX5" s="225">
        <v>3021</v>
      </c>
      <c r="BQY5" s="225">
        <v>3023.98</v>
      </c>
      <c r="BQZ5" s="225">
        <v>3034.25</v>
      </c>
      <c r="BRA5" s="225">
        <v>3040.87</v>
      </c>
      <c r="BRB5" s="225">
        <v>3040.68</v>
      </c>
      <c r="BRC5" s="225">
        <v>3047.2</v>
      </c>
      <c r="BRD5" s="225">
        <v>3050.59</v>
      </c>
      <c r="BRE5" s="225">
        <v>3056.14</v>
      </c>
      <c r="BRF5" s="225">
        <v>3061.22</v>
      </c>
      <c r="BRG5" s="225">
        <v>3063.5</v>
      </c>
      <c r="BRH5" s="225">
        <v>3065.97</v>
      </c>
      <c r="BRI5" s="225">
        <v>3071.75</v>
      </c>
      <c r="BRJ5" s="225">
        <v>3075.42</v>
      </c>
      <c r="BRK5" s="225">
        <v>3072.89</v>
      </c>
      <c r="BRL5" s="225">
        <v>3080.88</v>
      </c>
      <c r="BRM5" s="225">
        <v>3083.88</v>
      </c>
      <c r="BRN5" s="225">
        <v>3085.65</v>
      </c>
      <c r="BRO5" s="225">
        <v>3090.47</v>
      </c>
      <c r="BRP5" s="225">
        <v>3093.49</v>
      </c>
      <c r="BRQ5" s="225">
        <v>3096.72</v>
      </c>
      <c r="BRR5" s="225">
        <v>3099.9</v>
      </c>
      <c r="BRS5" s="225">
        <v>3099.41</v>
      </c>
      <c r="BRT5" s="225">
        <v>3105.37</v>
      </c>
      <c r="BRU5" s="225">
        <v>3105.89</v>
      </c>
      <c r="BRV5" s="225">
        <v>3108.88</v>
      </c>
      <c r="BRW5" s="225">
        <v>3111.84</v>
      </c>
      <c r="BRX5" s="225">
        <v>3111.93</v>
      </c>
      <c r="BRY5" s="225">
        <v>3115.34</v>
      </c>
      <c r="BRZ5" s="225">
        <v>3116.8</v>
      </c>
      <c r="BSA5" s="225">
        <v>3118.41</v>
      </c>
      <c r="BSB5" s="225">
        <v>3119.92</v>
      </c>
      <c r="BSC5" s="170">
        <v>3120.5</v>
      </c>
      <c r="BSD5" s="170">
        <v>3120.56</v>
      </c>
      <c r="BSE5" s="170">
        <v>3120.63</v>
      </c>
      <c r="BSF5" s="170">
        <v>3120.71</v>
      </c>
      <c r="BSG5" s="170">
        <v>3121.05</v>
      </c>
      <c r="BSH5" s="170">
        <v>3120.5</v>
      </c>
      <c r="BSI5" s="170">
        <v>3120.84</v>
      </c>
      <c r="BSJ5" s="170">
        <v>3120.78</v>
      </c>
      <c r="BSK5" s="170">
        <v>3120.53</v>
      </c>
      <c r="BSL5" s="170">
        <v>3120.52</v>
      </c>
      <c r="BSM5" s="170">
        <v>3120.56</v>
      </c>
      <c r="BSN5" s="170">
        <v>3120.64</v>
      </c>
      <c r="BSO5" s="170">
        <v>3120.68</v>
      </c>
      <c r="BSP5" s="170">
        <v>3121.03</v>
      </c>
      <c r="BSQ5" s="170">
        <v>3120.57</v>
      </c>
      <c r="BSR5" s="170">
        <v>3120.67</v>
      </c>
      <c r="BSS5" s="170">
        <v>3120.75</v>
      </c>
      <c r="BST5" s="170">
        <v>3121.04</v>
      </c>
      <c r="BSU5" s="170">
        <v>3120.99</v>
      </c>
      <c r="BSV5" s="170">
        <v>3122.4</v>
      </c>
      <c r="BSW5" s="170">
        <v>3124.95</v>
      </c>
      <c r="BSX5" s="170">
        <v>3126.94</v>
      </c>
      <c r="BSY5" s="170">
        <v>3129.56</v>
      </c>
      <c r="BSZ5" s="170">
        <v>3131.78</v>
      </c>
      <c r="BTA5" s="170">
        <v>3132.31</v>
      </c>
      <c r="BTB5" s="170">
        <v>3134.28</v>
      </c>
      <c r="BTC5" s="170">
        <v>3134.1</v>
      </c>
      <c r="BTD5" s="170">
        <v>3137.87</v>
      </c>
      <c r="BTE5" s="170">
        <v>3140.08</v>
      </c>
      <c r="BTF5" s="170">
        <v>3142.3</v>
      </c>
      <c r="BTG5" s="170">
        <v>3144.66</v>
      </c>
      <c r="BTH5" s="170">
        <v>3145.21</v>
      </c>
      <c r="BTI5" s="170">
        <v>3147.52</v>
      </c>
      <c r="BTJ5" s="170">
        <v>3150.14</v>
      </c>
      <c r="BTK5" s="170">
        <v>3153.7</v>
      </c>
      <c r="BTL5" s="170">
        <v>3154.83</v>
      </c>
      <c r="BTM5" s="170">
        <v>3156.56</v>
      </c>
      <c r="BTN5" s="170">
        <v>3157.63</v>
      </c>
      <c r="BTO5" s="170">
        <v>3159.63</v>
      </c>
      <c r="BTP5" s="170">
        <v>3160.83</v>
      </c>
      <c r="BTQ5" s="170">
        <v>3163.68</v>
      </c>
      <c r="BTR5" s="170">
        <v>3165.73</v>
      </c>
      <c r="BTS5" s="170">
        <v>3168.09</v>
      </c>
      <c r="BTT5" s="170">
        <v>3168.75</v>
      </c>
      <c r="BTU5" s="170">
        <v>3169.82</v>
      </c>
      <c r="BTV5" s="170">
        <v>3174.37</v>
      </c>
      <c r="BTW5" s="170">
        <v>3175.7</v>
      </c>
      <c r="BTX5" s="170">
        <v>3177.32</v>
      </c>
      <c r="BTY5" s="170">
        <v>3178.33</v>
      </c>
      <c r="BTZ5" s="170">
        <v>3179.36</v>
      </c>
      <c r="BUA5" s="170">
        <v>3180.13</v>
      </c>
      <c r="BUB5" s="170">
        <v>3181.44</v>
      </c>
      <c r="BUC5" s="170">
        <v>3183.53</v>
      </c>
      <c r="BUD5" s="170">
        <v>3184.2</v>
      </c>
      <c r="BUE5" s="170">
        <v>3186.21</v>
      </c>
      <c r="BUF5" s="170">
        <v>3187.47</v>
      </c>
      <c r="BUG5" s="170">
        <v>3188.4</v>
      </c>
      <c r="BUH5" s="170">
        <v>3191.22</v>
      </c>
      <c r="BUI5" s="170">
        <v>3191.36</v>
      </c>
      <c r="BUJ5" s="170">
        <v>3192.74</v>
      </c>
      <c r="BUK5" s="12">
        <v>3193.69</v>
      </c>
      <c r="BUL5" s="12">
        <v>3194.07</v>
      </c>
      <c r="BUM5" s="12">
        <v>3196.55</v>
      </c>
      <c r="BUN5" s="12">
        <v>3196.55</v>
      </c>
      <c r="BUO5" s="12">
        <v>3196.55</v>
      </c>
      <c r="BUP5" s="12">
        <v>3197.42</v>
      </c>
      <c r="BUQ5" s="12">
        <v>3199.28</v>
      </c>
      <c r="BUR5" s="12">
        <v>3200.22</v>
      </c>
      <c r="BUS5" s="12">
        <v>3202.01</v>
      </c>
      <c r="BUT5" s="12">
        <v>3207.16</v>
      </c>
      <c r="BUU5" s="12">
        <v>3209.67</v>
      </c>
      <c r="BUV5" s="12">
        <v>3213.93</v>
      </c>
      <c r="BUW5" s="12">
        <v>3215.91</v>
      </c>
      <c r="BUX5" s="12">
        <v>3219.98</v>
      </c>
      <c r="BUY5" s="12">
        <v>3220.86</v>
      </c>
      <c r="BUZ5" s="12">
        <v>3228.2</v>
      </c>
      <c r="BVA5" s="12">
        <v>3234.74</v>
      </c>
      <c r="BVB5" s="12">
        <v>3236.29</v>
      </c>
      <c r="BVC5" s="12">
        <v>3245.13</v>
      </c>
      <c r="BVD5" s="12">
        <v>3248.97</v>
      </c>
      <c r="BVE5" s="12">
        <v>3263.91</v>
      </c>
      <c r="BVF5" s="12">
        <v>3265.77</v>
      </c>
      <c r="BVG5" s="12">
        <v>3268.24</v>
      </c>
      <c r="BVH5" s="12">
        <v>3278.69</v>
      </c>
      <c r="BVI5" s="12">
        <v>3285.81</v>
      </c>
      <c r="BVJ5" s="12">
        <v>3301.24</v>
      </c>
      <c r="BVK5" s="12">
        <v>3310.41</v>
      </c>
      <c r="BVL5" s="12">
        <v>3322.25</v>
      </c>
      <c r="BVM5" s="12">
        <v>3333.02</v>
      </c>
      <c r="BVN5" s="12">
        <v>3344.09</v>
      </c>
      <c r="BVO5" s="12">
        <v>3335.92</v>
      </c>
      <c r="BVP5" s="12">
        <v>3352.42</v>
      </c>
      <c r="BVQ5" s="12">
        <v>3352.18</v>
      </c>
      <c r="BVR5" s="12">
        <v>3354.69</v>
      </c>
      <c r="BVS5" s="12">
        <v>3359.83</v>
      </c>
      <c r="BVT5" s="12">
        <v>3362.23</v>
      </c>
      <c r="BVU5" s="12">
        <v>3365.4</v>
      </c>
      <c r="BVV5" s="12">
        <v>3366.97</v>
      </c>
      <c r="BVW5" s="12">
        <v>3370.21</v>
      </c>
      <c r="BVX5" s="12">
        <v>3370.14</v>
      </c>
      <c r="BVY5" s="12">
        <v>3370.61</v>
      </c>
      <c r="BVZ5" s="12">
        <v>3371.66</v>
      </c>
      <c r="BWA5" s="12">
        <v>3373.65</v>
      </c>
      <c r="BWB5" s="12">
        <v>3374.53</v>
      </c>
      <c r="BWC5" s="12">
        <v>3376.51</v>
      </c>
      <c r="BWD5" s="12">
        <v>3378.1</v>
      </c>
      <c r="BWE5" s="12">
        <v>3382.39</v>
      </c>
      <c r="BWF5" s="12">
        <v>3384.06</v>
      </c>
      <c r="BWG5" s="12">
        <v>3386.2</v>
      </c>
      <c r="BWH5" s="12">
        <v>3389.12</v>
      </c>
      <c r="BWI5" s="12">
        <v>3390.99</v>
      </c>
      <c r="BWJ5" s="12">
        <v>3391.07</v>
      </c>
      <c r="BWK5" s="12">
        <v>3390.18</v>
      </c>
      <c r="BWL5" s="12">
        <v>3392.51</v>
      </c>
      <c r="BWM5" s="12">
        <v>3397.08</v>
      </c>
      <c r="BWN5" s="12">
        <v>3397.42</v>
      </c>
      <c r="BWO5" s="12">
        <v>3399.98</v>
      </c>
      <c r="BWP5" s="12">
        <v>3399.57</v>
      </c>
      <c r="BWQ5" s="12">
        <v>3401.86</v>
      </c>
      <c r="BWR5" s="12">
        <v>3404.09</v>
      </c>
      <c r="BWS5" s="12">
        <v>3407.09</v>
      </c>
      <c r="BWT5" s="12">
        <v>3408.21</v>
      </c>
      <c r="BWU5" s="12">
        <v>3408.47</v>
      </c>
      <c r="BWV5" s="12">
        <v>3409.19</v>
      </c>
      <c r="BWW5" s="12">
        <v>3411.26</v>
      </c>
      <c r="BWX5" s="12">
        <v>3412.98</v>
      </c>
      <c r="BWY5" s="12">
        <v>3413.11</v>
      </c>
      <c r="BWZ5" s="12">
        <v>3416.14</v>
      </c>
      <c r="BXA5" s="12">
        <v>3416.6</v>
      </c>
      <c r="BXB5" s="12">
        <v>3418.56</v>
      </c>
      <c r="BXC5" s="12">
        <v>3419.67</v>
      </c>
      <c r="BXD5" s="12">
        <v>3420.06</v>
      </c>
      <c r="BXE5" s="12">
        <v>3420.57</v>
      </c>
      <c r="BXF5" s="12">
        <v>3422.41</v>
      </c>
      <c r="BXG5" s="12">
        <v>3422.09</v>
      </c>
      <c r="BXH5" s="12">
        <v>3423.26</v>
      </c>
      <c r="BXI5" s="12">
        <v>3424.04</v>
      </c>
      <c r="BXJ5" s="12">
        <v>3425.32</v>
      </c>
      <c r="BXK5" s="12">
        <v>3426.52</v>
      </c>
      <c r="BXL5" s="12">
        <v>3426.67</v>
      </c>
      <c r="BXM5" s="12">
        <v>3428.66</v>
      </c>
      <c r="BXN5" s="12">
        <v>3428.87</v>
      </c>
      <c r="BXO5" s="12">
        <v>3429.33</v>
      </c>
      <c r="BXP5" s="12">
        <v>3432.07</v>
      </c>
      <c r="BXQ5" s="12">
        <v>3432.88</v>
      </c>
      <c r="BXR5" s="12">
        <v>3433.19</v>
      </c>
      <c r="BXS5" s="12">
        <v>3435.52</v>
      </c>
      <c r="BXT5" s="12">
        <v>3436.7</v>
      </c>
      <c r="BXU5" s="12">
        <v>3439.44</v>
      </c>
      <c r="BXV5" s="12">
        <v>3439.74</v>
      </c>
      <c r="BXW5" s="12">
        <v>3441.78</v>
      </c>
      <c r="BXX5" s="12">
        <v>3443.37</v>
      </c>
      <c r="BXY5" s="12">
        <v>3444.6</v>
      </c>
      <c r="BXZ5" s="12">
        <v>3447.27</v>
      </c>
      <c r="BYA5" s="12">
        <v>3448.54</v>
      </c>
      <c r="BYB5" s="12">
        <v>3450.52</v>
      </c>
      <c r="BYC5" s="12">
        <v>3451.09</v>
      </c>
      <c r="BYD5" s="12">
        <v>3453.84</v>
      </c>
      <c r="BYE5" s="12">
        <v>3453.99</v>
      </c>
      <c r="BYF5" s="12">
        <v>3455.72</v>
      </c>
      <c r="BYG5" s="12">
        <v>3457.7</v>
      </c>
      <c r="BYH5" s="12">
        <v>3459.76</v>
      </c>
      <c r="BYI5" s="12">
        <v>3462.41</v>
      </c>
      <c r="BYJ5" s="12">
        <v>3464.41</v>
      </c>
      <c r="BYK5" s="12">
        <v>3466.53</v>
      </c>
      <c r="BYL5" s="12">
        <v>3470.42</v>
      </c>
      <c r="BYM5" s="12">
        <v>3471.16</v>
      </c>
      <c r="BYN5" s="12">
        <v>3475.56</v>
      </c>
      <c r="BYO5" s="12">
        <v>3477.88</v>
      </c>
      <c r="BYP5" s="12">
        <v>3478.97</v>
      </c>
      <c r="BYQ5" s="12">
        <v>3482.95</v>
      </c>
      <c r="BYR5" s="12">
        <v>3483.5</v>
      </c>
      <c r="BYS5" s="12">
        <v>3486.32</v>
      </c>
      <c r="BYT5" s="12">
        <v>3488.69</v>
      </c>
      <c r="BYU5" s="12">
        <v>3491.46</v>
      </c>
      <c r="BYV5" s="12">
        <v>3493.65</v>
      </c>
      <c r="BYW5" s="12">
        <v>3494.19</v>
      </c>
      <c r="BYX5" s="12">
        <v>3496.9</v>
      </c>
      <c r="BYY5" s="12">
        <v>3498.37</v>
      </c>
      <c r="BYZ5" s="12">
        <v>3499.61</v>
      </c>
      <c r="BZA5" s="12">
        <v>3503.05</v>
      </c>
      <c r="BZB5" s="12">
        <v>3504</v>
      </c>
      <c r="BZC5" s="12">
        <v>3506.89</v>
      </c>
      <c r="BZD5" s="12">
        <v>3509.2</v>
      </c>
      <c r="BZE5" s="12">
        <v>3509.7</v>
      </c>
      <c r="BZF5" s="12">
        <v>3514.02</v>
      </c>
      <c r="BZG5" s="12">
        <v>3514.27</v>
      </c>
      <c r="BZH5" s="12">
        <v>3515.06</v>
      </c>
      <c r="BZI5" s="12">
        <v>3516.97</v>
      </c>
      <c r="BZJ5" s="12">
        <v>3517.74</v>
      </c>
      <c r="BZK5" s="12">
        <v>3521.54</v>
      </c>
      <c r="BZL5" s="12">
        <v>3521.87</v>
      </c>
      <c r="BZM5" s="363">
        <v>3520.9</v>
      </c>
      <c r="BZN5" s="363">
        <v>3521.7</v>
      </c>
      <c r="BZO5" s="363">
        <v>3523.73</v>
      </c>
      <c r="BZP5" s="363">
        <v>3524.75</v>
      </c>
      <c r="BZQ5" s="363">
        <v>3525.24</v>
      </c>
      <c r="BZR5" s="363">
        <v>3526.08</v>
      </c>
      <c r="BZS5" s="363">
        <v>3527.07</v>
      </c>
      <c r="BZT5" s="363">
        <v>3526.42</v>
      </c>
      <c r="BZU5" s="363">
        <v>3526.98</v>
      </c>
      <c r="BZV5" s="363">
        <v>3527.38</v>
      </c>
      <c r="BZW5" s="363">
        <v>3527.57</v>
      </c>
      <c r="BZX5" s="363">
        <v>3528.05</v>
      </c>
      <c r="BZY5" s="363">
        <v>3527.53</v>
      </c>
      <c r="BZZ5" s="363">
        <v>3527.49</v>
      </c>
      <c r="CAA5" s="363">
        <v>3527.38</v>
      </c>
      <c r="CAB5" s="363">
        <v>3526.34</v>
      </c>
      <c r="CAC5" s="363">
        <v>3525.51</v>
      </c>
      <c r="CAD5" s="363">
        <v>3524.63</v>
      </c>
      <c r="CAE5" s="363">
        <v>3523.93</v>
      </c>
      <c r="CAF5" s="363">
        <v>3521.99</v>
      </c>
      <c r="CAG5" s="363">
        <v>3520.67</v>
      </c>
      <c r="CAH5" s="363">
        <v>3518.14</v>
      </c>
      <c r="CAI5" s="363">
        <v>3517.05</v>
      </c>
      <c r="CAJ5" s="363">
        <v>3515.02</v>
      </c>
      <c r="CAK5" s="363">
        <v>3513.73</v>
      </c>
      <c r="CAL5" s="363">
        <v>3511.1</v>
      </c>
      <c r="CAM5" s="363">
        <v>3510.03</v>
      </c>
      <c r="CAN5" s="363">
        <v>3507.04</v>
      </c>
      <c r="CAO5" s="363">
        <v>3505.13</v>
      </c>
      <c r="CAP5" s="363">
        <v>3501.68</v>
      </c>
      <c r="CAQ5" s="363">
        <v>3498.69</v>
      </c>
      <c r="CAR5" s="363">
        <v>3496.04</v>
      </c>
      <c r="CAS5" s="363">
        <v>3495.07</v>
      </c>
      <c r="CAT5" s="363">
        <v>3493.45</v>
      </c>
      <c r="CAU5" s="363">
        <v>3491.45</v>
      </c>
      <c r="CAV5" s="363">
        <v>3489.61</v>
      </c>
      <c r="CAW5" s="363">
        <v>3486.63</v>
      </c>
      <c r="CAX5" s="363">
        <v>3483.83</v>
      </c>
      <c r="CAY5" s="363">
        <v>3482.9</v>
      </c>
      <c r="CAZ5" s="363">
        <v>3480.2</v>
      </c>
      <c r="CBA5" s="363">
        <v>3476.89</v>
      </c>
      <c r="CBB5" s="363">
        <v>3475.7</v>
      </c>
      <c r="CBC5" s="363">
        <v>3473.83</v>
      </c>
      <c r="CBD5" s="363">
        <v>3472.91</v>
      </c>
      <c r="CBE5" s="363">
        <v>3471.53</v>
      </c>
      <c r="CBF5" s="363">
        <v>3471.46</v>
      </c>
      <c r="CBG5" s="363">
        <v>3470.29</v>
      </c>
      <c r="CBH5" s="363">
        <v>3469.64</v>
      </c>
      <c r="CBI5" s="363">
        <v>3468.03</v>
      </c>
      <c r="CBJ5" s="363">
        <v>3465.44</v>
      </c>
      <c r="CBK5" s="363">
        <v>3464.85</v>
      </c>
      <c r="CBL5" s="363">
        <v>3463.85</v>
      </c>
      <c r="CBM5" s="363">
        <v>3462.17</v>
      </c>
      <c r="CBN5" s="363">
        <v>3461.5</v>
      </c>
      <c r="CBO5" s="363">
        <v>3460.03</v>
      </c>
      <c r="CBP5" s="363">
        <v>3459.33</v>
      </c>
      <c r="CBQ5" s="363">
        <v>3458.02</v>
      </c>
      <c r="CBR5" s="363">
        <v>3456.77</v>
      </c>
      <c r="CBS5" s="363">
        <v>3455.85</v>
      </c>
      <c r="CBT5" s="363">
        <v>3454.09</v>
      </c>
      <c r="CBU5" s="363">
        <v>3452.7</v>
      </c>
      <c r="CBV5" s="363">
        <v>3450.91</v>
      </c>
      <c r="CBW5" s="363">
        <v>3448.53</v>
      </c>
      <c r="CBX5" s="363">
        <v>3447.92</v>
      </c>
      <c r="CBY5" s="363">
        <v>3447.5</v>
      </c>
      <c r="CBZ5" s="363">
        <v>3447.13</v>
      </c>
      <c r="CCA5" s="363">
        <v>3446.96</v>
      </c>
      <c r="CCB5" s="363">
        <v>3446.53</v>
      </c>
      <c r="CCC5" s="363">
        <v>3444.89</v>
      </c>
      <c r="CCD5" s="363">
        <v>3443.42</v>
      </c>
      <c r="CCE5" s="363">
        <v>3441.98</v>
      </c>
      <c r="CCF5" s="363">
        <v>3441.33</v>
      </c>
      <c r="CCG5" s="363">
        <v>3440.35</v>
      </c>
      <c r="CCH5" s="363">
        <v>3439.93</v>
      </c>
      <c r="CCI5" s="363">
        <v>3438.18</v>
      </c>
      <c r="CCJ5" s="363">
        <v>3437.39</v>
      </c>
      <c r="CCK5" s="363">
        <v>3436.15</v>
      </c>
      <c r="CCL5" s="363">
        <v>3435.31</v>
      </c>
      <c r="CCM5" s="363">
        <v>3434.95</v>
      </c>
      <c r="CCN5" s="363">
        <v>3433.81</v>
      </c>
      <c r="CCO5" s="363">
        <v>3432.99</v>
      </c>
      <c r="CCP5" s="363">
        <v>3432.53</v>
      </c>
      <c r="CCQ5" s="363">
        <v>3432.14</v>
      </c>
      <c r="CCR5" s="363">
        <v>3432.39</v>
      </c>
      <c r="CCS5" s="363">
        <v>3432.51</v>
      </c>
      <c r="CCT5" s="363">
        <v>3432.66</v>
      </c>
      <c r="CCU5" s="363">
        <v>3432.52</v>
      </c>
      <c r="CCV5" s="363">
        <v>3433.63</v>
      </c>
      <c r="CCW5" s="363">
        <v>3434.38</v>
      </c>
      <c r="CCX5" s="363">
        <v>3435.66</v>
      </c>
      <c r="CCY5" s="363">
        <v>3437.35</v>
      </c>
      <c r="CCZ5" s="363">
        <v>3437.48</v>
      </c>
      <c r="CDA5" s="363">
        <v>3439.06</v>
      </c>
      <c r="CDB5" s="363">
        <v>3440.25</v>
      </c>
      <c r="CDC5" s="363">
        <v>3443.15</v>
      </c>
      <c r="CDD5" s="363">
        <v>3444.29</v>
      </c>
      <c r="CDE5" s="363">
        <v>3445.98</v>
      </c>
      <c r="CDF5" s="363">
        <v>3446.28</v>
      </c>
      <c r="CDG5" s="363">
        <v>3448.37</v>
      </c>
      <c r="CDH5" s="363">
        <v>3450.99</v>
      </c>
      <c r="CDI5" s="363">
        <v>3453.71</v>
      </c>
      <c r="CDJ5" s="363">
        <v>3454.55</v>
      </c>
      <c r="CDK5" s="363">
        <v>3458.91</v>
      </c>
      <c r="CDL5" s="363">
        <v>3460.84</v>
      </c>
      <c r="CDM5" s="363">
        <v>3463.68</v>
      </c>
      <c r="CDN5" s="363">
        <v>3465.09</v>
      </c>
      <c r="CDO5" s="363">
        <v>3465.56</v>
      </c>
      <c r="CDP5" s="363">
        <v>3466.93</v>
      </c>
      <c r="CDQ5" s="363">
        <v>3468.1</v>
      </c>
      <c r="CDR5" s="363">
        <v>3468.92</v>
      </c>
      <c r="CDS5" s="363">
        <v>3469.54</v>
      </c>
      <c r="CDT5" s="363">
        <v>3470.54</v>
      </c>
      <c r="CDU5" s="363">
        <v>3470.99</v>
      </c>
      <c r="CDV5" s="363">
        <v>3472.55</v>
      </c>
      <c r="CDW5" s="363">
        <v>3472.44</v>
      </c>
      <c r="CDX5" s="363">
        <v>3472.74</v>
      </c>
      <c r="CDY5" s="363">
        <v>3472.52</v>
      </c>
      <c r="CDZ5" s="363">
        <v>3473.75</v>
      </c>
      <c r="CEA5" s="363">
        <v>3474.21</v>
      </c>
      <c r="CEB5" s="363">
        <v>3474.23</v>
      </c>
      <c r="CEC5" s="363">
        <v>3474.36</v>
      </c>
      <c r="CED5" s="363">
        <v>3473.31</v>
      </c>
      <c r="CEE5" s="363">
        <v>3473.64</v>
      </c>
      <c r="CEF5" s="363">
        <v>3473.86</v>
      </c>
      <c r="CEG5" s="363">
        <v>3472.78</v>
      </c>
      <c r="CEH5" s="363">
        <v>3472.98</v>
      </c>
      <c r="CEI5" s="363">
        <v>3472.65</v>
      </c>
      <c r="CEJ5" s="363">
        <v>3471.89</v>
      </c>
      <c r="CEK5" s="363">
        <v>3471.85</v>
      </c>
      <c r="CEL5" s="363">
        <v>3469.74</v>
      </c>
      <c r="CEM5" s="363">
        <v>3469.79</v>
      </c>
      <c r="CEN5" s="363">
        <v>3469.58</v>
      </c>
      <c r="CEO5" s="363">
        <v>3467.91</v>
      </c>
      <c r="CEP5" s="363">
        <v>3468.16</v>
      </c>
      <c r="CEQ5" s="363">
        <v>3466.09</v>
      </c>
      <c r="CER5" s="363">
        <v>3465.98</v>
      </c>
      <c r="CES5" s="363">
        <v>3465.26</v>
      </c>
      <c r="CET5" s="363">
        <v>3464.6</v>
      </c>
      <c r="CEU5" s="363">
        <v>3464.15</v>
      </c>
      <c r="CEV5" s="363">
        <v>3462.81</v>
      </c>
      <c r="CEW5" s="363">
        <v>3461.93</v>
      </c>
      <c r="CEX5" s="363">
        <v>3461.61</v>
      </c>
      <c r="CEY5" s="363">
        <v>3461.31</v>
      </c>
      <c r="CEZ5" s="363">
        <v>3460.47</v>
      </c>
      <c r="CFA5" s="363">
        <v>3459.36</v>
      </c>
      <c r="CFB5" s="363">
        <v>3459.5</v>
      </c>
      <c r="CFC5" s="363">
        <v>3457.7</v>
      </c>
      <c r="CFD5" s="363">
        <v>3457.48</v>
      </c>
      <c r="CFE5" s="363">
        <v>3456.49</v>
      </c>
      <c r="CFF5" s="363">
        <v>3455.64</v>
      </c>
      <c r="CFG5" s="363">
        <v>3454.99</v>
      </c>
      <c r="CFH5" s="363">
        <v>3454.46</v>
      </c>
      <c r="CFI5" s="363">
        <v>3454.33</v>
      </c>
      <c r="CFJ5" s="363">
        <v>3454.39</v>
      </c>
      <c r="CFK5" s="363">
        <v>3453.44</v>
      </c>
      <c r="CFL5" s="363">
        <v>3453.08</v>
      </c>
      <c r="CFM5" s="363">
        <v>3452.37</v>
      </c>
      <c r="CFN5" s="363">
        <v>3451.53</v>
      </c>
      <c r="CFO5" s="363">
        <v>3452.08</v>
      </c>
      <c r="CFP5" s="363">
        <v>3451.52</v>
      </c>
      <c r="CFQ5" s="363">
        <v>3451.08</v>
      </c>
      <c r="CFR5" s="363">
        <v>3450.39</v>
      </c>
      <c r="CFS5" s="363">
        <v>3449.79</v>
      </c>
      <c r="CFT5" s="363">
        <v>3449.96</v>
      </c>
      <c r="CFU5" s="363">
        <v>3448.51</v>
      </c>
      <c r="CFV5" s="363">
        <v>3448.76</v>
      </c>
      <c r="CFW5" s="363">
        <v>3448.45</v>
      </c>
      <c r="CFX5" s="363">
        <v>3447.95</v>
      </c>
      <c r="CFY5" s="363">
        <v>3447.61</v>
      </c>
      <c r="CFZ5" s="363">
        <v>3446.45</v>
      </c>
      <c r="CGA5" s="363">
        <v>3445.77</v>
      </c>
      <c r="CGB5" s="363">
        <v>3445.8</v>
      </c>
      <c r="CGC5" s="363">
        <v>3445.08</v>
      </c>
      <c r="CGD5" s="363">
        <v>3445.12</v>
      </c>
      <c r="CGE5" s="363">
        <v>3443.29</v>
      </c>
      <c r="CGF5" s="363">
        <v>3442.95</v>
      </c>
      <c r="CGG5" s="363">
        <v>3442.05</v>
      </c>
      <c r="CGH5" s="363">
        <v>3441.52</v>
      </c>
      <c r="CGI5" s="363">
        <v>3440.49</v>
      </c>
      <c r="CGJ5" s="363">
        <v>3439.99</v>
      </c>
      <c r="CGK5" s="363">
        <v>3439.3</v>
      </c>
      <c r="CGL5" s="363">
        <v>3438.68</v>
      </c>
      <c r="CGM5" s="363">
        <v>3437.62</v>
      </c>
      <c r="CGN5" s="363">
        <v>3436.74</v>
      </c>
      <c r="CGO5" s="363">
        <v>3436.84</v>
      </c>
      <c r="CGP5" s="363">
        <v>3436.19</v>
      </c>
      <c r="CGQ5" s="363">
        <v>3435.15</v>
      </c>
      <c r="CGR5" s="363">
        <v>3434.08</v>
      </c>
      <c r="CGS5" s="363">
        <v>3432.78</v>
      </c>
      <c r="CGT5" s="363">
        <v>3432.12</v>
      </c>
      <c r="CGU5" s="363">
        <v>3431.58</v>
      </c>
    </row>
    <row r="6" spans="1:2231" ht="12" customHeight="1">
      <c r="A6" s="161" t="s">
        <v>270</v>
      </c>
      <c r="B6" s="156">
        <v>2.3670331066912515E-3</v>
      </c>
      <c r="C6" s="156">
        <f t="shared" ref="C6:BN6" si="0">C5/B5-1</f>
        <v>5.0768393637308229E-3</v>
      </c>
      <c r="D6" s="156">
        <f t="shared" si="0"/>
        <v>3.6530496394255874E-3</v>
      </c>
      <c r="E6" s="156">
        <f t="shared" si="0"/>
        <v>8.0807763410790656E-3</v>
      </c>
      <c r="F6" s="156">
        <f t="shared" si="0"/>
        <v>5.2470258195236319E-4</v>
      </c>
      <c r="G6" s="156">
        <f t="shared" si="0"/>
        <v>2.7519458333991054E-4</v>
      </c>
      <c r="H6" s="156">
        <f t="shared" si="0"/>
        <v>1.6351404663523805E-3</v>
      </c>
      <c r="I6" s="156">
        <f t="shared" si="0"/>
        <v>1.9952425126581463E-3</v>
      </c>
      <c r="J6" s="156">
        <f t="shared" si="0"/>
        <v>2.8601870241642402E-3</v>
      </c>
      <c r="K6" s="156">
        <f t="shared" si="0"/>
        <v>6.3435741656658884E-4</v>
      </c>
      <c r="L6" s="156">
        <f t="shared" si="0"/>
        <v>-3.7831151427688559E-3</v>
      </c>
      <c r="M6" s="156">
        <f t="shared" si="0"/>
        <v>2.0280827374978827E-3</v>
      </c>
      <c r="N6" s="156">
        <f t="shared" si="0"/>
        <v>2.0756100331478233E-3</v>
      </c>
      <c r="O6" s="156">
        <f t="shared" si="0"/>
        <v>8.1924979389946806E-4</v>
      </c>
      <c r="P6" s="156">
        <f t="shared" si="0"/>
        <v>1.0502525239524108E-3</v>
      </c>
      <c r="Q6" s="156">
        <f t="shared" si="0"/>
        <v>-1.9028712784729951E-4</v>
      </c>
      <c r="R6" s="156">
        <f t="shared" si="0"/>
        <v>-2.0575496641028757E-5</v>
      </c>
      <c r="S6" s="156">
        <f t="shared" si="0"/>
        <v>3.03494820012018E-4</v>
      </c>
      <c r="T6" s="156">
        <f t="shared" si="0"/>
        <v>-4.9881467235068921E-4</v>
      </c>
      <c r="U6" s="156">
        <f t="shared" si="0"/>
        <v>1.69784527998873E-4</v>
      </c>
      <c r="V6" s="156">
        <f t="shared" si="0"/>
        <v>4.1667309680692988E-4</v>
      </c>
      <c r="W6" s="156">
        <f t="shared" si="0"/>
        <v>-2.7766636843240544E-4</v>
      </c>
      <c r="X6" s="156">
        <f t="shared" si="0"/>
        <v>1.0235361889479044E-3</v>
      </c>
      <c r="Y6" s="156">
        <f t="shared" si="0"/>
        <v>-8.2210221813538986E-5</v>
      </c>
      <c r="Z6" s="156">
        <f t="shared" si="0"/>
        <v>1.7830807730452314E-3</v>
      </c>
      <c r="AA6" s="156">
        <f t="shared" si="0"/>
        <v>-2.3082368148386045E-4</v>
      </c>
      <c r="AB6" s="156">
        <f t="shared" si="0"/>
        <v>1.0261198815857409E-3</v>
      </c>
      <c r="AC6" s="156">
        <f t="shared" si="0"/>
        <v>2.6036728187834868E-3</v>
      </c>
      <c r="AD6" s="156">
        <f t="shared" si="0"/>
        <v>7.2079624981458146E-4</v>
      </c>
      <c r="AE6" s="156">
        <f t="shared" si="0"/>
        <v>1.8747637389020522E-3</v>
      </c>
      <c r="AF6" s="156">
        <f t="shared" si="0"/>
        <v>8.6679413639378922E-5</v>
      </c>
      <c r="AG6" s="156">
        <f t="shared" si="0"/>
        <v>1.8659950444064322E-3</v>
      </c>
      <c r="AH6" s="156">
        <f t="shared" si="0"/>
        <v>1.7963645245995252E-3</v>
      </c>
      <c r="AI6" s="156">
        <f t="shared" si="0"/>
        <v>2.5195442469558849E-3</v>
      </c>
      <c r="AJ6" s="156">
        <f t="shared" si="0"/>
        <v>5.6749950597145826E-4</v>
      </c>
      <c r="AK6" s="156">
        <f t="shared" si="0"/>
        <v>6.3807483706312951E-4</v>
      </c>
      <c r="AL6" s="156">
        <f t="shared" si="0"/>
        <v>3.5122346213214417E-3</v>
      </c>
      <c r="AM6" s="156">
        <f t="shared" si="0"/>
        <v>-4.7203828754999178E-3</v>
      </c>
      <c r="AN6" s="156">
        <f t="shared" si="0"/>
        <v>5.0163919474233154E-4</v>
      </c>
      <c r="AO6" s="156">
        <f t="shared" si="0"/>
        <v>-1.3674209428116146E-4</v>
      </c>
      <c r="AP6" s="156">
        <f t="shared" si="0"/>
        <v>1.8741294162341049E-3</v>
      </c>
      <c r="AQ6" s="156">
        <f t="shared" si="0"/>
        <v>6.3196744103732883E-4</v>
      </c>
      <c r="AR6" s="156">
        <f t="shared" si="0"/>
        <v>2.6475343573160171E-3</v>
      </c>
      <c r="AS6" s="156">
        <f t="shared" si="0"/>
        <v>5.391949366067017E-4</v>
      </c>
      <c r="AT6" s="156">
        <f t="shared" si="0"/>
        <v>4.7343000035260374E-4</v>
      </c>
      <c r="AU6" s="156">
        <f t="shared" si="0"/>
        <v>7.7021822849809851E-4</v>
      </c>
      <c r="AV6" s="156">
        <f t="shared" si="0"/>
        <v>2.816929747784247E-4</v>
      </c>
      <c r="AW6" s="156">
        <f t="shared" si="0"/>
        <v>-1.7600852887034169E-4</v>
      </c>
      <c r="AX6" s="156">
        <f t="shared" si="0"/>
        <v>-3.8225722893692193E-4</v>
      </c>
      <c r="AY6" s="156">
        <f t="shared" si="0"/>
        <v>-1.172368334985463E-3</v>
      </c>
      <c r="AZ6" s="156">
        <f t="shared" si="0"/>
        <v>1.6724598257016332E-3</v>
      </c>
      <c r="BA6" s="156">
        <f t="shared" si="0"/>
        <v>3.8221301334728786E-4</v>
      </c>
      <c r="BB6" s="156">
        <f t="shared" si="0"/>
        <v>3.7201258810171112E-4</v>
      </c>
      <c r="BC6" s="156">
        <f t="shared" si="0"/>
        <v>-1.0553188067863317E-4</v>
      </c>
      <c r="BD6" s="156">
        <f t="shared" si="0"/>
        <v>-1.5881711405180132E-3</v>
      </c>
      <c r="BE6" s="156">
        <f t="shared" si="0"/>
        <v>3.0605824167526663E-3</v>
      </c>
      <c r="BF6" s="156">
        <f t="shared" si="0"/>
        <v>6.4738561599497757E-4</v>
      </c>
      <c r="BG6" s="156">
        <f t="shared" si="0"/>
        <v>-2.2117236398652151E-3</v>
      </c>
      <c r="BH6" s="156">
        <f t="shared" si="0"/>
        <v>-2.1965207513406915E-3</v>
      </c>
      <c r="BI6" s="156">
        <f t="shared" si="0"/>
        <v>-1.5364155676678148E-3</v>
      </c>
      <c r="BJ6" s="156">
        <f t="shared" si="0"/>
        <v>1.3117466916234832E-3</v>
      </c>
      <c r="BK6" s="156">
        <f t="shared" si="0"/>
        <v>-8.2632552187000829E-4</v>
      </c>
      <c r="BL6" s="156">
        <f t="shared" si="0"/>
        <v>1.1850432414715062E-3</v>
      </c>
      <c r="BM6" s="156">
        <f t="shared" si="0"/>
        <v>2.2665457842241388E-4</v>
      </c>
      <c r="BN6" s="156">
        <f t="shared" si="0"/>
        <v>9.5676914167786009E-5</v>
      </c>
      <c r="BO6" s="156">
        <f t="shared" ref="BO6:DZ6" si="1">BO5/BN5-1</f>
        <v>2.064409578861337E-4</v>
      </c>
      <c r="BP6" s="156">
        <f t="shared" si="1"/>
        <v>-1.4598907598983857E-4</v>
      </c>
      <c r="BQ6" s="156">
        <f t="shared" si="1"/>
        <v>-1.0573166310867688E-4</v>
      </c>
      <c r="BR6" s="156">
        <f t="shared" si="1"/>
        <v>-4.2800674740051114E-4</v>
      </c>
      <c r="BS6" s="156">
        <f t="shared" si="1"/>
        <v>-4.7856531157108861E-4</v>
      </c>
      <c r="BT6" s="156">
        <f t="shared" si="1"/>
        <v>1.8647783685699082E-4</v>
      </c>
      <c r="BU6" s="156">
        <f t="shared" si="1"/>
        <v>-7.7096728679981741E-4</v>
      </c>
      <c r="BV6" s="156">
        <f t="shared" si="1"/>
        <v>-1.2002077670588696E-3</v>
      </c>
      <c r="BW6" s="156">
        <f t="shared" si="1"/>
        <v>-4.9580684738539382E-3</v>
      </c>
      <c r="BX6" s="156">
        <f t="shared" si="1"/>
        <v>-2.2326072285738796E-4</v>
      </c>
      <c r="BY6" s="156">
        <f t="shared" si="1"/>
        <v>-2.5376202197580078E-4</v>
      </c>
      <c r="BZ6" s="156">
        <f t="shared" si="1"/>
        <v>-2.6347183795719653E-3</v>
      </c>
      <c r="CA6" s="156">
        <f t="shared" si="1"/>
        <v>-3.3084604969824127E-4</v>
      </c>
      <c r="CB6" s="156">
        <f t="shared" si="1"/>
        <v>-6.1099485236837392E-4</v>
      </c>
      <c r="CC6" s="156">
        <f t="shared" si="1"/>
        <v>5.2475787264172347E-4</v>
      </c>
      <c r="CD6" s="156">
        <f t="shared" si="1"/>
        <v>-4.1245722665794737E-4</v>
      </c>
      <c r="CE6" s="156">
        <f t="shared" si="1"/>
        <v>-3.5659159564549459E-4</v>
      </c>
      <c r="CF6" s="156">
        <f t="shared" si="1"/>
        <v>-9.7842870465203458E-4</v>
      </c>
      <c r="CG6" s="156">
        <f t="shared" si="1"/>
        <v>-6.0191490555550065E-4</v>
      </c>
      <c r="CH6" s="156">
        <f t="shared" si="1"/>
        <v>-5.8186124140613416E-4</v>
      </c>
      <c r="CI6" s="156">
        <f t="shared" si="1"/>
        <v>-1.991736845599501E-3</v>
      </c>
      <c r="CJ6" s="156">
        <f t="shared" si="1"/>
        <v>-6.4476842067562323E-4</v>
      </c>
      <c r="CK6" s="156">
        <f t="shared" si="1"/>
        <v>-2.2632659644739039E-3</v>
      </c>
      <c r="CL6" s="156">
        <f t="shared" si="1"/>
        <v>-4.8755202693340216E-4</v>
      </c>
      <c r="CM6" s="156">
        <f t="shared" si="1"/>
        <v>-1.0834069296965509E-3</v>
      </c>
      <c r="CN6" s="156">
        <f t="shared" si="1"/>
        <v>-6.78506258192213E-4</v>
      </c>
      <c r="CO6" s="156">
        <f t="shared" si="1"/>
        <v>-4.0635142711664685E-4</v>
      </c>
      <c r="CP6" s="156">
        <f t="shared" si="1"/>
        <v>2.7787211707686055E-4</v>
      </c>
      <c r="CQ6" s="156">
        <f t="shared" si="1"/>
        <v>-3.5496018272740404E-4</v>
      </c>
      <c r="CR6" s="156">
        <f t="shared" si="1"/>
        <v>-1.2659595819245473E-3</v>
      </c>
      <c r="CS6" s="156">
        <f t="shared" si="1"/>
        <v>-6.6985103543526492E-5</v>
      </c>
      <c r="CT6" s="156">
        <f t="shared" si="1"/>
        <v>-7.7810986292903284E-4</v>
      </c>
      <c r="CU6" s="156">
        <f t="shared" si="1"/>
        <v>-1.1964375041900732E-3</v>
      </c>
      <c r="CV6" s="156">
        <f t="shared" si="1"/>
        <v>-7.9513829726807206E-4</v>
      </c>
      <c r="CW6" s="156">
        <f t="shared" si="1"/>
        <v>-3.7928308263099897E-3</v>
      </c>
      <c r="CX6" s="156">
        <f t="shared" si="1"/>
        <v>-1.4938611642780764E-3</v>
      </c>
      <c r="CY6" s="156">
        <f t="shared" si="1"/>
        <v>-3.8753045438725264E-3</v>
      </c>
      <c r="CZ6" s="156">
        <f t="shared" si="1"/>
        <v>-1.7835258533023257E-3</v>
      </c>
      <c r="DA6" s="156">
        <f t="shared" si="1"/>
        <v>-3.5577520858041112E-3</v>
      </c>
      <c r="DB6" s="156">
        <f t="shared" si="1"/>
        <v>-2.8311977014868761E-3</v>
      </c>
      <c r="DC6" s="156">
        <f t="shared" si="1"/>
        <v>-2.9128459661815764E-3</v>
      </c>
      <c r="DD6" s="156">
        <f t="shared" si="1"/>
        <v>-2.9371750387581219E-3</v>
      </c>
      <c r="DE6" s="156">
        <f t="shared" si="1"/>
        <v>-6.8224729084359614E-3</v>
      </c>
      <c r="DF6" s="156">
        <f t="shared" si="1"/>
        <v>-4.3772065753949763E-3</v>
      </c>
      <c r="DG6" s="156">
        <f t="shared" si="1"/>
        <v>-1.7222106338483645E-3</v>
      </c>
      <c r="DH6" s="156">
        <f t="shared" si="1"/>
        <v>-1.6394584429431092E-3</v>
      </c>
      <c r="DI6" s="156">
        <f t="shared" si="1"/>
        <v>1.0733010985219948E-4</v>
      </c>
      <c r="DJ6" s="156">
        <f t="shared" si="1"/>
        <v>-7.7269385762035458E-4</v>
      </c>
      <c r="DK6" s="156">
        <f t="shared" si="1"/>
        <v>5.3485986778865069E-3</v>
      </c>
      <c r="DL6" s="156">
        <f t="shared" si="1"/>
        <v>5.6139263833174802E-3</v>
      </c>
      <c r="DM6" s="156">
        <f t="shared" si="1"/>
        <v>8.66336633663356E-3</v>
      </c>
      <c r="DN6" s="156">
        <f t="shared" si="1"/>
        <v>7.5673398457041241E-3</v>
      </c>
      <c r="DO6" s="156">
        <f t="shared" si="1"/>
        <v>2.1219660067317569E-3</v>
      </c>
      <c r="DP6" s="156">
        <f t="shared" si="1"/>
        <v>3.0458229458949493E-3</v>
      </c>
      <c r="DQ6" s="156">
        <f t="shared" si="1"/>
        <v>2.9533802685079991E-3</v>
      </c>
      <c r="DR6" s="156">
        <f t="shared" si="1"/>
        <v>1.5708434859245113E-3</v>
      </c>
      <c r="DS6" s="156">
        <f t="shared" si="1"/>
        <v>5.5022697509743423E-3</v>
      </c>
      <c r="DT6" s="156">
        <f t="shared" si="1"/>
        <v>3.2791779919283393E-3</v>
      </c>
      <c r="DU6" s="156">
        <f t="shared" si="1"/>
        <v>2.1858147804179051E-3</v>
      </c>
      <c r="DV6" s="156">
        <f t="shared" si="1"/>
        <v>5.3092633077169715E-3</v>
      </c>
      <c r="DW6" s="156">
        <f t="shared" si="1"/>
        <v>2.9690969463627148E-3</v>
      </c>
      <c r="DX6" s="156">
        <f t="shared" si="1"/>
        <v>4.1078709651212186E-3</v>
      </c>
      <c r="DY6" s="156">
        <f t="shared" si="1"/>
        <v>-3.8432752796491165E-4</v>
      </c>
      <c r="DZ6" s="156">
        <f t="shared" si="1"/>
        <v>-2.3473228378324551E-3</v>
      </c>
      <c r="EA6" s="156">
        <f t="shared" ref="EA6:GL6" si="2">EA5/DZ5-1</f>
        <v>2.3325625735259869E-4</v>
      </c>
      <c r="EB6" s="156">
        <f t="shared" si="2"/>
        <v>-2.783213521652339E-3</v>
      </c>
      <c r="EC6" s="156">
        <f t="shared" si="2"/>
        <v>2.3232759716325102E-3</v>
      </c>
      <c r="ED6" s="156">
        <f t="shared" si="2"/>
        <v>9.2817074284101686E-4</v>
      </c>
      <c r="EE6" s="156">
        <f t="shared" si="2"/>
        <v>5.0469989105375035E-3</v>
      </c>
      <c r="EF6" s="156">
        <f t="shared" si="2"/>
        <v>4.3863850641057134E-4</v>
      </c>
      <c r="EG6" s="156">
        <f t="shared" si="2"/>
        <v>-3.9510552946155908E-3</v>
      </c>
      <c r="EH6" s="156">
        <f t="shared" si="2"/>
        <v>-8.3483434862685613E-4</v>
      </c>
      <c r="EI6" s="156">
        <f t="shared" si="2"/>
        <v>1.7723403501130885E-3</v>
      </c>
      <c r="EJ6" s="156">
        <f t="shared" si="2"/>
        <v>4.3421338630837969E-3</v>
      </c>
      <c r="EK6" s="156">
        <f t="shared" si="2"/>
        <v>-9.1600901916577548E-4</v>
      </c>
      <c r="EL6" s="156">
        <f t="shared" si="2"/>
        <v>-1.1082788429572776E-4</v>
      </c>
      <c r="EM6" s="156">
        <f t="shared" si="2"/>
        <v>-3.0430664436428279E-3</v>
      </c>
      <c r="EN6" s="156">
        <f t="shared" si="2"/>
        <v>1.8293915504346003E-3</v>
      </c>
      <c r="EO6" s="156">
        <f t="shared" si="2"/>
        <v>1.3317056930417515E-3</v>
      </c>
      <c r="EP6" s="156">
        <f t="shared" si="2"/>
        <v>0</v>
      </c>
      <c r="EQ6" s="156">
        <f t="shared" si="2"/>
        <v>6.0955336362633616E-4</v>
      </c>
      <c r="ER6" s="156">
        <f t="shared" si="2"/>
        <v>8.8608295951697613E-4</v>
      </c>
      <c r="ES6" s="156">
        <f t="shared" si="2"/>
        <v>-2.012042071797282E-5</v>
      </c>
      <c r="ET6" s="156">
        <f t="shared" si="2"/>
        <v>-7.5453095840560813E-5</v>
      </c>
      <c r="EU6" s="156">
        <f t="shared" si="2"/>
        <v>4.0244687701251891E-5</v>
      </c>
      <c r="EV6" s="156">
        <f t="shared" si="2"/>
        <v>2.5151917582189043E-4</v>
      </c>
      <c r="EW6" s="156">
        <f t="shared" si="2"/>
        <v>2.9168887860708814E-4</v>
      </c>
      <c r="EX6" s="156">
        <f t="shared" si="2"/>
        <v>7.9939668174966449E-4</v>
      </c>
      <c r="EY6" s="156">
        <f t="shared" si="2"/>
        <v>2.9639453629326518E-4</v>
      </c>
      <c r="EZ6" s="156">
        <f t="shared" si="2"/>
        <v>4.9217047178062856E-4</v>
      </c>
      <c r="FA6" s="156">
        <f t="shared" si="2"/>
        <v>3.8651513934628845E-4</v>
      </c>
      <c r="FB6" s="156">
        <f t="shared" si="2"/>
        <v>-6.8241232757804138E-4</v>
      </c>
      <c r="FC6" s="156">
        <f t="shared" si="2"/>
        <v>8.2849209417701353E-4</v>
      </c>
      <c r="FD6" s="156">
        <f t="shared" si="2"/>
        <v>-6.6726201824185427E-4</v>
      </c>
      <c r="FE6" s="156">
        <f t="shared" si="2"/>
        <v>4.0162860398917921E-4</v>
      </c>
      <c r="FF6" s="156">
        <f t="shared" si="2"/>
        <v>-1.555686032448711E-3</v>
      </c>
      <c r="FG6" s="156">
        <f t="shared" si="2"/>
        <v>4.8753763338171829E-4</v>
      </c>
      <c r="FH6" s="156">
        <f t="shared" si="2"/>
        <v>1.0499557913352664E-3</v>
      </c>
      <c r="FI6" s="156">
        <f t="shared" si="2"/>
        <v>-2.358668105286732E-4</v>
      </c>
      <c r="FJ6" s="156">
        <f t="shared" si="2"/>
        <v>-1.5058880221663351E-4</v>
      </c>
      <c r="FK6" s="156">
        <f t="shared" si="2"/>
        <v>-1.9579492740529059E-4</v>
      </c>
      <c r="FL6" s="156">
        <f t="shared" si="2"/>
        <v>3.4145288201292701E-4</v>
      </c>
      <c r="FM6" s="156">
        <f t="shared" si="2"/>
        <v>-1.3051095037064364E-4</v>
      </c>
      <c r="FN6" s="156">
        <f t="shared" si="2"/>
        <v>1.0141020427629766E-3</v>
      </c>
      <c r="FO6" s="156">
        <f t="shared" si="2"/>
        <v>-3.2598937776151526E-4</v>
      </c>
      <c r="FP6" s="156">
        <f t="shared" si="2"/>
        <v>-1.911422379194061E-3</v>
      </c>
      <c r="FQ6" s="156">
        <f t="shared" si="2"/>
        <v>1.9502681618721596E-3</v>
      </c>
      <c r="FR6" s="156">
        <f t="shared" si="2"/>
        <v>7.7256879123099864E-4</v>
      </c>
      <c r="FS6" s="156">
        <f t="shared" si="2"/>
        <v>4.2107584879369497E-4</v>
      </c>
      <c r="FT6" s="156">
        <f t="shared" si="2"/>
        <v>7.6663676950294857E-4</v>
      </c>
      <c r="FU6" s="156">
        <f t="shared" si="2"/>
        <v>-1.6622773199282959E-3</v>
      </c>
      <c r="FV6" s="156">
        <f t="shared" si="2"/>
        <v>-3.7363210527899815E-3</v>
      </c>
      <c r="FW6" s="156">
        <f t="shared" si="2"/>
        <v>1.8122416926336093E-3</v>
      </c>
      <c r="FX6" s="156">
        <f t="shared" si="2"/>
        <v>1.2110005075147701E-3</v>
      </c>
      <c r="FY6" s="156">
        <f t="shared" si="2"/>
        <v>5.4705144291089525E-4</v>
      </c>
      <c r="FZ6" s="156">
        <f t="shared" si="2"/>
        <v>3.5112535677006562E-5</v>
      </c>
      <c r="GA6" s="156">
        <f t="shared" si="2"/>
        <v>7.574009610464838E-4</v>
      </c>
      <c r="GB6" s="156">
        <f t="shared" si="2"/>
        <v>5.5133146548813627E-5</v>
      </c>
      <c r="GC6" s="156">
        <f t="shared" si="2"/>
        <v>4.9617096347387424E-4</v>
      </c>
      <c r="GD6" s="156">
        <f t="shared" si="2"/>
        <v>2.4545777875739638E-4</v>
      </c>
      <c r="GE6" s="156">
        <f t="shared" si="2"/>
        <v>-1.4373284721247437E-3</v>
      </c>
      <c r="GF6" s="156">
        <f t="shared" si="2"/>
        <v>1.5547497605183924E-3</v>
      </c>
      <c r="GG6" s="156">
        <f t="shared" si="2"/>
        <v>-8.0120581475107144E-5</v>
      </c>
      <c r="GH6" s="156">
        <f t="shared" si="2"/>
        <v>-2.8044450453967862E-4</v>
      </c>
      <c r="GI6" s="156">
        <f t="shared" si="2"/>
        <v>2.103923817919906E-4</v>
      </c>
      <c r="GJ6" s="156">
        <f t="shared" si="2"/>
        <v>-1.7529010512407073E-4</v>
      </c>
      <c r="GK6" s="156">
        <f t="shared" si="2"/>
        <v>-6.4117334722535446E-4</v>
      </c>
      <c r="GL6" s="156">
        <f t="shared" si="2"/>
        <v>4.6615139394301508E-4</v>
      </c>
      <c r="GM6" s="156">
        <f t="shared" ref="GM6:IX6" si="3">GM5/GL5-1</f>
        <v>-1.2024108337216344E-3</v>
      </c>
      <c r="GN6" s="156">
        <f t="shared" si="3"/>
        <v>4.3138258117281225E-4</v>
      </c>
      <c r="GO6" s="156">
        <f t="shared" si="3"/>
        <v>9.0250444984896205E-5</v>
      </c>
      <c r="GP6" s="156">
        <f t="shared" si="3"/>
        <v>-1.0026922286343609E-4</v>
      </c>
      <c r="GQ6" s="156">
        <f t="shared" si="3"/>
        <v>1.0529324167807275E-4</v>
      </c>
      <c r="GR6" s="156">
        <f t="shared" si="3"/>
        <v>-2.1457506116392411E-3</v>
      </c>
      <c r="GS6" s="156">
        <f t="shared" si="3"/>
        <v>1.2158604473562207E-3</v>
      </c>
      <c r="GT6" s="156">
        <f t="shared" si="3"/>
        <v>-1.2545288491450091E-4</v>
      </c>
      <c r="GU6" s="156">
        <f t="shared" si="3"/>
        <v>-6.5745559665342235E-4</v>
      </c>
      <c r="GV6" s="156">
        <f t="shared" si="3"/>
        <v>3.8167555568957567E-4</v>
      </c>
      <c r="GW6" s="156">
        <f t="shared" si="3"/>
        <v>1.4056366027759282E-4</v>
      </c>
      <c r="GX6" s="156">
        <f t="shared" si="3"/>
        <v>-2.8108780982394332E-4</v>
      </c>
      <c r="GY6" s="156">
        <f t="shared" si="3"/>
        <v>7.8325048953153953E-4</v>
      </c>
      <c r="GZ6" s="156">
        <f t="shared" si="3"/>
        <v>-9.833137673961323E-4</v>
      </c>
      <c r="HA6" s="156">
        <f t="shared" si="3"/>
        <v>4.1179129212065568E-4</v>
      </c>
      <c r="HB6" s="156">
        <f t="shared" si="3"/>
        <v>-8.4834246932907753E-4</v>
      </c>
      <c r="HC6" s="156">
        <f t="shared" si="3"/>
        <v>6.2298096391222302E-4</v>
      </c>
      <c r="HD6" s="156">
        <f t="shared" si="3"/>
        <v>2.1087830815336162E-4</v>
      </c>
      <c r="HE6" s="156">
        <f t="shared" si="3"/>
        <v>3.7648901405051838E-4</v>
      </c>
      <c r="HF6" s="156">
        <f t="shared" si="3"/>
        <v>-1.605748579915911E-4</v>
      </c>
      <c r="HG6" s="156">
        <f t="shared" si="3"/>
        <v>3.1618252263476698E-4</v>
      </c>
      <c r="HH6" s="156">
        <f t="shared" si="3"/>
        <v>-5.3182148859853839E-4</v>
      </c>
      <c r="HI6" s="156">
        <f t="shared" si="3"/>
        <v>3.5138974644732812E-4</v>
      </c>
      <c r="HJ6" s="156">
        <f t="shared" si="3"/>
        <v>2.5090451076126286E-5</v>
      </c>
      <c r="HK6" s="156">
        <f t="shared" si="3"/>
        <v>1.2544910780598606E-4</v>
      </c>
      <c r="HL6" s="156">
        <f t="shared" si="3"/>
        <v>-1.7861712215705428E-3</v>
      </c>
      <c r="HM6" s="156">
        <f t="shared" si="3"/>
        <v>1.035420425929745E-3</v>
      </c>
      <c r="HN6" s="156">
        <f t="shared" si="3"/>
        <v>5.5232251618075878E-5</v>
      </c>
      <c r="HO6" s="156">
        <f t="shared" si="3"/>
        <v>5.3220866596381811E-4</v>
      </c>
      <c r="HP6" s="156">
        <f t="shared" si="3"/>
        <v>3.5127160320369555E-4</v>
      </c>
      <c r="HQ6" s="156">
        <f t="shared" si="3"/>
        <v>-2.5583658563499423E-4</v>
      </c>
      <c r="HR6" s="156">
        <f t="shared" si="3"/>
        <v>2.3583130535143049E-4</v>
      </c>
      <c r="HS6" s="156">
        <f t="shared" si="3"/>
        <v>2.106931805638812E-4</v>
      </c>
      <c r="HT6" s="156">
        <f t="shared" si="3"/>
        <v>-1.5046342735636209E-5</v>
      </c>
      <c r="HU6" s="156">
        <f t="shared" si="3"/>
        <v>2.7585376741012801E-4</v>
      </c>
      <c r="HV6" s="156">
        <f t="shared" si="3"/>
        <v>-4.0113118995543928E-5</v>
      </c>
      <c r="HW6" s="156">
        <f t="shared" si="3"/>
        <v>2.7578875584177709E-4</v>
      </c>
      <c r="HX6" s="156">
        <f t="shared" si="3"/>
        <v>2.8072567587211772E-4</v>
      </c>
      <c r="HY6" s="156">
        <f t="shared" si="3"/>
        <v>2.3554292644534236E-4</v>
      </c>
      <c r="HZ6" s="156">
        <f t="shared" si="3"/>
        <v>4.5594380367375287E-4</v>
      </c>
      <c r="IA6" s="156">
        <f t="shared" si="3"/>
        <v>6.5105144808841331E-5</v>
      </c>
      <c r="IB6" s="156">
        <f t="shared" si="3"/>
        <v>7.010866843604191E-5</v>
      </c>
      <c r="IC6" s="156">
        <f t="shared" si="3"/>
        <v>1.6023715098345548E-4</v>
      </c>
      <c r="ID6" s="156">
        <f t="shared" si="3"/>
        <v>1.0013217447024658E-4</v>
      </c>
      <c r="IE6" s="156">
        <f t="shared" si="3"/>
        <v>-7.0085504315198222E-5</v>
      </c>
      <c r="IF6" s="156">
        <f t="shared" si="3"/>
        <v>-1.6321054159865733E-3</v>
      </c>
      <c r="IG6" s="156">
        <f t="shared" si="3"/>
        <v>9.3272355277407293E-4</v>
      </c>
      <c r="IH6" s="156">
        <f t="shared" si="3"/>
        <v>-1.2775423091953009E-3</v>
      </c>
      <c r="II6" s="156">
        <f t="shared" si="3"/>
        <v>9.1799726105734614E-4</v>
      </c>
      <c r="IJ6" s="156">
        <f t="shared" si="3"/>
        <v>5.3626021149688619E-4</v>
      </c>
      <c r="IK6" s="156">
        <f t="shared" si="3"/>
        <v>-1.7030911103643742E-4</v>
      </c>
      <c r="IL6" s="156">
        <f t="shared" si="3"/>
        <v>1.1021878428674192E-4</v>
      </c>
      <c r="IM6" s="156">
        <f t="shared" si="3"/>
        <v>1.0018785222332127E-5</v>
      </c>
      <c r="IN6" s="156">
        <f t="shared" si="3"/>
        <v>2.5046712118115266E-5</v>
      </c>
      <c r="IO6" s="156">
        <f t="shared" si="3"/>
        <v>9.0165905265671142E-5</v>
      </c>
      <c r="IP6" s="156">
        <f t="shared" si="3"/>
        <v>-1.8983220636112907E-3</v>
      </c>
      <c r="IQ6" s="156">
        <f t="shared" si="3"/>
        <v>3.0611579206207828E-4</v>
      </c>
      <c r="IR6" s="156">
        <f t="shared" si="3"/>
        <v>1.3344570866695715E-3</v>
      </c>
      <c r="IS6" s="156">
        <f t="shared" si="3"/>
        <v>-2.3547330133566469E-4</v>
      </c>
      <c r="IT6" s="156">
        <f t="shared" si="3"/>
        <v>5.7629377953505312E-4</v>
      </c>
      <c r="IU6" s="156">
        <f t="shared" si="3"/>
        <v>4.8581130487912461E-4</v>
      </c>
      <c r="IV6" s="156">
        <f t="shared" si="3"/>
        <v>2.5530253350214416E-4</v>
      </c>
      <c r="IW6" s="156">
        <f t="shared" si="3"/>
        <v>2.3521875344068022E-4</v>
      </c>
      <c r="IX6" s="156">
        <f t="shared" si="3"/>
        <v>-1.4510084508734256E-4</v>
      </c>
      <c r="IY6" s="156">
        <f t="shared" ref="IY6:LJ6" si="4">IY5/IX5-1</f>
        <v>-4.5037831778671489E-5</v>
      </c>
      <c r="IZ6" s="156">
        <f t="shared" si="4"/>
        <v>3.2528787977370577E-4</v>
      </c>
      <c r="JA6" s="156">
        <f t="shared" si="4"/>
        <v>2.4513727687502929E-4</v>
      </c>
      <c r="JB6" s="156">
        <f t="shared" si="4"/>
        <v>2.800882277917971E-4</v>
      </c>
      <c r="JC6" s="156">
        <f t="shared" si="4"/>
        <v>1.7750621271743761E-3</v>
      </c>
      <c r="JD6" s="156">
        <f t="shared" si="4"/>
        <v>6.9878411563872866E-4</v>
      </c>
      <c r="JE6" s="156">
        <f t="shared" si="4"/>
        <v>9.5267547184851864E-4</v>
      </c>
      <c r="JF6" s="156">
        <f t="shared" si="4"/>
        <v>2.5912028662689046E-4</v>
      </c>
      <c r="JG6" s="156">
        <f t="shared" si="4"/>
        <v>-1.0461762258950902E-4</v>
      </c>
      <c r="JH6" s="156">
        <f t="shared" si="4"/>
        <v>-4.9823127895587405E-6</v>
      </c>
      <c r="JI6" s="156">
        <f t="shared" si="4"/>
        <v>-3.2385194485540225E-4</v>
      </c>
      <c r="JJ6" s="156">
        <f t="shared" si="4"/>
        <v>6.1801000777506054E-4</v>
      </c>
      <c r="JK6" s="156">
        <f t="shared" si="4"/>
        <v>6.4751354797554228E-5</v>
      </c>
      <c r="JL6" s="156">
        <f t="shared" si="4"/>
        <v>3.8848297398663689E-4</v>
      </c>
      <c r="JM6" s="156">
        <f t="shared" si="4"/>
        <v>1.3890340985467375E-3</v>
      </c>
      <c r="JN6" s="156">
        <f t="shared" si="4"/>
        <v>-3.2316121269981846E-4</v>
      </c>
      <c r="JO6" s="156">
        <f t="shared" si="4"/>
        <v>1.3179293092557831E-3</v>
      </c>
      <c r="JP6" s="156">
        <f t="shared" si="4"/>
        <v>5.2151109080256219E-4</v>
      </c>
      <c r="JQ6" s="156">
        <f t="shared" si="4"/>
        <v>1.4842908415779732E-3</v>
      </c>
      <c r="JR6" s="156">
        <f t="shared" si="4"/>
        <v>5.5020769101132849E-4</v>
      </c>
      <c r="JS6" s="156">
        <f t="shared" si="4"/>
        <v>1.436689075713371E-4</v>
      </c>
      <c r="JT6" s="156">
        <f t="shared" si="4"/>
        <v>2.9720331678917411E-4</v>
      </c>
      <c r="JU6" s="156">
        <f t="shared" si="4"/>
        <v>5.1004743936378105E-4</v>
      </c>
      <c r="JV6" s="156">
        <f t="shared" si="4"/>
        <v>6.2857284268358349E-4</v>
      </c>
      <c r="JW6" s="156">
        <f t="shared" si="4"/>
        <v>1.9290505114444301E-4</v>
      </c>
      <c r="JX6" s="156">
        <f t="shared" si="4"/>
        <v>2.2946328340198718E-3</v>
      </c>
      <c r="JY6" s="156">
        <f t="shared" si="4"/>
        <v>1.2581719501665312E-3</v>
      </c>
      <c r="JZ6" s="156">
        <f t="shared" si="4"/>
        <v>-6.4061499039036462E-5</v>
      </c>
      <c r="KA6" s="156">
        <f t="shared" si="4"/>
        <v>2.1092367815411794E-3</v>
      </c>
      <c r="KB6" s="156">
        <f t="shared" si="4"/>
        <v>4.2784430401532347E-4</v>
      </c>
      <c r="KC6" s="156">
        <f t="shared" si="4"/>
        <v>1.3862125919226198E-3</v>
      </c>
      <c r="KD6" s="156">
        <f t="shared" si="4"/>
        <v>-1.2762991252446287E-4</v>
      </c>
      <c r="KE6" s="156">
        <f t="shared" si="4"/>
        <v>-2.1650759985860635E-3</v>
      </c>
      <c r="KF6" s="156">
        <f t="shared" si="4"/>
        <v>1.0676664354209997E-3</v>
      </c>
      <c r="KG6" s="156">
        <f t="shared" si="4"/>
        <v>1.4498879408642029E-3</v>
      </c>
      <c r="KH6" s="156">
        <f t="shared" si="4"/>
        <v>1.6588224323834666E-3</v>
      </c>
      <c r="KI6" s="156">
        <f t="shared" si="4"/>
        <v>1.2445062886763392E-3</v>
      </c>
      <c r="KJ6" s="156">
        <f t="shared" si="4"/>
        <v>1.1597692206057886E-3</v>
      </c>
      <c r="KK6" s="156">
        <f t="shared" si="4"/>
        <v>5.474416876845023E-4</v>
      </c>
      <c r="KL6" s="156">
        <f t="shared" si="4"/>
        <v>5.7645334636036161E-4</v>
      </c>
      <c r="KM6" s="156">
        <f t="shared" si="4"/>
        <v>-1.2694196799101221E-4</v>
      </c>
      <c r="KN6" s="156">
        <f t="shared" si="4"/>
        <v>-6.8362045392400539E-4</v>
      </c>
      <c r="KO6" s="156">
        <f t="shared" si="4"/>
        <v>-8.3067841995199121E-4</v>
      </c>
      <c r="KP6" s="156">
        <f t="shared" si="4"/>
        <v>-1.5649299204820721E-3</v>
      </c>
      <c r="KQ6" s="156">
        <f t="shared" si="4"/>
        <v>2.2482146530697911E-3</v>
      </c>
      <c r="KR6" s="156">
        <f t="shared" si="4"/>
        <v>7.0862716925446101E-4</v>
      </c>
      <c r="KS6" s="156">
        <f t="shared" si="4"/>
        <v>2.6859927917710635E-4</v>
      </c>
      <c r="KT6" s="156">
        <f t="shared" si="4"/>
        <v>2.0017478676503941E-4</v>
      </c>
      <c r="KU6" s="156">
        <f t="shared" si="4"/>
        <v>3.6121877166106486E-4</v>
      </c>
      <c r="KV6" s="156">
        <f t="shared" si="4"/>
        <v>3.8548620056988447E-4</v>
      </c>
      <c r="KW6" s="156">
        <f t="shared" si="4"/>
        <v>2.6339536131492203E-4</v>
      </c>
      <c r="KX6" s="156">
        <f t="shared" si="4"/>
        <v>7.8022519249598687E-5</v>
      </c>
      <c r="KY6" s="156">
        <f t="shared" si="4"/>
        <v>-3.9008216105473892E-5</v>
      </c>
      <c r="KZ6" s="156">
        <f t="shared" si="4"/>
        <v>-1.9504868902897599E-5</v>
      </c>
      <c r="LA6" s="156">
        <f t="shared" si="4"/>
        <v>-8.9236515777302294E-4</v>
      </c>
      <c r="LB6" s="156">
        <f t="shared" si="4"/>
        <v>-5.3687344428787753E-5</v>
      </c>
      <c r="LC6" s="156">
        <f t="shared" si="4"/>
        <v>-7.9071061455782132E-4</v>
      </c>
      <c r="LD6" s="156">
        <f t="shared" si="4"/>
        <v>-2.2860827386098626E-3</v>
      </c>
      <c r="LE6" s="156">
        <f t="shared" si="4"/>
        <v>1.2729560487434455E-4</v>
      </c>
      <c r="LF6" s="156">
        <f t="shared" si="4"/>
        <v>-4.8268265818136591E-3</v>
      </c>
      <c r="LG6" s="156">
        <f t="shared" si="4"/>
        <v>-2.9317867666228681E-3</v>
      </c>
      <c r="LH6" s="156">
        <f t="shared" si="4"/>
        <v>-1.4899379850314975E-3</v>
      </c>
      <c r="LI6" s="156">
        <f t="shared" si="4"/>
        <v>-1.9121403619726252E-3</v>
      </c>
      <c r="LJ6" s="156">
        <f t="shared" si="4"/>
        <v>-3.4108235480484472E-3</v>
      </c>
      <c r="LK6" s="156">
        <f t="shared" ref="LK6:NV6" si="5">LK5/LJ5-1</f>
        <v>-2.3296823386236287E-3</v>
      </c>
      <c r="LL6" s="156">
        <f t="shared" si="5"/>
        <v>-1.6828814116288671E-3</v>
      </c>
      <c r="LM6" s="156">
        <f t="shared" si="5"/>
        <v>-6.3289245316894283E-3</v>
      </c>
      <c r="LN6" s="156">
        <f t="shared" si="5"/>
        <v>-3.0867450649723072E-3</v>
      </c>
      <c r="LO6" s="156">
        <f t="shared" si="5"/>
        <v>-3.9521910745931033E-3</v>
      </c>
      <c r="LP6" s="156">
        <f t="shared" si="5"/>
        <v>2.1633752697900466E-3</v>
      </c>
      <c r="LQ6" s="156">
        <f t="shared" si="5"/>
        <v>-1.1550081455814487E-3</v>
      </c>
      <c r="LR6" s="156">
        <f t="shared" si="5"/>
        <v>8.0237126208100307E-3</v>
      </c>
      <c r="LS6" s="156">
        <f t="shared" si="5"/>
        <v>2.6048580602822113E-4</v>
      </c>
      <c r="LT6" s="156">
        <f t="shared" si="5"/>
        <v>4.4671698075411381E-3</v>
      </c>
      <c r="LU6" s="156">
        <f t="shared" si="5"/>
        <v>1.8447332864670596E-3</v>
      </c>
      <c r="LV6" s="156">
        <f t="shared" si="5"/>
        <v>1.2093101955299446E-3</v>
      </c>
      <c r="LW6" s="156">
        <f t="shared" si="5"/>
        <v>1.7744949896612017E-3</v>
      </c>
      <c r="LX6" s="156">
        <f t="shared" si="5"/>
        <v>9.1792736961715526E-4</v>
      </c>
      <c r="LY6" s="156">
        <f t="shared" si="5"/>
        <v>1.3037486491578321E-3</v>
      </c>
      <c r="LZ6" s="156">
        <f t="shared" si="5"/>
        <v>4.4556881810398075E-4</v>
      </c>
      <c r="MA6" s="156">
        <f t="shared" si="5"/>
        <v>1.1876543332056677E-4</v>
      </c>
      <c r="MB6" s="156">
        <f t="shared" si="5"/>
        <v>1.8307496672487211E-4</v>
      </c>
      <c r="MC6" s="156">
        <f t="shared" si="5"/>
        <v>-6.6290689621062437E-4</v>
      </c>
      <c r="MD6" s="156">
        <f t="shared" si="5"/>
        <v>-1.0544241260159737E-3</v>
      </c>
      <c r="ME6" s="156">
        <f t="shared" si="5"/>
        <v>-2.8593657857308719E-3</v>
      </c>
      <c r="MF6" s="156">
        <f t="shared" si="5"/>
        <v>-4.5473520992367344E-3</v>
      </c>
      <c r="MG6" s="156">
        <f t="shared" si="5"/>
        <v>-2.1517615987938221E-3</v>
      </c>
      <c r="MH6" s="156">
        <f t="shared" si="5"/>
        <v>-3.5823285135337946E-3</v>
      </c>
      <c r="MI6" s="156">
        <f t="shared" si="5"/>
        <v>5.1819195195677015E-3</v>
      </c>
      <c r="MJ6" s="156">
        <f t="shared" si="5"/>
        <v>-3.8464228267709455E-4</v>
      </c>
      <c r="MK6" s="156">
        <f t="shared" si="5"/>
        <v>-1.3792483096711772E-3</v>
      </c>
      <c r="ML6" s="156">
        <f t="shared" si="5"/>
        <v>9.3578137745020662E-4</v>
      </c>
      <c r="MM6" s="156">
        <f t="shared" si="5"/>
        <v>-9.4990500949965195E-5</v>
      </c>
      <c r="MN6" s="156">
        <f t="shared" si="5"/>
        <v>-1.089994550027229E-3</v>
      </c>
      <c r="MO6" s="156">
        <f t="shared" si="5"/>
        <v>3.8541817872395079E-4</v>
      </c>
      <c r="MP6" s="156">
        <f t="shared" si="5"/>
        <v>-1.8212748924246736E-3</v>
      </c>
      <c r="MQ6" s="156">
        <f t="shared" si="5"/>
        <v>-2.2205959016722288E-3</v>
      </c>
      <c r="MR6" s="156">
        <f t="shared" si="5"/>
        <v>-1.0047575268897768E-3</v>
      </c>
      <c r="MS6" s="156">
        <f t="shared" si="5"/>
        <v>2.1121129678713935E-4</v>
      </c>
      <c r="MT6" s="156">
        <f t="shared" si="5"/>
        <v>-2.2675280927122454E-3</v>
      </c>
      <c r="MU6" s="156">
        <f t="shared" si="5"/>
        <v>1.0582330531527795E-4</v>
      </c>
      <c r="MV6" s="156">
        <f t="shared" si="5"/>
        <v>3.8293905726449751E-4</v>
      </c>
      <c r="MW6" s="156">
        <f t="shared" si="5"/>
        <v>-2.4831143189568694E-3</v>
      </c>
      <c r="MX6" s="156">
        <f t="shared" si="5"/>
        <v>-1.8682339634845668E-4</v>
      </c>
      <c r="MY6" s="156">
        <f t="shared" si="5"/>
        <v>-2.9745822201796557E-3</v>
      </c>
      <c r="MZ6" s="156">
        <f t="shared" si="5"/>
        <v>-2.0463778099705232E-3</v>
      </c>
      <c r="NA6" s="156">
        <f t="shared" si="5"/>
        <v>1.3704331583919149E-4</v>
      </c>
      <c r="NB6" s="156">
        <f t="shared" si="5"/>
        <v>-4.7298840366413186E-3</v>
      </c>
      <c r="NC6" s="156">
        <f t="shared" si="5"/>
        <v>-2.2283071494496598E-3</v>
      </c>
      <c r="ND6" s="156">
        <f t="shared" si="5"/>
        <v>-2.0646374619268659E-3</v>
      </c>
      <c r="NE6" s="156">
        <f t="shared" si="5"/>
        <v>-1.2188127330083898E-3</v>
      </c>
      <c r="NF6" s="156">
        <f t="shared" si="5"/>
        <v>-1.6509941856291954E-3</v>
      </c>
      <c r="NG6" s="156">
        <f t="shared" si="5"/>
        <v>-2.6808825342042875E-3</v>
      </c>
      <c r="NH6" s="156">
        <f t="shared" si="5"/>
        <v>-9.2692723621223827E-5</v>
      </c>
      <c r="NI6" s="156">
        <f t="shared" si="5"/>
        <v>-1.524421646787455E-3</v>
      </c>
      <c r="NJ6" s="156">
        <f t="shared" si="5"/>
        <v>2.9400235201881841E-3</v>
      </c>
      <c r="NK6" s="156">
        <f t="shared" si="5"/>
        <v>9.2930685125947043E-3</v>
      </c>
      <c r="NL6" s="156">
        <f t="shared" si="5"/>
        <v>1.0048254039428661E-2</v>
      </c>
      <c r="NM6" s="156">
        <f t="shared" si="5"/>
        <v>5.302055744734524E-3</v>
      </c>
      <c r="NN6" s="156">
        <f t="shared" si="5"/>
        <v>1.4351954073745787E-3</v>
      </c>
      <c r="NO6" s="156">
        <f t="shared" si="5"/>
        <v>-8.7692045579823574E-4</v>
      </c>
      <c r="NP6" s="156">
        <f t="shared" si="5"/>
        <v>6.8058599607798698E-3</v>
      </c>
      <c r="NQ6" s="156">
        <f t="shared" si="5"/>
        <v>2.3911050890685903E-3</v>
      </c>
      <c r="NR6" s="156">
        <f t="shared" si="5"/>
        <v>2.6487894088180752E-3</v>
      </c>
      <c r="NS6" s="156">
        <f t="shared" si="5"/>
        <v>2.7904855841434095E-3</v>
      </c>
      <c r="NT6" s="156">
        <f t="shared" si="5"/>
        <v>4.6164491894029602E-3</v>
      </c>
      <c r="NU6" s="156">
        <f t="shared" si="5"/>
        <v>2.4452163303059216E-3</v>
      </c>
      <c r="NV6" s="156">
        <f t="shared" si="5"/>
        <v>2.8907833581184317E-3</v>
      </c>
      <c r="NW6" s="156">
        <f t="shared" ref="NW6:QH6" si="6">NW5/NV5-1</f>
        <v>2.6132915728684925E-3</v>
      </c>
      <c r="NX6" s="156">
        <f t="shared" si="6"/>
        <v>2.7333873502755068E-4</v>
      </c>
      <c r="NY6" s="156">
        <f t="shared" si="6"/>
        <v>1.8298931342408675E-3</v>
      </c>
      <c r="NZ6" s="156">
        <f t="shared" si="6"/>
        <v>4.2132437105768528E-3</v>
      </c>
      <c r="OA6" s="156">
        <f t="shared" si="6"/>
        <v>3.2642964543823094E-3</v>
      </c>
      <c r="OB6" s="156">
        <f t="shared" si="6"/>
        <v>2.2529164632114629E-3</v>
      </c>
      <c r="OC6" s="156">
        <f t="shared" si="6"/>
        <v>7.4767617421334087E-4</v>
      </c>
      <c r="OD6" s="156">
        <f t="shared" si="6"/>
        <v>6.2516870396793767E-3</v>
      </c>
      <c r="OE6" s="156">
        <f t="shared" si="6"/>
        <v>1.5472238588625231E-3</v>
      </c>
      <c r="OF6" s="156">
        <f t="shared" si="6"/>
        <v>3.5679439842359884E-3</v>
      </c>
      <c r="OG6" s="156">
        <f t="shared" si="6"/>
        <v>6.181194300147741E-3</v>
      </c>
      <c r="OH6" s="156">
        <f t="shared" si="6"/>
        <v>5.39012063828892E-3</v>
      </c>
      <c r="OI6" s="156">
        <f t="shared" si="6"/>
        <v>4.3153605163357422E-3</v>
      </c>
      <c r="OJ6" s="156">
        <f t="shared" si="6"/>
        <v>4.5876508694491225E-3</v>
      </c>
      <c r="OK6" s="156">
        <f t="shared" si="6"/>
        <v>4.8935603920452486E-3</v>
      </c>
      <c r="OL6" s="156">
        <f t="shared" si="6"/>
        <v>8.0712987960427363E-3</v>
      </c>
      <c r="OM6" s="156">
        <f t="shared" si="6"/>
        <v>8.2694151486097933E-3</v>
      </c>
      <c r="ON6" s="156">
        <f t="shared" si="6"/>
        <v>2.2830966727317659E-2</v>
      </c>
      <c r="OO6" s="156">
        <f t="shared" si="6"/>
        <v>6.5569520676522774E-3</v>
      </c>
      <c r="OP6" s="156">
        <f t="shared" si="6"/>
        <v>5.9014471645080224E-3</v>
      </c>
      <c r="OQ6" s="156">
        <f t="shared" si="6"/>
        <v>-6.9748552055393098E-4</v>
      </c>
      <c r="OR6" s="156">
        <f t="shared" si="6"/>
        <v>-1.612404470556883E-3</v>
      </c>
      <c r="OS6" s="156">
        <f t="shared" si="6"/>
        <v>-9.6458042963665225E-4</v>
      </c>
      <c r="OT6" s="156">
        <f t="shared" si="6"/>
        <v>-1.2843963558575311E-3</v>
      </c>
      <c r="OU6" s="156">
        <f t="shared" si="6"/>
        <v>-1.7827288167913125E-3</v>
      </c>
      <c r="OV6" s="156">
        <f t="shared" si="6"/>
        <v>1.0173482307469506E-3</v>
      </c>
      <c r="OW6" s="156">
        <f t="shared" si="6"/>
        <v>-8.7340895776747418E-3</v>
      </c>
      <c r="OX6" s="156">
        <f t="shared" si="6"/>
        <v>-7.2977667938178836E-4</v>
      </c>
      <c r="OY6" s="156">
        <f t="shared" si="6"/>
        <v>-5.501964667350534E-3</v>
      </c>
      <c r="OZ6" s="156">
        <f t="shared" si="6"/>
        <v>-5.3837316694074211E-3</v>
      </c>
      <c r="PA6" s="156">
        <f t="shared" si="6"/>
        <v>1.7574851655570711E-3</v>
      </c>
      <c r="PB6" s="156">
        <f t="shared" si="6"/>
        <v>7.2346467231576561E-4</v>
      </c>
      <c r="PC6" s="156">
        <f t="shared" si="6"/>
        <v>-2.5754796265997637E-4</v>
      </c>
      <c r="PD6" s="156">
        <f t="shared" si="6"/>
        <v>3.4393770253229317E-3</v>
      </c>
      <c r="PE6" s="156">
        <f t="shared" si="6"/>
        <v>1.531379773175745E-3</v>
      </c>
      <c r="PF6" s="156">
        <f t="shared" si="6"/>
        <v>4.1553862620413717E-3</v>
      </c>
      <c r="PG6" s="156">
        <f t="shared" si="6"/>
        <v>-9.404978368554584E-5</v>
      </c>
      <c r="PH6" s="156">
        <f t="shared" si="6"/>
        <v>2.6291626542449542E-3</v>
      </c>
      <c r="PI6" s="156">
        <f t="shared" si="6"/>
        <v>9.9172667655400559E-4</v>
      </c>
      <c r="PJ6" s="156">
        <f t="shared" si="6"/>
        <v>1.8877692190972795E-3</v>
      </c>
      <c r="PK6" s="156">
        <f t="shared" si="6"/>
        <v>6.5034276627295995E-4</v>
      </c>
      <c r="PL6" s="156">
        <f t="shared" si="6"/>
        <v>6.3656557293145788E-4</v>
      </c>
      <c r="PM6" s="156">
        <f t="shared" si="6"/>
        <v>-1.5125497139512056E-4</v>
      </c>
      <c r="PN6" s="156">
        <f t="shared" si="6"/>
        <v>8.4537623691893771E-4</v>
      </c>
      <c r="PO6" s="156">
        <f t="shared" si="6"/>
        <v>1.8627023855037894E-3</v>
      </c>
      <c r="PP6" s="156">
        <f t="shared" si="6"/>
        <v>1.8991751012817915E-3</v>
      </c>
      <c r="PQ6" s="156">
        <f t="shared" si="6"/>
        <v>2.6794928008009311E-3</v>
      </c>
      <c r="PR6" s="156">
        <f t="shared" si="6"/>
        <v>3.9223654337130487E-3</v>
      </c>
      <c r="PS6" s="156">
        <f t="shared" si="6"/>
        <v>2.111913833915402E-3</v>
      </c>
      <c r="PT6" s="156">
        <f t="shared" si="6"/>
        <v>2.9724010150946611E-3</v>
      </c>
      <c r="PU6" s="156">
        <f t="shared" si="6"/>
        <v>1.2738630444015797E-3</v>
      </c>
      <c r="PV6" s="156">
        <f t="shared" si="6"/>
        <v>1.193546976784754E-3</v>
      </c>
      <c r="PW6" s="156">
        <f t="shared" si="6"/>
        <v>-1.5720318074441408E-4</v>
      </c>
      <c r="PX6" s="156">
        <f t="shared" si="6"/>
        <v>-3.44591141954953E-3</v>
      </c>
      <c r="PY6" s="156">
        <f t="shared" si="6"/>
        <v>-2.6251435282982349E-3</v>
      </c>
      <c r="PZ6" s="156">
        <f t="shared" si="6"/>
        <v>-9.6669727874709732E-4</v>
      </c>
      <c r="QA6" s="156">
        <f t="shared" si="6"/>
        <v>-1.5921956025494177E-3</v>
      </c>
      <c r="QB6" s="156">
        <f t="shared" si="6"/>
        <v>8.8547425736917873E-4</v>
      </c>
      <c r="QC6" s="156">
        <f t="shared" si="6"/>
        <v>3.3891143407949187E-4</v>
      </c>
      <c r="QD6" s="156">
        <f t="shared" si="6"/>
        <v>5.9531404685952971E-3</v>
      </c>
      <c r="QE6" s="156">
        <f t="shared" si="6"/>
        <v>2.0294976993193714E-3</v>
      </c>
      <c r="QF6" s="156">
        <f t="shared" si="6"/>
        <v>6.8400467934279785E-3</v>
      </c>
      <c r="QG6" s="156">
        <f t="shared" si="6"/>
        <v>5.5059633484926263E-3</v>
      </c>
      <c r="QH6" s="156">
        <f t="shared" si="6"/>
        <v>3.1432033079088484E-3</v>
      </c>
      <c r="QI6" s="156">
        <f t="shared" ref="QI6:ST6" si="7">QI5/QH5-1</f>
        <v>1.8396100714355157E-3</v>
      </c>
      <c r="QJ6" s="156">
        <f t="shared" si="7"/>
        <v>2.1537115056244893E-3</v>
      </c>
      <c r="QK6" s="156">
        <f t="shared" si="7"/>
        <v>1.8108806959262758E-3</v>
      </c>
      <c r="QL6" s="156">
        <f t="shared" si="7"/>
        <v>3.7391404677558082E-3</v>
      </c>
      <c r="QM6" s="156">
        <f t="shared" si="7"/>
        <v>6.0625154330185005E-3</v>
      </c>
      <c r="QN6" s="156">
        <f t="shared" si="7"/>
        <v>4.7014514832213194E-3</v>
      </c>
      <c r="QO6" s="156">
        <f t="shared" si="7"/>
        <v>3.1336739378573508E-3</v>
      </c>
      <c r="QP6" s="156">
        <f t="shared" si="7"/>
        <v>2.8551634371127843E-3</v>
      </c>
      <c r="QQ6" s="156">
        <f t="shared" si="7"/>
        <v>3.2154744708912109E-3</v>
      </c>
      <c r="QR6" s="156">
        <f t="shared" si="7"/>
        <v>4.2902513636571271E-3</v>
      </c>
      <c r="QS6" s="156">
        <f t="shared" si="7"/>
        <v>2.7717637476574186E-3</v>
      </c>
      <c r="QT6" s="156">
        <f t="shared" si="7"/>
        <v>3.2613920798314489E-3</v>
      </c>
      <c r="QU6" s="156">
        <f t="shared" si="7"/>
        <v>2.9451248476837222E-3</v>
      </c>
      <c r="QV6" s="156">
        <f t="shared" si="7"/>
        <v>1.0423874007446265E-2</v>
      </c>
      <c r="QW6" s="156">
        <f t="shared" si="7"/>
        <v>-1.6711570520788754E-4</v>
      </c>
      <c r="QX6" s="156">
        <f t="shared" si="7"/>
        <v>2.6783748746423974E-3</v>
      </c>
      <c r="QY6" s="156">
        <f t="shared" si="7"/>
        <v>-5.2814539244985248E-3</v>
      </c>
      <c r="QZ6" s="156">
        <f t="shared" si="7"/>
        <v>-9.0412661042442721E-3</v>
      </c>
      <c r="RA6" s="156">
        <f t="shared" si="7"/>
        <v>1.7323588127566847E-3</v>
      </c>
      <c r="RB6" s="156">
        <f t="shared" si="7"/>
        <v>2.2975821859148038E-3</v>
      </c>
      <c r="RC6" s="156">
        <f t="shared" si="7"/>
        <v>1.8486414539364837E-4</v>
      </c>
      <c r="RD6" s="156">
        <f t="shared" si="7"/>
        <v>4.3619874562055294E-3</v>
      </c>
      <c r="RE6" s="156">
        <f t="shared" si="7"/>
        <v>2.6295449619471167E-3</v>
      </c>
      <c r="RF6" s="156">
        <f t="shared" si="7"/>
        <v>3.238542737343586E-3</v>
      </c>
      <c r="RG6" s="156">
        <f t="shared" si="7"/>
        <v>1.1952871535090281E-3</v>
      </c>
      <c r="RH6" s="156">
        <f t="shared" si="7"/>
        <v>1.2060423942175102E-3</v>
      </c>
      <c r="RI6" s="156">
        <f t="shared" si="7"/>
        <v>4.3397672749079241E-4</v>
      </c>
      <c r="RJ6" s="156">
        <f t="shared" si="7"/>
        <v>5.7973599714600255E-4</v>
      </c>
      <c r="RK6" s="156">
        <f t="shared" si="7"/>
        <v>2.4715668518293654E-4</v>
      </c>
      <c r="RL6" s="156">
        <f t="shared" si="7"/>
        <v>5.468509486852291E-4</v>
      </c>
      <c r="RM6" s="156">
        <f t="shared" si="7"/>
        <v>1.0526187941037879E-3</v>
      </c>
      <c r="RN6" s="156">
        <f t="shared" si="7"/>
        <v>9.0187371341454714E-4</v>
      </c>
      <c r="RO6" s="156">
        <f t="shared" si="7"/>
        <v>3.1920997551382335E-4</v>
      </c>
      <c r="RP6" s="156">
        <f t="shared" si="7"/>
        <v>1.2077636176357487E-3</v>
      </c>
      <c r="RQ6" s="156">
        <f t="shared" si="7"/>
        <v>8.1092857373410432E-4</v>
      </c>
      <c r="RR6" s="156">
        <f t="shared" si="7"/>
        <v>9.4733235240762603E-4</v>
      </c>
      <c r="RS6" s="156">
        <f t="shared" si="7"/>
        <v>1.8445428916633588E-3</v>
      </c>
      <c r="RT6" s="156">
        <f t="shared" si="7"/>
        <v>2.3717830180336463E-4</v>
      </c>
      <c r="RU6" s="156">
        <f t="shared" si="7"/>
        <v>4.5414903322527067E-4</v>
      </c>
      <c r="RV6" s="156">
        <f t="shared" si="7"/>
        <v>-3.2539268067344196E-4</v>
      </c>
      <c r="RW6" s="156">
        <f t="shared" si="7"/>
        <v>1.3261053892144048E-4</v>
      </c>
      <c r="RX6" s="156">
        <f t="shared" si="7"/>
        <v>3.4554527848529304E-4</v>
      </c>
      <c r="RY6" s="156">
        <f t="shared" si="7"/>
        <v>2.6509430930898858E-4</v>
      </c>
      <c r="RZ6" s="156">
        <f t="shared" si="7"/>
        <v>-4.0155159536592322E-5</v>
      </c>
      <c r="SA6" s="156">
        <f t="shared" si="7"/>
        <v>-5.2203803649342184E-5</v>
      </c>
      <c r="SB6" s="156">
        <f t="shared" si="7"/>
        <v>-1.2569725835405166E-3</v>
      </c>
      <c r="SC6" s="156">
        <f t="shared" si="7"/>
        <v>1.0253399705668631E-3</v>
      </c>
      <c r="SD6" s="156">
        <f t="shared" si="7"/>
        <v>-4.0168224524461671E-5</v>
      </c>
      <c r="SE6" s="156">
        <f t="shared" si="7"/>
        <v>8.2348168054546811E-4</v>
      </c>
      <c r="SF6" s="156">
        <f t="shared" si="7"/>
        <v>6.1007914974231525E-4</v>
      </c>
      <c r="SG6" s="156">
        <f t="shared" si="7"/>
        <v>1.6534767654585725E-3</v>
      </c>
      <c r="SH6" s="156">
        <f t="shared" si="7"/>
        <v>3.835945454848666E-4</v>
      </c>
      <c r="SI6" s="156">
        <f t="shared" si="7"/>
        <v>2.5219368474993509E-4</v>
      </c>
      <c r="SJ6" s="156">
        <f t="shared" si="7"/>
        <v>-3.6018585590213981E-5</v>
      </c>
      <c r="SK6" s="156">
        <f t="shared" si="7"/>
        <v>5.2028719853325356E-5</v>
      </c>
      <c r="SL6" s="156">
        <f t="shared" si="7"/>
        <v>-4.3621810905458691E-4</v>
      </c>
      <c r="SM6" s="156">
        <f t="shared" si="7"/>
        <v>-2.4823234547532991E-4</v>
      </c>
      <c r="SN6" s="156">
        <f t="shared" si="7"/>
        <v>-7.0483452407643643E-4</v>
      </c>
      <c r="SO6" s="156">
        <f t="shared" si="7"/>
        <v>4.0075662850469485E-6</v>
      </c>
      <c r="SP6" s="156">
        <f t="shared" si="7"/>
        <v>-1.7873674001819273E-3</v>
      </c>
      <c r="SQ6" s="156">
        <f t="shared" si="7"/>
        <v>1.7664794466101252E-3</v>
      </c>
      <c r="SR6" s="156">
        <f t="shared" si="7"/>
        <v>-1.3625998404956929E-3</v>
      </c>
      <c r="SS6" s="156">
        <f t="shared" si="7"/>
        <v>-9.5913445138706699E-4</v>
      </c>
      <c r="ST6" s="156">
        <f t="shared" si="7"/>
        <v>-6.2262998907391953E-4</v>
      </c>
      <c r="SU6" s="156">
        <f t="shared" ref="SU6:VF6" si="8">SU5/ST5-1</f>
        <v>-1.455048253741098E-3</v>
      </c>
      <c r="SV6" s="156">
        <f t="shared" si="8"/>
        <v>-1.7550427288499648E-3</v>
      </c>
      <c r="SW6" s="156">
        <f t="shared" si="8"/>
        <v>-2.1855631857607971E-3</v>
      </c>
      <c r="SX6" s="156">
        <f t="shared" si="8"/>
        <v>-3.5805357871722121E-3</v>
      </c>
      <c r="SY6" s="156">
        <f t="shared" si="8"/>
        <v>-9.733820565129836E-4</v>
      </c>
      <c r="SZ6" s="156">
        <f t="shared" si="8"/>
        <v>-1.5386301725782703E-3</v>
      </c>
      <c r="TA6" s="156">
        <f t="shared" si="8"/>
        <v>1.5003415411638521E-3</v>
      </c>
      <c r="TB6" s="156">
        <f t="shared" si="8"/>
        <v>3.195121654155475E-3</v>
      </c>
      <c r="TC6" s="156">
        <f t="shared" si="8"/>
        <v>1.2950222581948889E-3</v>
      </c>
      <c r="TD6" s="156">
        <f t="shared" si="8"/>
        <v>7.8005011720971851E-4</v>
      </c>
      <c r="TE6" s="156">
        <f t="shared" si="8"/>
        <v>6.9867090984732094E-4</v>
      </c>
      <c r="TF6" s="156">
        <f t="shared" si="8"/>
        <v>6.2553978029411539E-4</v>
      </c>
      <c r="TG6" s="156">
        <f t="shared" si="8"/>
        <v>9.115071730776414E-4</v>
      </c>
      <c r="TH6" s="156">
        <f t="shared" si="8"/>
        <v>7.7367256726312839E-4</v>
      </c>
      <c r="TI6" s="156">
        <f t="shared" si="8"/>
        <v>6.3214942885081449E-4</v>
      </c>
      <c r="TJ6" s="156">
        <f t="shared" si="8"/>
        <v>8.8525487292656635E-5</v>
      </c>
      <c r="TK6" s="156">
        <f t="shared" si="8"/>
        <v>-1.1265882883101375E-3</v>
      </c>
      <c r="TL6" s="156">
        <f t="shared" si="8"/>
        <v>3.2627347356384284E-4</v>
      </c>
      <c r="TM6" s="156">
        <f t="shared" si="8"/>
        <v>-1.1274910505387759E-4</v>
      </c>
      <c r="TN6" s="156">
        <f t="shared" si="8"/>
        <v>-3.3023104091245425E-4</v>
      </c>
      <c r="TO6" s="156">
        <f t="shared" si="8"/>
        <v>-9.8699185026718261E-4</v>
      </c>
      <c r="TP6" s="156">
        <f t="shared" si="8"/>
        <v>-1.5404219627073168E-3</v>
      </c>
      <c r="TQ6" s="156">
        <f t="shared" si="8"/>
        <v>-9.6525876204545114E-4</v>
      </c>
      <c r="TR6" s="156">
        <f t="shared" si="8"/>
        <v>-1.1319396999551756E-3</v>
      </c>
      <c r="TS6" s="156">
        <f t="shared" si="8"/>
        <v>4.0472229980714758E-6</v>
      </c>
      <c r="TT6" s="156">
        <f t="shared" si="8"/>
        <v>-2.3878519046161006E-4</v>
      </c>
      <c r="TU6" s="156">
        <f t="shared" si="8"/>
        <v>-6.8818945450854763E-4</v>
      </c>
      <c r="TV6" s="156">
        <f t="shared" si="8"/>
        <v>-6.7651050211670061E-4</v>
      </c>
      <c r="TW6" s="156">
        <f t="shared" si="8"/>
        <v>-1.1674665974834575E-3</v>
      </c>
      <c r="TX6" s="156">
        <f t="shared" si="8"/>
        <v>-1.0876623376622208E-3</v>
      </c>
      <c r="TY6" s="156">
        <f t="shared" si="8"/>
        <v>-1.0238408658768128E-3</v>
      </c>
      <c r="TZ6" s="156">
        <f t="shared" si="8"/>
        <v>-1.708150317227819E-4</v>
      </c>
      <c r="UA6" s="156">
        <f t="shared" si="8"/>
        <v>-5.125326434481936E-4</v>
      </c>
      <c r="UB6" s="156">
        <f t="shared" si="8"/>
        <v>-8.7907794491104418E-4</v>
      </c>
      <c r="UC6" s="156">
        <f t="shared" si="8"/>
        <v>8.798514028740545E-4</v>
      </c>
      <c r="UD6" s="156">
        <f t="shared" si="8"/>
        <v>3.9884091945041611E-4</v>
      </c>
      <c r="UE6" s="156">
        <f t="shared" si="8"/>
        <v>-2.1154550262392213E-4</v>
      </c>
      <c r="UF6" s="156">
        <f t="shared" si="8"/>
        <v>7.3242783551297208E-4</v>
      </c>
      <c r="UG6" s="156">
        <f t="shared" si="8"/>
        <v>7.7255243191354239E-5</v>
      </c>
      <c r="UH6" s="156">
        <f t="shared" si="8"/>
        <v>-1.5856430189031823E-4</v>
      </c>
      <c r="UI6" s="156">
        <f t="shared" si="8"/>
        <v>-1.3419107182066625E-4</v>
      </c>
      <c r="UJ6" s="156">
        <f t="shared" si="8"/>
        <v>-1.1468776053845664E-3</v>
      </c>
      <c r="UK6" s="156">
        <f t="shared" si="8"/>
        <v>-8.9575453068579947E-4</v>
      </c>
      <c r="UL6" s="156">
        <f t="shared" si="8"/>
        <v>-5.664614093070508E-4</v>
      </c>
      <c r="UM6" s="156">
        <f t="shared" si="8"/>
        <v>-2.0347082905188829E-3</v>
      </c>
      <c r="UN6" s="156">
        <f t="shared" si="8"/>
        <v>-1.6629553208440395E-3</v>
      </c>
      <c r="UO6" s="156">
        <f t="shared" si="8"/>
        <v>-7.4896250276257348E-4</v>
      </c>
      <c r="UP6" s="156">
        <f t="shared" si="8"/>
        <v>-1.6546865720545867E-3</v>
      </c>
      <c r="UQ6" s="156">
        <f t="shared" si="8"/>
        <v>-9.2717568338185341E-4</v>
      </c>
      <c r="UR6" s="156">
        <f t="shared" si="8"/>
        <v>-2.6691304794168591E-3</v>
      </c>
      <c r="US6" s="156">
        <f t="shared" si="8"/>
        <v>-3.0756562017497657E-3</v>
      </c>
      <c r="UT6" s="156">
        <f t="shared" si="8"/>
        <v>-6.6906760060803094E-4</v>
      </c>
      <c r="UU6" s="156">
        <f t="shared" si="8"/>
        <v>-3.6327417901688142E-3</v>
      </c>
      <c r="UV6" s="156">
        <f t="shared" si="8"/>
        <v>-8.7935060787180941E-4</v>
      </c>
      <c r="UW6" s="156">
        <f t="shared" si="8"/>
        <v>-8.0954852101700059E-4</v>
      </c>
      <c r="UX6" s="156">
        <f t="shared" si="8"/>
        <v>-7.9358484294511644E-4</v>
      </c>
      <c r="UY6" s="156">
        <f t="shared" si="8"/>
        <v>2.7610410455365386E-3</v>
      </c>
      <c r="UZ6" s="156">
        <f t="shared" si="8"/>
        <v>1.8453015305635034E-3</v>
      </c>
      <c r="VA6" s="156">
        <f t="shared" si="8"/>
        <v>2.5248553382064554E-3</v>
      </c>
      <c r="VB6" s="156">
        <f t="shared" si="8"/>
        <v>2.0643413925225396E-4</v>
      </c>
      <c r="VC6" s="156">
        <f t="shared" si="8"/>
        <v>-7.0173121217931289E-5</v>
      </c>
      <c r="VD6" s="156">
        <f t="shared" si="8"/>
        <v>3.0960902572241267E-4</v>
      </c>
      <c r="VE6" s="156">
        <f t="shared" si="8"/>
        <v>-1.0936132983375701E-3</v>
      </c>
      <c r="VF6" s="156">
        <f t="shared" si="8"/>
        <v>2.4788164477707042E-5</v>
      </c>
      <c r="VG6" s="156">
        <f t="shared" ref="VG6:XR6" si="9">VG5/VF5-1</f>
        <v>-4.7509470909745666E-4</v>
      </c>
      <c r="VH6" s="156">
        <f t="shared" si="9"/>
        <v>-1.6532888047549044E-4</v>
      </c>
      <c r="VI6" s="156">
        <f t="shared" si="9"/>
        <v>-1.4468669130474066E-4</v>
      </c>
      <c r="VJ6" s="156">
        <f t="shared" si="9"/>
        <v>-5.5815799592329185E-4</v>
      </c>
      <c r="VK6" s="156">
        <f t="shared" si="9"/>
        <v>-5.3778564691486785E-4</v>
      </c>
      <c r="VL6" s="156">
        <f t="shared" si="9"/>
        <v>-6.7880232779526928E-4</v>
      </c>
      <c r="VM6" s="156">
        <f t="shared" si="9"/>
        <v>-5.384405106079182E-5</v>
      </c>
      <c r="VN6" s="156">
        <f t="shared" si="9"/>
        <v>-4.3077560318938168E-4</v>
      </c>
      <c r="VO6" s="156">
        <f t="shared" si="9"/>
        <v>-6.8788045797918418E-4</v>
      </c>
      <c r="VP6" s="156">
        <f t="shared" si="9"/>
        <v>2.0733553108831515E-5</v>
      </c>
      <c r="VQ6" s="156">
        <f t="shared" si="9"/>
        <v>7.0492619008266644E-5</v>
      </c>
      <c r="VR6" s="156">
        <f t="shared" si="9"/>
        <v>1.2729240350448645E-3</v>
      </c>
      <c r="VS6" s="156">
        <f t="shared" si="9"/>
        <v>1.5570389756669467E-3</v>
      </c>
      <c r="VT6" s="156">
        <f t="shared" si="9"/>
        <v>-9.5096336723776709E-5</v>
      </c>
      <c r="VU6" s="156">
        <f t="shared" si="9"/>
        <v>-2.0675082803567335E-5</v>
      </c>
      <c r="VV6" s="156">
        <f t="shared" si="9"/>
        <v>-5.3756326706233537E-5</v>
      </c>
      <c r="VW6" s="156">
        <f t="shared" si="9"/>
        <v>-4.0939711106247056E-4</v>
      </c>
      <c r="VX6" s="156">
        <f t="shared" si="9"/>
        <v>-2.8545424458037427E-4</v>
      </c>
      <c r="VY6" s="156">
        <f t="shared" si="9"/>
        <v>-2.2635950192634313E-3</v>
      </c>
      <c r="VZ6" s="156">
        <f t="shared" si="9"/>
        <v>-1.1322914592872824E-3</v>
      </c>
      <c r="WA6" s="156">
        <f t="shared" si="9"/>
        <v>-1.5861745373312308E-3</v>
      </c>
      <c r="WB6" s="156">
        <f t="shared" si="9"/>
        <v>7.65235039447143E-4</v>
      </c>
      <c r="WC6" s="156">
        <f t="shared" si="9"/>
        <v>-1.6539709848607531E-3</v>
      </c>
      <c r="WD6" s="156">
        <f t="shared" si="9"/>
        <v>-1.8232147688721501E-3</v>
      </c>
      <c r="WE6" s="156">
        <f t="shared" si="9"/>
        <v>-1.1593139196902635E-3</v>
      </c>
      <c r="WF6" s="156">
        <f t="shared" si="9"/>
        <v>-2.2252931917717822E-3</v>
      </c>
      <c r="WG6" s="156">
        <f t="shared" si="9"/>
        <v>-9.7076816215180273E-4</v>
      </c>
      <c r="WH6" s="156">
        <f t="shared" si="9"/>
        <v>-1.6167268401786616E-3</v>
      </c>
      <c r="WI6" s="156">
        <f t="shared" si="9"/>
        <v>-2.4038461538461453E-3</v>
      </c>
      <c r="WJ6" s="156">
        <f t="shared" si="9"/>
        <v>-9.8824617843096263E-4</v>
      </c>
      <c r="WK6" s="156">
        <f t="shared" si="9"/>
        <v>-3.3254756693046339E-4</v>
      </c>
      <c r="WL6" s="156">
        <f t="shared" si="9"/>
        <v>-1.1158787439837781E-3</v>
      </c>
      <c r="WM6" s="156">
        <f t="shared" si="9"/>
        <v>-9.3164036152704188E-4</v>
      </c>
      <c r="WN6" s="156">
        <f t="shared" si="9"/>
        <v>-6.8777822316912207E-4</v>
      </c>
      <c r="WO6" s="156">
        <f t="shared" si="9"/>
        <v>-1.4820632346981277E-3</v>
      </c>
      <c r="WP6" s="156">
        <f t="shared" si="9"/>
        <v>-1.3235735640495516E-3</v>
      </c>
      <c r="WQ6" s="156">
        <f t="shared" si="9"/>
        <v>-1.0204600115171214E-3</v>
      </c>
      <c r="WR6" s="156">
        <f t="shared" si="9"/>
        <v>-3.0941774362414076E-4</v>
      </c>
      <c r="WS6" s="156">
        <f t="shared" si="9"/>
        <v>-1.2846930728330763E-3</v>
      </c>
      <c r="WT6" s="156">
        <f t="shared" si="9"/>
        <v>2.381649833793853E-3</v>
      </c>
      <c r="WU6" s="156">
        <f t="shared" si="9"/>
        <v>-3.2781053059564025E-3</v>
      </c>
      <c r="WV6" s="156">
        <f t="shared" si="9"/>
        <v>-1.3427495772039277E-3</v>
      </c>
      <c r="WW6" s="156">
        <f t="shared" si="9"/>
        <v>-4.297470024081651E-4</v>
      </c>
      <c r="WX6" s="156">
        <f t="shared" si="9"/>
        <v>2.8094550934132378E-4</v>
      </c>
      <c r="WY6" s="156">
        <f t="shared" si="9"/>
        <v>1.021333095022392E-3</v>
      </c>
      <c r="WZ6" s="156">
        <f t="shared" si="9"/>
        <v>2.8568149064520654E-3</v>
      </c>
      <c r="XA6" s="156">
        <f t="shared" si="9"/>
        <v>5.2480086816815152E-3</v>
      </c>
      <c r="XB6" s="156">
        <f t="shared" si="9"/>
        <v>6.6248624213007812E-3</v>
      </c>
      <c r="XC6" s="156">
        <f t="shared" si="9"/>
        <v>6.4765319972519553E-3</v>
      </c>
      <c r="XD6" s="156">
        <f t="shared" si="9"/>
        <v>7.3672030434446256E-4</v>
      </c>
      <c r="XE6" s="156">
        <f t="shared" si="9"/>
        <v>2.7658662984391125E-3</v>
      </c>
      <c r="XF6" s="156">
        <f t="shared" si="9"/>
        <v>2.949032750439784E-3</v>
      </c>
      <c r="XG6" s="156">
        <f t="shared" si="9"/>
        <v>3.1843577729340211E-4</v>
      </c>
      <c r="XH6" s="156">
        <f t="shared" si="9"/>
        <v>1.5089877792660022E-3</v>
      </c>
      <c r="XI6" s="156">
        <f t="shared" si="9"/>
        <v>7.6367704304258766E-4</v>
      </c>
      <c r="XJ6" s="156">
        <f t="shared" si="9"/>
        <v>1.4024435516457601E-4</v>
      </c>
      <c r="XK6" s="156">
        <f t="shared" si="9"/>
        <v>2.4003167428279237E-3</v>
      </c>
      <c r="XL6" s="156">
        <f t="shared" si="9"/>
        <v>2.9006377288625096E-3</v>
      </c>
      <c r="XM6" s="156">
        <f t="shared" si="9"/>
        <v>1.6738118192447526E-3</v>
      </c>
      <c r="XN6" s="156">
        <f t="shared" si="9"/>
        <v>1.3597473818718342E-3</v>
      </c>
      <c r="XO6" s="156">
        <f t="shared" si="9"/>
        <v>1.8691588785046953E-3</v>
      </c>
      <c r="XP6" s="156">
        <f t="shared" si="9"/>
        <v>2.5678500277606098E-3</v>
      </c>
      <c r="XQ6" s="156">
        <f t="shared" si="9"/>
        <v>6.2301236659201287E-4</v>
      </c>
      <c r="XR6" s="156">
        <f t="shared" si="9"/>
        <v>-4.7612459000390128E-4</v>
      </c>
      <c r="XS6" s="156">
        <f t="shared" ref="XS6:AAD6" si="10">XS5/XR5-1</f>
        <v>-2.2759010980510919E-3</v>
      </c>
      <c r="XT6" s="156">
        <f t="shared" si="10"/>
        <v>-9.875213214830536E-4</v>
      </c>
      <c r="XU6" s="156">
        <f t="shared" si="10"/>
        <v>-2.6550552251469739E-4</v>
      </c>
      <c r="XV6" s="156">
        <f t="shared" si="10"/>
        <v>-1.6302282728161144E-3</v>
      </c>
      <c r="XW6" s="156">
        <f t="shared" si="10"/>
        <v>-5.9749869041381132E-4</v>
      </c>
      <c r="XX6" s="156">
        <f t="shared" si="10"/>
        <v>-4.3405976921118139E-4</v>
      </c>
      <c r="XY6" s="156">
        <f t="shared" si="10"/>
        <v>1.6796394920115532E-4</v>
      </c>
      <c r="XZ6" s="156">
        <f t="shared" si="10"/>
        <v>1.138686250977905E-3</v>
      </c>
      <c r="YA6" s="156">
        <f t="shared" si="10"/>
        <v>2.9048478227955421E-4</v>
      </c>
      <c r="YB6" s="156">
        <f t="shared" si="10"/>
        <v>-1.9632704814098734E-4</v>
      </c>
      <c r="YC6" s="156">
        <f t="shared" si="10"/>
        <v>-1.6363800001584217E-5</v>
      </c>
      <c r="YD6" s="156">
        <f t="shared" si="10"/>
        <v>-4.6228491478417233E-4</v>
      </c>
      <c r="YE6" s="156">
        <f t="shared" si="10"/>
        <v>-1.1132712575462334E-3</v>
      </c>
      <c r="YF6" s="156">
        <f t="shared" si="10"/>
        <v>-1.8438617841221028E-4</v>
      </c>
      <c r="YG6" s="156">
        <f t="shared" si="10"/>
        <v>-1.4015933903807065E-3</v>
      </c>
      <c r="YH6" s="156">
        <f t="shared" si="10"/>
        <v>-7.8796385215829101E-4</v>
      </c>
      <c r="YI6" s="156">
        <f t="shared" si="10"/>
        <v>-4.4768640594050613E-4</v>
      </c>
      <c r="YJ6" s="156">
        <f t="shared" si="10"/>
        <v>-9.8617303227666042E-4</v>
      </c>
      <c r="YK6" s="156">
        <f t="shared" si="10"/>
        <v>-4.9357326478138841E-4</v>
      </c>
      <c r="YL6" s="156">
        <f t="shared" si="10"/>
        <v>4.5678072467625341E-4</v>
      </c>
      <c r="YM6" s="156">
        <f t="shared" si="10"/>
        <v>8.2676582372220864E-4</v>
      </c>
      <c r="YN6" s="156">
        <f t="shared" si="10"/>
        <v>8.9595055010538438E-4</v>
      </c>
      <c r="YO6" s="156">
        <f t="shared" si="10"/>
        <v>8.1302482189427039E-4</v>
      </c>
      <c r="YP6" s="156">
        <f t="shared" si="10"/>
        <v>5.5798763400938256E-4</v>
      </c>
      <c r="YQ6" s="156">
        <f t="shared" si="10"/>
        <v>1.1604590989424679E-3</v>
      </c>
      <c r="YR6" s="156">
        <f t="shared" si="10"/>
        <v>2.158491431567322E-3</v>
      </c>
      <c r="YS6" s="156">
        <f t="shared" si="10"/>
        <v>2.0148848082588433E-3</v>
      </c>
      <c r="YT6" s="156">
        <f t="shared" si="10"/>
        <v>0</v>
      </c>
      <c r="YU6" s="156">
        <f t="shared" si="10"/>
        <v>1.1991581420389696E-3</v>
      </c>
      <c r="YV6" s="156">
        <f t="shared" si="10"/>
        <v>8.6366339941190695E-4</v>
      </c>
      <c r="YW6" s="156">
        <f t="shared" si="10"/>
        <v>1.5345289362498349E-3</v>
      </c>
      <c r="YX6" s="156">
        <f t="shared" si="10"/>
        <v>1.8207311373472645E-3</v>
      </c>
      <c r="YY6" s="156">
        <f t="shared" si="10"/>
        <v>1.3062721346188688E-3</v>
      </c>
      <c r="YZ6" s="156">
        <f t="shared" si="10"/>
        <v>-5.6315203079104759E-4</v>
      </c>
      <c r="ZA6" s="156">
        <f t="shared" si="10"/>
        <v>-7.0535012120676033E-4</v>
      </c>
      <c r="ZB6" s="156">
        <f t="shared" si="10"/>
        <v>2.4339585902510841E-4</v>
      </c>
      <c r="ZC6" s="156">
        <f t="shared" si="10"/>
        <v>3.7311616890800536E-4</v>
      </c>
      <c r="ZD6" s="156">
        <f t="shared" si="10"/>
        <v>-1.1432556027631824E-3</v>
      </c>
      <c r="ZE6" s="156">
        <f t="shared" si="10"/>
        <v>-3.2469904457310683E-4</v>
      </c>
      <c r="ZF6" s="156">
        <f t="shared" si="10"/>
        <v>1.6240225414332343E-4</v>
      </c>
      <c r="ZG6" s="156">
        <f t="shared" si="10"/>
        <v>4.0999910693262365E-4</v>
      </c>
      <c r="ZH6" s="156">
        <f t="shared" si="10"/>
        <v>3.4490734165726344E-4</v>
      </c>
      <c r="ZI6" s="156">
        <f t="shared" si="10"/>
        <v>-8.7616822429914532E-4</v>
      </c>
      <c r="ZJ6" s="156">
        <f t="shared" si="10"/>
        <v>-6.0898372795548106E-5</v>
      </c>
      <c r="ZK6" s="156">
        <f t="shared" si="10"/>
        <v>-2.1924749387935982E-4</v>
      </c>
      <c r="ZL6" s="156">
        <f t="shared" si="10"/>
        <v>-1.047745519669574E-3</v>
      </c>
      <c r="ZM6" s="156">
        <f t="shared" si="10"/>
        <v>3.3741894830985331E-4</v>
      </c>
      <c r="ZN6" s="156">
        <f t="shared" si="10"/>
        <v>1.5442885706384857E-4</v>
      </c>
      <c r="ZO6" s="156">
        <f t="shared" si="10"/>
        <v>-2.3567080851338851E-4</v>
      </c>
      <c r="ZP6" s="156">
        <f t="shared" si="10"/>
        <v>1.2192742879557628E-5</v>
      </c>
      <c r="ZQ6" s="156">
        <f t="shared" si="10"/>
        <v>2.8449386509254992E-5</v>
      </c>
      <c r="ZR6" s="156">
        <f t="shared" si="10"/>
        <v>-1.2639296426046887E-3</v>
      </c>
      <c r="ZS6" s="156">
        <f t="shared" si="10"/>
        <v>-2.2787663735468477E-4</v>
      </c>
      <c r="ZT6" s="156">
        <f t="shared" si="10"/>
        <v>4.0701531600628726E-6</v>
      </c>
      <c r="ZU6" s="156">
        <f t="shared" si="10"/>
        <v>-4.3957475212863528E-4</v>
      </c>
      <c r="ZV6" s="156">
        <f t="shared" si="10"/>
        <v>-2.8503485569153497E-5</v>
      </c>
      <c r="ZW6" s="156">
        <f t="shared" si="10"/>
        <v>-2.565386823685234E-4</v>
      </c>
      <c r="ZX6" s="156">
        <f t="shared" si="10"/>
        <v>1.7106967423452524E-4</v>
      </c>
      <c r="ZY6" s="156">
        <f t="shared" si="10"/>
        <v>1.9547475932180092E-4</v>
      </c>
      <c r="ZZ6" s="156">
        <f t="shared" si="10"/>
        <v>4.0715949252145833E-6</v>
      </c>
      <c r="AAA6" s="156">
        <f t="shared" si="10"/>
        <v>6.5145253557385985E-5</v>
      </c>
      <c r="AAB6" s="156">
        <f t="shared" si="10"/>
        <v>-4.0713131207459341E-6</v>
      </c>
      <c r="AAC6" s="156">
        <f t="shared" si="10"/>
        <v>-1.2213989088682986E-5</v>
      </c>
      <c r="AAD6" s="156">
        <f t="shared" si="10"/>
        <v>2.0356897120210604E-5</v>
      </c>
      <c r="AAE6" s="156">
        <f t="shared" ref="AAE6:ACP6" si="11">AAE5/AAD5-1</f>
        <v>-1.465666756234052E-4</v>
      </c>
      <c r="AAF6" s="156">
        <f t="shared" si="11"/>
        <v>-1.7509141400584571E-4</v>
      </c>
      <c r="AAG6" s="156">
        <f t="shared" si="11"/>
        <v>-4.3169628130301785E-4</v>
      </c>
      <c r="AAH6" s="156">
        <f t="shared" si="11"/>
        <v>3.381723212065868E-4</v>
      </c>
      <c r="AAI6" s="156">
        <f t="shared" si="11"/>
        <v>-4.5617464972302901E-4</v>
      </c>
      <c r="AAJ6" s="156">
        <f t="shared" si="11"/>
        <v>-1.1817055678708943E-4</v>
      </c>
      <c r="AAK6" s="156">
        <f t="shared" si="11"/>
        <v>-3.9530685184951952E-4</v>
      </c>
      <c r="AAL6" s="156">
        <f t="shared" si="11"/>
        <v>-2.0792394060720198E-4</v>
      </c>
      <c r="AAM6" s="156">
        <f t="shared" si="11"/>
        <v>-5.7496809130974658E-4</v>
      </c>
      <c r="AAN6" s="156">
        <f t="shared" si="11"/>
        <v>-2.1869517320168841E-3</v>
      </c>
      <c r="AAO6" s="156">
        <f t="shared" si="11"/>
        <v>-5.2749086091419262E-4</v>
      </c>
      <c r="AAP6" s="156">
        <f t="shared" si="11"/>
        <v>2.904776516314822E-4</v>
      </c>
      <c r="AAQ6" s="156">
        <f t="shared" si="11"/>
        <v>2.8630325240497356E-4</v>
      </c>
      <c r="AAR6" s="156">
        <f t="shared" si="11"/>
        <v>-5.6835373682351253E-4</v>
      </c>
      <c r="AAS6" s="156">
        <f t="shared" si="11"/>
        <v>-1.0637122740109195E-4</v>
      </c>
      <c r="AAT6" s="156">
        <f t="shared" si="11"/>
        <v>1.0638254344286224E-4</v>
      </c>
      <c r="AAU6" s="156">
        <f t="shared" si="11"/>
        <v>-6.545921686218481E-5</v>
      </c>
      <c r="AAV6" s="156">
        <f t="shared" si="11"/>
        <v>2.0048197503386156E-4</v>
      </c>
      <c r="AAW6" s="156">
        <f t="shared" si="11"/>
        <v>-1.1453816575301978E-4</v>
      </c>
      <c r="AAX6" s="156">
        <f t="shared" si="11"/>
        <v>2.4546704195937963E-5</v>
      </c>
      <c r="AAY6" s="156">
        <f t="shared" si="11"/>
        <v>-3.3137237254432517E-4</v>
      </c>
      <c r="AAZ6" s="156">
        <f t="shared" si="11"/>
        <v>6.1385595665264248E-5</v>
      </c>
      <c r="ABA6" s="156">
        <f t="shared" si="11"/>
        <v>-6.1381827705297987E-4</v>
      </c>
      <c r="ABB6" s="156">
        <f t="shared" si="11"/>
        <v>-2.2929957170114701E-4</v>
      </c>
      <c r="ABC6" s="156">
        <f t="shared" si="11"/>
        <v>-3.645061146924089E-4</v>
      </c>
      <c r="ABD6" s="156">
        <f t="shared" si="11"/>
        <v>-4.6296865333483872E-4</v>
      </c>
      <c r="ABE6" s="156">
        <f t="shared" si="11"/>
        <v>-6.0664688232692221E-4</v>
      </c>
      <c r="ABF6" s="156">
        <f t="shared" si="11"/>
        <v>-3.0760901663551277E-4</v>
      </c>
      <c r="ABG6" s="156">
        <f t="shared" si="11"/>
        <v>-9.4362458511243474E-5</v>
      </c>
      <c r="ABH6" s="156">
        <f t="shared" si="11"/>
        <v>-3.7338235173434153E-4</v>
      </c>
      <c r="ABI6" s="156">
        <f t="shared" si="11"/>
        <v>8.2092707294201261E-6</v>
      </c>
      <c r="ABJ6" s="156">
        <f t="shared" si="11"/>
        <v>-8.4965254546875979E-4</v>
      </c>
      <c r="ABK6" s="156">
        <f t="shared" si="11"/>
        <v>-3.4672297491596948E-3</v>
      </c>
      <c r="ABL6" s="156">
        <f t="shared" si="11"/>
        <v>1.0017396466290851E-3</v>
      </c>
      <c r="ABM6" s="156">
        <f t="shared" si="11"/>
        <v>-4.612451147141261E-4</v>
      </c>
      <c r="ABN6" s="156">
        <f t="shared" si="11"/>
        <v>-3.3785314924461574E-4</v>
      </c>
      <c r="ABO6" s="156">
        <f t="shared" si="11"/>
        <v>5.7701739707427535E-5</v>
      </c>
      <c r="ABP6" s="156">
        <f t="shared" si="11"/>
        <v>3.132199422193338E-4</v>
      </c>
      <c r="ABQ6" s="156">
        <f t="shared" si="11"/>
        <v>-1.565609331032336E-4</v>
      </c>
      <c r="ABR6" s="156">
        <f t="shared" si="11"/>
        <v>2.5136085116561624E-4</v>
      </c>
      <c r="ABS6" s="156">
        <f t="shared" si="11"/>
        <v>-1.1123012276503808E-4</v>
      </c>
      <c r="ABT6" s="156">
        <f t="shared" si="11"/>
        <v>4.53210170036078E-4</v>
      </c>
      <c r="ABU6" s="156">
        <f t="shared" si="11"/>
        <v>-8.2364520659350404E-6</v>
      </c>
      <c r="ABV6" s="156">
        <f t="shared" si="11"/>
        <v>2.8827819669619004E-4</v>
      </c>
      <c r="ABW6" s="156">
        <f t="shared" si="11"/>
        <v>5.9285852501744785E-4</v>
      </c>
      <c r="ABX6" s="156">
        <f t="shared" si="11"/>
        <v>9.4225111609436141E-4</v>
      </c>
      <c r="ABY6" s="156">
        <f t="shared" si="11"/>
        <v>-1.315443304392705E-4</v>
      </c>
      <c r="ABZ6" s="156">
        <f t="shared" si="11"/>
        <v>0</v>
      </c>
      <c r="ACA6" s="156">
        <f t="shared" si="11"/>
        <v>5.5091435337439876E-4</v>
      </c>
      <c r="ACB6" s="156">
        <f t="shared" si="11"/>
        <v>4.1090374169883148E-6</v>
      </c>
      <c r="ACC6" s="156">
        <f t="shared" si="11"/>
        <v>-3.7802988901536327E-4</v>
      </c>
      <c r="ACD6" s="156">
        <f t="shared" si="11"/>
        <v>-5.0971123214460512E-4</v>
      </c>
      <c r="ACE6" s="156">
        <f t="shared" si="11"/>
        <v>-7.3205538944942639E-4</v>
      </c>
      <c r="ACF6" s="156">
        <f t="shared" si="11"/>
        <v>-2.0784202359933612E-3</v>
      </c>
      <c r="ACG6" s="156">
        <f t="shared" si="11"/>
        <v>-7.8360855865500234E-4</v>
      </c>
      <c r="ACH6" s="156">
        <f t="shared" si="11"/>
        <v>2.4352190458887257E-4</v>
      </c>
      <c r="ACI6" s="156">
        <f t="shared" si="11"/>
        <v>-4.4153389701107049E-4</v>
      </c>
      <c r="ACJ6" s="156">
        <f t="shared" si="11"/>
        <v>-5.0778186021549487E-4</v>
      </c>
      <c r="ACK6" s="156">
        <f t="shared" si="11"/>
        <v>-3.6347565332683907E-4</v>
      </c>
      <c r="ACL6" s="156">
        <f t="shared" si="11"/>
        <v>-4.5450976989491743E-5</v>
      </c>
      <c r="ACM6" s="156">
        <f t="shared" si="11"/>
        <v>-9.7104227959399214E-4</v>
      </c>
      <c r="ACN6" s="156">
        <f t="shared" si="11"/>
        <v>5.0460555976061805E-4</v>
      </c>
      <c r="ACO6" s="156">
        <f t="shared" si="11"/>
        <v>5.7876351309493757E-5</v>
      </c>
      <c r="ACP6" s="156">
        <f t="shared" si="11"/>
        <v>-5.7046244662251056E-4</v>
      </c>
      <c r="ACQ6" s="156">
        <f t="shared" ref="ACQ6:AFB6" si="12">ACQ5/ACP5-1</f>
        <v>-5.5010733297211623E-4</v>
      </c>
      <c r="ACR6" s="156">
        <f t="shared" si="12"/>
        <v>-3.9315008401008544E-4</v>
      </c>
      <c r="ACS6" s="156">
        <f t="shared" si="12"/>
        <v>-2.4426292626977819E-4</v>
      </c>
      <c r="ACT6" s="156">
        <f t="shared" si="12"/>
        <v>-7.9508373225556372E-4</v>
      </c>
      <c r="ACU6" s="156">
        <f t="shared" si="12"/>
        <v>-9.3248014853375416E-4</v>
      </c>
      <c r="ACV6" s="156">
        <f t="shared" si="12"/>
        <v>-4.2726710831442194E-4</v>
      </c>
      <c r="ACW6" s="156">
        <f t="shared" si="12"/>
        <v>-1.7803489317905763E-3</v>
      </c>
      <c r="ACX6" s="156">
        <f t="shared" si="12"/>
        <v>-1.3677843141330914E-3</v>
      </c>
      <c r="ACY6" s="156">
        <f t="shared" si="12"/>
        <v>-8.0347701556160445E-4</v>
      </c>
      <c r="ACZ6" s="156">
        <f t="shared" si="12"/>
        <v>-1.6122699207842262E-3</v>
      </c>
      <c r="ADA6" s="156">
        <f t="shared" si="12"/>
        <v>-1.7124291035253147E-4</v>
      </c>
      <c r="ADB6" s="156">
        <f t="shared" si="12"/>
        <v>7.4295135338187102E-4</v>
      </c>
      <c r="ADC6" s="156">
        <f t="shared" si="12"/>
        <v>2.4190554839575995E-4</v>
      </c>
      <c r="ADD6" s="156">
        <f t="shared" si="12"/>
        <v>2.0848883125479389E-5</v>
      </c>
      <c r="ADE6" s="156">
        <f t="shared" si="12"/>
        <v>3.7527207225052095E-5</v>
      </c>
      <c r="ADF6" s="156">
        <f t="shared" si="12"/>
        <v>-2.7518919256985797E-4</v>
      </c>
      <c r="ADG6" s="156">
        <f t="shared" si="12"/>
        <v>-7.340398466858522E-4</v>
      </c>
      <c r="ADH6" s="156">
        <f t="shared" si="12"/>
        <v>-2.6294591244302445E-4</v>
      </c>
      <c r="ADI6" s="156">
        <f t="shared" si="12"/>
        <v>-4.4670813676794818E-4</v>
      </c>
      <c r="ADJ6" s="156">
        <f t="shared" si="12"/>
        <v>-1.7542174310736236E-4</v>
      </c>
      <c r="ADK6" s="156">
        <f t="shared" si="12"/>
        <v>-2.5064645899242066E-5</v>
      </c>
      <c r="ADL6" s="156">
        <f t="shared" si="12"/>
        <v>5.4308093994759332E-5</v>
      </c>
      <c r="ADM6" s="156">
        <f t="shared" si="12"/>
        <v>1.670927531871591E-5</v>
      </c>
      <c r="ADN6" s="156">
        <f t="shared" si="12"/>
        <v>1.086084748027627E-4</v>
      </c>
      <c r="ADO6" s="156">
        <f t="shared" si="12"/>
        <v>2.4643092833454006E-4</v>
      </c>
      <c r="ADP6" s="156">
        <f t="shared" si="12"/>
        <v>5.8460729005282985E-5</v>
      </c>
      <c r="ADQ6" s="156">
        <f t="shared" si="12"/>
        <v>5.469934152013689E-4</v>
      </c>
      <c r="ADR6" s="156">
        <f t="shared" si="12"/>
        <v>-3.4220564055043035E-4</v>
      </c>
      <c r="ADS6" s="156">
        <f t="shared" si="12"/>
        <v>2.9222676797058256E-5</v>
      </c>
      <c r="ADT6" s="156">
        <f t="shared" si="12"/>
        <v>7.1802193306536033E-4</v>
      </c>
      <c r="ADU6" s="156">
        <f t="shared" si="12"/>
        <v>4.9641455203808249E-4</v>
      </c>
      <c r="ADV6" s="156">
        <f t="shared" si="12"/>
        <v>1.6677924265628974E-5</v>
      </c>
      <c r="ADW6" s="156">
        <f t="shared" si="12"/>
        <v>1.1257411128995365E-4</v>
      </c>
      <c r="ADX6" s="156">
        <f t="shared" si="12"/>
        <v>-7.3373382971553269E-4</v>
      </c>
      <c r="ADY6" s="156">
        <f t="shared" si="12"/>
        <v>-2.419761945487986E-4</v>
      </c>
      <c r="ADZ6" s="156">
        <f t="shared" si="12"/>
        <v>-4.6737746990210827E-4</v>
      </c>
      <c r="AEA6" s="156">
        <f t="shared" si="12"/>
        <v>-2.2962304246365584E-4</v>
      </c>
      <c r="AEB6" s="156">
        <f t="shared" si="12"/>
        <v>-2.7143501428150696E-4</v>
      </c>
      <c r="AEC6" s="156">
        <f t="shared" si="12"/>
        <v>-7.93640848276711E-5</v>
      </c>
      <c r="AED6" s="156">
        <f t="shared" si="12"/>
        <v>-4.4698058349768033E-4</v>
      </c>
      <c r="AEE6" s="156">
        <f t="shared" si="12"/>
        <v>-1.3373621367707145E-4</v>
      </c>
      <c r="AEF6" s="156">
        <f t="shared" si="12"/>
        <v>-3.3856506928042762E-4</v>
      </c>
      <c r="AEG6" s="156">
        <f t="shared" si="12"/>
        <v>-3.5540465956407363E-4</v>
      </c>
      <c r="AEH6" s="156">
        <f t="shared" si="12"/>
        <v>1.463951246241102E-4</v>
      </c>
      <c r="AEI6" s="156">
        <f t="shared" si="12"/>
        <v>1.84012646687437E-4</v>
      </c>
      <c r="AEJ6" s="156">
        <f t="shared" si="12"/>
        <v>-5.0176034253501811E-5</v>
      </c>
      <c r="AEK6" s="156">
        <f t="shared" si="12"/>
        <v>-4.1815460012362138E-6</v>
      </c>
      <c r="AEL6" s="156">
        <f t="shared" si="12"/>
        <v>5.4778481674322421E-4</v>
      </c>
      <c r="AEM6" s="156">
        <f t="shared" si="12"/>
        <v>7.1047660442191685E-5</v>
      </c>
      <c r="AEN6" s="156">
        <f t="shared" si="12"/>
        <v>4.1789772371103595E-4</v>
      </c>
      <c r="AEO6" s="156">
        <f t="shared" si="12"/>
        <v>1.1487386849240444E-3</v>
      </c>
      <c r="AEP6" s="156">
        <f t="shared" si="12"/>
        <v>-1.0472820735349941E-3</v>
      </c>
      <c r="AEQ6" s="156">
        <f t="shared" si="12"/>
        <v>-8.3536256824112698E-6</v>
      </c>
      <c r="AER6" s="156">
        <f t="shared" si="12"/>
        <v>-2.6314140718008971E-4</v>
      </c>
      <c r="AES6" s="156">
        <f t="shared" si="12"/>
        <v>6.0162438584177025E-4</v>
      </c>
      <c r="AET6" s="156">
        <f t="shared" si="12"/>
        <v>3.9249089755144517E-4</v>
      </c>
      <c r="AEU6" s="156">
        <f t="shared" si="12"/>
        <v>4.8833423765604067E-4</v>
      </c>
      <c r="AEV6" s="156">
        <f t="shared" si="12"/>
        <v>3.1288197674661511E-4</v>
      </c>
      <c r="AEW6" s="156">
        <f t="shared" si="12"/>
        <v>3.419772960437939E-4</v>
      </c>
      <c r="AEX6" s="156">
        <f t="shared" si="12"/>
        <v>1.2548777640664088E-3</v>
      </c>
      <c r="AEY6" s="156">
        <f t="shared" si="12"/>
        <v>5.038202902172273E-4</v>
      </c>
      <c r="AEZ6" s="156">
        <f t="shared" si="12"/>
        <v>-2.9964292551387661E-4</v>
      </c>
      <c r="AFA6" s="156">
        <f t="shared" si="12"/>
        <v>2.206365990327086E-4</v>
      </c>
      <c r="AFB6" s="156">
        <f t="shared" si="12"/>
        <v>-1.9977774725621344E-4</v>
      </c>
      <c r="AFC6" s="156">
        <f t="shared" ref="AFC6:AHN6" si="13">AFC5/AFB5-1</f>
        <v>1.7067759003230876E-4</v>
      </c>
      <c r="AFD6" s="156">
        <f t="shared" si="13"/>
        <v>-2.081078831266403E-4</v>
      </c>
      <c r="AFE6" s="156">
        <f t="shared" si="13"/>
        <v>3.4969401773454756E-4</v>
      </c>
      <c r="AFF6" s="156">
        <f t="shared" si="13"/>
        <v>-3.6621804955605519E-4</v>
      </c>
      <c r="AFG6" s="156">
        <f t="shared" si="13"/>
        <v>-8.7424960242499239E-5</v>
      </c>
      <c r="AFH6" s="156">
        <f t="shared" si="13"/>
        <v>-1.6237483606384995E-4</v>
      </c>
      <c r="AFI6" s="156">
        <f t="shared" si="13"/>
        <v>-4.0392094809005297E-4</v>
      </c>
      <c r="AFJ6" s="156">
        <f t="shared" si="13"/>
        <v>2.1245662343938321E-4</v>
      </c>
      <c r="AFK6" s="156">
        <f t="shared" si="13"/>
        <v>1.2494793835915452E-4</v>
      </c>
      <c r="AFL6" s="156">
        <f t="shared" si="13"/>
        <v>1.1452130096198943E-3</v>
      </c>
      <c r="AFM6" s="156">
        <f t="shared" si="13"/>
        <v>6.6554356190584585E-4</v>
      </c>
      <c r="AFN6" s="156">
        <f t="shared" si="13"/>
        <v>1.1223577827190745E-4</v>
      </c>
      <c r="AFO6" s="156">
        <f t="shared" si="13"/>
        <v>1.0349471304116342E-3</v>
      </c>
      <c r="AFP6" s="156">
        <f t="shared" si="13"/>
        <v>1.0546377070348445E-3</v>
      </c>
      <c r="AFQ6" s="156">
        <f t="shared" si="13"/>
        <v>2.3227358510147234E-4</v>
      </c>
      <c r="AFR6" s="156">
        <f t="shared" si="13"/>
        <v>-2.8612777886061203E-4</v>
      </c>
      <c r="AFS6" s="156">
        <f t="shared" si="13"/>
        <v>-1.8251051509443617E-4</v>
      </c>
      <c r="AFT6" s="156">
        <f t="shared" si="13"/>
        <v>-1.2861042657175137E-4</v>
      </c>
      <c r="AFU6" s="156">
        <f t="shared" si="13"/>
        <v>-4.2737347877874754E-4</v>
      </c>
      <c r="AFV6" s="156">
        <f t="shared" si="13"/>
        <v>3.1547836482581637E-4</v>
      </c>
      <c r="AFW6" s="156">
        <f t="shared" si="13"/>
        <v>-2.9048053780456051E-5</v>
      </c>
      <c r="AFX6" s="156">
        <f t="shared" si="13"/>
        <v>9.1296535296381265E-5</v>
      </c>
      <c r="AFY6" s="156">
        <f t="shared" si="13"/>
        <v>5.4772920600010266E-4</v>
      </c>
      <c r="AFZ6" s="156">
        <f t="shared" si="13"/>
        <v>3.1933379505399984E-4</v>
      </c>
      <c r="AGA6" s="156">
        <f t="shared" si="13"/>
        <v>3.1508598530716192E-4</v>
      </c>
      <c r="AGB6" s="156">
        <f t="shared" si="13"/>
        <v>6.1753978779832686E-4</v>
      </c>
      <c r="AGC6" s="156">
        <f t="shared" si="13"/>
        <v>6.6272071706396929E-5</v>
      </c>
      <c r="AGD6" s="156">
        <f t="shared" si="13"/>
        <v>3.7275570005546044E-5</v>
      </c>
      <c r="AGE6" s="156">
        <f t="shared" si="13"/>
        <v>2.774855666090037E-4</v>
      </c>
      <c r="AGF6" s="156">
        <f t="shared" si="13"/>
        <v>1.4201663623452099E-3</v>
      </c>
      <c r="AGG6" s="156">
        <f t="shared" si="13"/>
        <v>2.0755465881652224E-3</v>
      </c>
      <c r="AGH6" s="156">
        <f t="shared" si="13"/>
        <v>1.1882854855880254E-3</v>
      </c>
      <c r="AGI6" s="156">
        <f t="shared" si="13"/>
        <v>6.053887428189908E-3</v>
      </c>
      <c r="AGJ6" s="156">
        <f t="shared" si="13"/>
        <v>3.9938883267860437E-3</v>
      </c>
      <c r="AGK6" s="156">
        <f t="shared" si="13"/>
        <v>1.252560200409647E-3</v>
      </c>
      <c r="AGL6" s="156">
        <f t="shared" si="13"/>
        <v>2.7913041706566499E-3</v>
      </c>
      <c r="AGM6" s="156">
        <f t="shared" si="13"/>
        <v>1.5075785281808418E-3</v>
      </c>
      <c r="AGN6" s="156">
        <f t="shared" si="13"/>
        <v>-6.8976430348088869E-5</v>
      </c>
      <c r="AGO6" s="156">
        <f t="shared" si="13"/>
        <v>-4.6663745110453458E-4</v>
      </c>
      <c r="AGP6" s="156">
        <f t="shared" si="13"/>
        <v>-1.9080173264207634E-4</v>
      </c>
      <c r="AGQ6" s="156">
        <f t="shared" si="13"/>
        <v>-1.6241544246065054E-5</v>
      </c>
      <c r="AGR6" s="156">
        <f t="shared" si="13"/>
        <v>2.436271205707996E-5</v>
      </c>
      <c r="AGS6" s="156">
        <f t="shared" si="13"/>
        <v>1.2587094573746072E-4</v>
      </c>
      <c r="AGT6" s="156">
        <f t="shared" si="13"/>
        <v>1.2585510423646085E-4</v>
      </c>
      <c r="AGU6" s="156">
        <f t="shared" si="13"/>
        <v>-6.1316354256213401E-5</v>
      </c>
      <c r="AGV6" s="156">
        <f t="shared" si="13"/>
        <v>-4.4228968502424415E-5</v>
      </c>
      <c r="AGW6" s="156">
        <f t="shared" si="13"/>
        <v>-6.2520298798307561E-4</v>
      </c>
      <c r="AGX6" s="156">
        <f t="shared" si="13"/>
        <v>-2.4373796543741832E-5</v>
      </c>
      <c r="AGY6" s="156">
        <f t="shared" si="13"/>
        <v>-1.7468313292157145E-4</v>
      </c>
      <c r="AGZ6" s="156">
        <f t="shared" si="13"/>
        <v>1.2189324589462203E-5</v>
      </c>
      <c r="AHA6" s="156">
        <f t="shared" si="13"/>
        <v>3.2504469364758037E-5</v>
      </c>
      <c r="AHB6" s="156">
        <f t="shared" si="13"/>
        <v>1.5439121107707621E-4</v>
      </c>
      <c r="AHC6" s="156">
        <f t="shared" si="13"/>
        <v>6.4184330898653386E-4</v>
      </c>
      <c r="AHD6" s="156">
        <f t="shared" si="13"/>
        <v>-8.9313262207402211E-5</v>
      </c>
      <c r="AHE6" s="156">
        <f t="shared" si="13"/>
        <v>7.3893025635207721E-4</v>
      </c>
      <c r="AHF6" s="156">
        <f t="shared" si="13"/>
        <v>-3.2050761915580761E-4</v>
      </c>
      <c r="AHG6" s="156">
        <f t="shared" si="13"/>
        <v>1.582760090095281E-4</v>
      </c>
      <c r="AHH6" s="156">
        <f t="shared" si="13"/>
        <v>-3.3679050818846701E-4</v>
      </c>
      <c r="AHI6" s="156">
        <f t="shared" si="13"/>
        <v>-1.4612702497562857E-4</v>
      </c>
      <c r="AHJ6" s="156">
        <f t="shared" si="13"/>
        <v>-3.0041611691866699E-4</v>
      </c>
      <c r="AHK6" s="156">
        <f t="shared" si="13"/>
        <v>-7.8781405963834761E-4</v>
      </c>
      <c r="AHL6" s="156">
        <f t="shared" si="13"/>
        <v>-1.2354860865572137E-3</v>
      </c>
      <c r="AHM6" s="156">
        <f t="shared" si="13"/>
        <v>-4.3946564233210417E-4</v>
      </c>
      <c r="AHN6" s="156">
        <f t="shared" si="13"/>
        <v>-1.6283661381244485E-4</v>
      </c>
      <c r="AHO6" s="156">
        <f t="shared" ref="AHO6:AJZ6" si="14">AHO5/AHN5-1</f>
        <v>-2.239368091041527E-4</v>
      </c>
      <c r="AHP6" s="156">
        <f t="shared" si="14"/>
        <v>8.1449806556666005E-5</v>
      </c>
      <c r="AHQ6" s="156">
        <f t="shared" si="14"/>
        <v>1.1809260088768703E-4</v>
      </c>
      <c r="AHR6" s="156">
        <f t="shared" si="14"/>
        <v>0</v>
      </c>
      <c r="AHS6" s="156">
        <f t="shared" si="14"/>
        <v>0</v>
      </c>
      <c r="AHT6" s="156">
        <f t="shared" si="14"/>
        <v>9.0798415302995039E-4</v>
      </c>
      <c r="AHU6" s="156">
        <f t="shared" si="14"/>
        <v>1.7085533434757494E-4</v>
      </c>
      <c r="AHV6" s="156">
        <f t="shared" si="14"/>
        <v>5.8162236032943682E-4</v>
      </c>
      <c r="AHW6" s="156">
        <f t="shared" si="14"/>
        <v>1.4796326933785853E-3</v>
      </c>
      <c r="AHX6" s="156">
        <f t="shared" si="14"/>
        <v>3.4500813813309605E-4</v>
      </c>
      <c r="AHY6" s="156">
        <f t="shared" si="14"/>
        <v>0</v>
      </c>
      <c r="AHZ6" s="156">
        <f t="shared" si="14"/>
        <v>0</v>
      </c>
      <c r="AIA6" s="156">
        <f t="shared" si="14"/>
        <v>1.2984062063818858E-3</v>
      </c>
      <c r="AIB6" s="156">
        <f t="shared" si="14"/>
        <v>4.7816643433717942E-4</v>
      </c>
      <c r="AIC6" s="156">
        <f t="shared" si="14"/>
        <v>-2.2681798666635E-4</v>
      </c>
      <c r="AID6" s="156">
        <f t="shared" si="14"/>
        <v>3.970215282897982E-4</v>
      </c>
      <c r="AIE6" s="156">
        <f t="shared" si="14"/>
        <v>1.7413418861567109E-4</v>
      </c>
      <c r="AIF6" s="156">
        <f t="shared" si="14"/>
        <v>9.6769360957815742E-4</v>
      </c>
      <c r="AIG6" s="156">
        <f t="shared" si="14"/>
        <v>2.2247570969757824E-4</v>
      </c>
      <c r="AIH6" s="156">
        <f t="shared" si="14"/>
        <v>3.7205841317100585E-4</v>
      </c>
      <c r="AII6" s="156">
        <f t="shared" si="14"/>
        <v>-8.8937400198219052E-5</v>
      </c>
      <c r="AIJ6" s="156">
        <f t="shared" si="14"/>
        <v>-1.7789062152562263E-4</v>
      </c>
      <c r="AIK6" s="156">
        <f t="shared" si="14"/>
        <v>1.8196596023445366E-4</v>
      </c>
      <c r="AIL6" s="156">
        <f t="shared" si="14"/>
        <v>1.5767514069464639E-4</v>
      </c>
      <c r="AIM6" s="156">
        <f t="shared" si="14"/>
        <v>6.8315122704465381E-4</v>
      </c>
      <c r="AIN6" s="156">
        <f t="shared" si="14"/>
        <v>2.9084798345380136E-4</v>
      </c>
      <c r="AIO6" s="156">
        <f t="shared" si="14"/>
        <v>1.3003586082125373E-3</v>
      </c>
      <c r="AIP6" s="156">
        <f t="shared" si="14"/>
        <v>5.4447339340013556E-4</v>
      </c>
      <c r="AIQ6" s="156">
        <f t="shared" si="14"/>
        <v>1.2415299841583849E-3</v>
      </c>
      <c r="AIR6" s="156">
        <f t="shared" si="14"/>
        <v>1.3044055896196394E-3</v>
      </c>
      <c r="AIS6" s="156">
        <f t="shared" si="14"/>
        <v>2.5008745019359235E-3</v>
      </c>
      <c r="AIT6" s="156">
        <f t="shared" si="14"/>
        <v>1.7245874024907071E-3</v>
      </c>
      <c r="AIU6" s="156">
        <f t="shared" si="14"/>
        <v>1.2691930414590047E-3</v>
      </c>
      <c r="AIV6" s="156">
        <f t="shared" si="14"/>
        <v>1.0356603034202827E-3</v>
      </c>
      <c r="AIW6" s="156">
        <f t="shared" si="14"/>
        <v>3.1197446682724728E-3</v>
      </c>
      <c r="AIX6" s="156">
        <f t="shared" si="14"/>
        <v>1.5928512834399999E-3</v>
      </c>
      <c r="AIY6" s="156">
        <f t="shared" si="14"/>
        <v>2.4053561915062804E-3</v>
      </c>
      <c r="AIZ6" s="156">
        <f t="shared" si="14"/>
        <v>7.2582468359194685E-4</v>
      </c>
      <c r="AJA6" s="156">
        <f t="shared" si="14"/>
        <v>4.3002655463517669E-3</v>
      </c>
      <c r="AJB6" s="156">
        <f t="shared" si="14"/>
        <v>1.7482586475661144E-3</v>
      </c>
      <c r="AJC6" s="156">
        <f t="shared" si="14"/>
        <v>2.7222086527627365E-3</v>
      </c>
      <c r="AJD6" s="156">
        <f t="shared" si="14"/>
        <v>2.6873165729641713E-3</v>
      </c>
      <c r="AJE6" s="156">
        <f t="shared" si="14"/>
        <v>-8.1892380090364814E-4</v>
      </c>
      <c r="AJF6" s="156">
        <f t="shared" si="14"/>
        <v>5.631284215149579E-3</v>
      </c>
      <c r="AJG6" s="156">
        <f t="shared" si="14"/>
        <v>1.1152706286070568E-3</v>
      </c>
      <c r="AJH6" s="156">
        <f t="shared" si="14"/>
        <v>3.1940668261087879E-4</v>
      </c>
      <c r="AJI6" s="156">
        <f t="shared" si="14"/>
        <v>-3.6213825114472797E-4</v>
      </c>
      <c r="AJJ6" s="156">
        <f t="shared" si="14"/>
        <v>-3.1942036889165415E-4</v>
      </c>
      <c r="AJK6" s="156">
        <f t="shared" si="14"/>
        <v>-1.3248491035844356E-4</v>
      </c>
      <c r="AJL6" s="156">
        <f t="shared" si="14"/>
        <v>-4.3647870802299149E-4</v>
      </c>
      <c r="AJM6" s="156">
        <f t="shared" si="14"/>
        <v>-4.2887163871851985E-4</v>
      </c>
      <c r="AJN6" s="156">
        <f t="shared" si="14"/>
        <v>2.7303541269452225E-5</v>
      </c>
      <c r="AJO6" s="156">
        <f t="shared" si="14"/>
        <v>3.1593235147275855E-4</v>
      </c>
      <c r="AJP6" s="156">
        <f t="shared" si="14"/>
        <v>9.747918819336121E-5</v>
      </c>
      <c r="AJQ6" s="156">
        <f t="shared" si="14"/>
        <v>0</v>
      </c>
      <c r="AJR6" s="156">
        <f t="shared" si="14"/>
        <v>-7.7975749541892014E-4</v>
      </c>
      <c r="AJS6" s="156">
        <f t="shared" si="14"/>
        <v>5.2284521440548737E-4</v>
      </c>
      <c r="AJT6" s="156">
        <f t="shared" si="14"/>
        <v>-1.7549059370414177E-4</v>
      </c>
      <c r="AJU6" s="156">
        <f t="shared" si="14"/>
        <v>-3.9004754678328979E-6</v>
      </c>
      <c r="AJV6" s="156">
        <f t="shared" si="14"/>
        <v>-4.2905397499071185E-5</v>
      </c>
      <c r="AJW6" s="156">
        <f t="shared" si="14"/>
        <v>-3.9006580411227176E-6</v>
      </c>
      <c r="AJX6" s="156">
        <f t="shared" si="14"/>
        <v>1.0921885117376462E-4</v>
      </c>
      <c r="AJY6" s="156">
        <f t="shared" si="14"/>
        <v>8.1905192789166748E-5</v>
      </c>
      <c r="AJZ6" s="156">
        <f t="shared" si="14"/>
        <v>1.5599711405345218E-4</v>
      </c>
      <c r="AKA6" s="156">
        <f t="shared" ref="AKA6:AML6" si="15">AKA5/AJZ5-1</f>
        <v>-4.2892515256132135E-5</v>
      </c>
      <c r="AKB6" s="156">
        <f t="shared" si="15"/>
        <v>1.7547690723884735E-4</v>
      </c>
      <c r="AKC6" s="156">
        <f t="shared" si="15"/>
        <v>3.3139822760430704E-4</v>
      </c>
      <c r="AKD6" s="156">
        <f t="shared" si="15"/>
        <v>6.2360176791287358E-5</v>
      </c>
      <c r="AKE6" s="156">
        <f t="shared" si="15"/>
        <v>-6.6253556257112045E-5</v>
      </c>
      <c r="AKF6" s="156">
        <f t="shared" si="15"/>
        <v>4.5211304385106565E-4</v>
      </c>
      <c r="AKG6" s="156">
        <f t="shared" si="15"/>
        <v>1.0908141759102818E-4</v>
      </c>
      <c r="AKH6" s="156">
        <f t="shared" si="15"/>
        <v>5.84301000712939E-4</v>
      </c>
      <c r="AKI6" s="156">
        <f t="shared" si="15"/>
        <v>7.0075175090611452E-5</v>
      </c>
      <c r="AKJ6" s="156">
        <f t="shared" si="15"/>
        <v>3.0363781458642158E-4</v>
      </c>
      <c r="AKK6" s="156">
        <f t="shared" si="15"/>
        <v>1.1168923152360399E-3</v>
      </c>
      <c r="AKL6" s="156">
        <f t="shared" si="15"/>
        <v>8.3576287657916026E-4</v>
      </c>
      <c r="AKM6" s="156">
        <f t="shared" si="15"/>
        <v>1.0020779523429724E-3</v>
      </c>
      <c r="AKN6" s="156">
        <f t="shared" si="15"/>
        <v>1.3813280149617135E-3</v>
      </c>
      <c r="AKO6" s="156">
        <f t="shared" si="15"/>
        <v>2.1466295204182195E-3</v>
      </c>
      <c r="AKP6" s="156">
        <f t="shared" si="15"/>
        <v>1.6819199406108432E-3</v>
      </c>
      <c r="AKQ6" s="156">
        <f t="shared" si="15"/>
        <v>2.3970540553059916E-3</v>
      </c>
      <c r="AKR6" s="156">
        <f t="shared" si="15"/>
        <v>2.4490833265946588E-3</v>
      </c>
      <c r="AKS6" s="156">
        <f t="shared" si="15"/>
        <v>9.9491020839348465E-4</v>
      </c>
      <c r="AKT6" s="156">
        <f t="shared" si="15"/>
        <v>5.027169741810722E-3</v>
      </c>
      <c r="AKU6" s="156">
        <f t="shared" si="15"/>
        <v>3.0928543609245462E-3</v>
      </c>
      <c r="AKV6" s="156">
        <f t="shared" si="15"/>
        <v>2.0898044947927907E-3</v>
      </c>
      <c r="AKW6" s="156">
        <f t="shared" si="15"/>
        <v>2.5374829536604082E-3</v>
      </c>
      <c r="AKX6" s="156">
        <f t="shared" si="15"/>
        <v>-1.9020843358429351E-3</v>
      </c>
      <c r="AKY6" s="156">
        <f t="shared" si="15"/>
        <v>-4.8971410566434059E-4</v>
      </c>
      <c r="AKZ6" s="156">
        <f t="shared" si="15"/>
        <v>6.0769493714141198E-4</v>
      </c>
      <c r="ALA6" s="156">
        <f t="shared" si="15"/>
        <v>-3.7957866767857062E-5</v>
      </c>
      <c r="ALB6" s="156">
        <f t="shared" si="15"/>
        <v>-5.3143030671054525E-5</v>
      </c>
      <c r="ALC6" s="156">
        <f t="shared" si="15"/>
        <v>2.1637955251185836E-4</v>
      </c>
      <c r="ALD6" s="156">
        <f t="shared" si="15"/>
        <v>6.4520291631842142E-5</v>
      </c>
      <c r="ALE6" s="156">
        <f t="shared" si="15"/>
        <v>-3.7950664137920143E-6</v>
      </c>
      <c r="ALF6" s="156">
        <f t="shared" si="15"/>
        <v>3.3776219264591845E-4</v>
      </c>
      <c r="ALG6" s="156">
        <f t="shared" si="15"/>
        <v>3.4144194728136235E-4</v>
      </c>
      <c r="ALH6" s="156">
        <f t="shared" si="15"/>
        <v>-4.171754943538275E-5</v>
      </c>
      <c r="ALI6" s="156">
        <f t="shared" si="15"/>
        <v>3.6409562061234801E-4</v>
      </c>
      <c r="ALJ6" s="156">
        <f t="shared" si="15"/>
        <v>1.5165129301686342E-4</v>
      </c>
      <c r="ALK6" s="156">
        <f t="shared" si="15"/>
        <v>6.936994651312034E-4</v>
      </c>
      <c r="ALL6" s="156">
        <f t="shared" si="15"/>
        <v>8.1443712924178513E-4</v>
      </c>
      <c r="ALM6" s="156">
        <f t="shared" si="15"/>
        <v>-2.5737979795692478E-4</v>
      </c>
      <c r="ALN6" s="156">
        <f t="shared" si="15"/>
        <v>5.6032377627945884E-4</v>
      </c>
      <c r="ALO6" s="156">
        <f t="shared" si="15"/>
        <v>4.1622364074678231E-5</v>
      </c>
      <c r="ALP6" s="156">
        <f t="shared" si="15"/>
        <v>2.913444220786765E-4</v>
      </c>
      <c r="ALQ6" s="156">
        <f t="shared" si="15"/>
        <v>1.6378622304429324E-3</v>
      </c>
      <c r="ALR6" s="156">
        <f t="shared" si="15"/>
        <v>1.975060611324686E-3</v>
      </c>
      <c r="ALS6" s="156">
        <f t="shared" si="15"/>
        <v>-1.0176199001223907E-3</v>
      </c>
      <c r="ALT6" s="156">
        <f t="shared" si="15"/>
        <v>2.7994189885116594E-3</v>
      </c>
      <c r="ALU6" s="156">
        <f t="shared" si="15"/>
        <v>2.2611240909415908E-3</v>
      </c>
      <c r="ALV6" s="156">
        <f t="shared" si="15"/>
        <v>8.9340010060134922E-4</v>
      </c>
      <c r="ALW6" s="156">
        <f t="shared" si="15"/>
        <v>1.3501552678540918E-4</v>
      </c>
      <c r="ALX6" s="156">
        <f t="shared" si="15"/>
        <v>-2.1749565008699623E-4</v>
      </c>
      <c r="ALY6" s="156">
        <f t="shared" si="15"/>
        <v>-1.5378037162339098E-4</v>
      </c>
      <c r="ALZ6" s="156">
        <f t="shared" si="15"/>
        <v>-1.0766281656431342E-3</v>
      </c>
      <c r="AMA6" s="156">
        <f t="shared" si="15"/>
        <v>-1.028968853037826E-3</v>
      </c>
      <c r="AMB6" s="156">
        <f t="shared" si="15"/>
        <v>-1.5638392252980138E-3</v>
      </c>
      <c r="AMC6" s="156">
        <f t="shared" si="15"/>
        <v>-2.0369282669918665E-3</v>
      </c>
      <c r="AMD6" s="156">
        <f t="shared" si="15"/>
        <v>-6.3383071438016803E-4</v>
      </c>
      <c r="AME6" s="156">
        <f t="shared" si="15"/>
        <v>-9.7022503935628723E-4</v>
      </c>
      <c r="AMF6" s="156">
        <f t="shared" si="15"/>
        <v>-2.2635377697163284E-3</v>
      </c>
      <c r="AMG6" s="156">
        <f t="shared" si="15"/>
        <v>-1.6323840761122144E-3</v>
      </c>
      <c r="AMH6" s="156">
        <f t="shared" si="15"/>
        <v>-1.2443095599393716E-3</v>
      </c>
      <c r="AMI6" s="156">
        <f t="shared" si="15"/>
        <v>-4.0642377465116564E-4</v>
      </c>
      <c r="AMJ6" s="156">
        <f t="shared" si="15"/>
        <v>-4.3698820131854443E-4</v>
      </c>
      <c r="AMK6" s="156">
        <f t="shared" si="15"/>
        <v>-3.0792624976239136E-4</v>
      </c>
      <c r="AML6" s="156">
        <f t="shared" si="15"/>
        <v>-3.7647023033138272E-4</v>
      </c>
      <c r="AMM6" s="156">
        <f t="shared" ref="AMM6:AOX6" si="16">AMM5/AML5-1</f>
        <v>4.0324114581369308E-4</v>
      </c>
      <c r="AMN6" s="156">
        <f t="shared" si="16"/>
        <v>2.4336821611092851E-4</v>
      </c>
      <c r="AMO6" s="156">
        <f t="shared" si="16"/>
        <v>2.0149026763971456E-4</v>
      </c>
      <c r="AMP6" s="156">
        <f t="shared" si="16"/>
        <v>1.9764874017935696E-4</v>
      </c>
      <c r="AMQ6" s="156">
        <f t="shared" si="16"/>
        <v>4.9402420718713813E-5</v>
      </c>
      <c r="AMR6" s="156">
        <f t="shared" si="16"/>
        <v>3.6099985560023029E-4</v>
      </c>
      <c r="AMS6" s="156">
        <f t="shared" si="16"/>
        <v>-3.7986271762546764E-6</v>
      </c>
      <c r="AMT6" s="156">
        <f t="shared" si="16"/>
        <v>7.2174190509421976E-5</v>
      </c>
      <c r="AMU6" s="156">
        <f t="shared" si="16"/>
        <v>4.1022368585985625E-4</v>
      </c>
      <c r="AMV6" s="156">
        <f t="shared" si="16"/>
        <v>4.4802357059592346E-4</v>
      </c>
      <c r="AMW6" s="156">
        <f t="shared" si="16"/>
        <v>1.0626306940886288E-4</v>
      </c>
      <c r="AMX6" s="156">
        <f t="shared" si="16"/>
        <v>-5.3125889384220137E-5</v>
      </c>
      <c r="AMY6" s="156">
        <f t="shared" si="16"/>
        <v>6.830834386417628E-5</v>
      </c>
      <c r="AMZ6" s="156">
        <f t="shared" si="16"/>
        <v>-3.0736655168883686E-4</v>
      </c>
      <c r="ANA6" s="156">
        <f t="shared" si="16"/>
        <v>5.0104764507619137E-4</v>
      </c>
      <c r="ANB6" s="156">
        <f t="shared" si="16"/>
        <v>-1.289930950755247E-4</v>
      </c>
      <c r="ANC6" s="156">
        <f t="shared" si="16"/>
        <v>-4.9327252168551716E-5</v>
      </c>
      <c r="AND6" s="156">
        <f t="shared" si="16"/>
        <v>3.7945911897097062E-6</v>
      </c>
      <c r="ANE6" s="156">
        <f t="shared" si="16"/>
        <v>-2.0870172349685134E-4</v>
      </c>
      <c r="ANF6" s="156">
        <f t="shared" si="16"/>
        <v>3.7953688909464489E-6</v>
      </c>
      <c r="ANG6" s="156">
        <f t="shared" si="16"/>
        <v>-1.3663276149999959E-4</v>
      </c>
      <c r="ANH6" s="156">
        <f t="shared" si="16"/>
        <v>6.4529843154526034E-5</v>
      </c>
      <c r="ANI6" s="156">
        <f t="shared" si="16"/>
        <v>-1.1766447405880953E-4</v>
      </c>
      <c r="ANJ6" s="156">
        <f t="shared" si="16"/>
        <v>-5.6941122878939598E-4</v>
      </c>
      <c r="ANK6" s="156">
        <f t="shared" si="16"/>
        <v>-2.6587663324306732E-5</v>
      </c>
      <c r="ANL6" s="156">
        <f t="shared" si="16"/>
        <v>-6.5711257895795239E-4</v>
      </c>
      <c r="ANM6" s="156">
        <f t="shared" si="16"/>
        <v>2.2805017103766367E-4</v>
      </c>
      <c r="ANN6" s="156">
        <f t="shared" si="16"/>
        <v>-2.279981760144878E-5</v>
      </c>
      <c r="ANO6" s="156">
        <f t="shared" si="16"/>
        <v>1.4060208091071225E-4</v>
      </c>
      <c r="ANP6" s="156">
        <f t="shared" si="16"/>
        <v>-1.8997610100646156E-4</v>
      </c>
      <c r="ANQ6" s="156">
        <f t="shared" si="16"/>
        <v>-6.0803903610517906E-5</v>
      </c>
      <c r="ANR6" s="156">
        <f t="shared" si="16"/>
        <v>-1.482185273158354E-4</v>
      </c>
      <c r="ANS6" s="156">
        <f t="shared" si="16"/>
        <v>1.9385296062868207E-4</v>
      </c>
      <c r="ANT6" s="156">
        <f t="shared" si="16"/>
        <v>-7.6006034879116946E-5</v>
      </c>
      <c r="ANU6" s="156">
        <f t="shared" si="16"/>
        <v>4.1806496729579479E-5</v>
      </c>
      <c r="ANV6" s="156">
        <f t="shared" si="16"/>
        <v>9.5010793226046886E-5</v>
      </c>
      <c r="ANW6" s="156">
        <f t="shared" si="16"/>
        <v>-7.6001413625848002E-6</v>
      </c>
      <c r="ANX6" s="156">
        <f t="shared" si="16"/>
        <v>-3.0400796500962279E-5</v>
      </c>
      <c r="ANY6" s="156">
        <f t="shared" si="16"/>
        <v>2.4701398099136185E-4</v>
      </c>
      <c r="ANZ6" s="156">
        <f t="shared" si="16"/>
        <v>-3.0394212941819987E-5</v>
      </c>
      <c r="AOA6" s="156">
        <f t="shared" si="16"/>
        <v>-1.8996960486350467E-5</v>
      </c>
      <c r="AOB6" s="156">
        <f t="shared" si="16"/>
        <v>-1.4058017819484903E-4</v>
      </c>
      <c r="AOC6" s="156">
        <f t="shared" si="16"/>
        <v>-1.063999574398844E-4</v>
      </c>
      <c r="AOD6" s="156">
        <f t="shared" si="16"/>
        <v>1.292136966517532E-4</v>
      </c>
      <c r="AOE6" s="156">
        <f t="shared" si="16"/>
        <v>-2.2799471052215026E-5</v>
      </c>
      <c r="AOF6" s="156">
        <f t="shared" si="16"/>
        <v>1.3299994680004978E-4</v>
      </c>
      <c r="AOG6" s="156">
        <f t="shared" si="16"/>
        <v>-6.0791890361788781E-5</v>
      </c>
      <c r="AOH6" s="156">
        <f t="shared" si="16"/>
        <v>1.5578868974097659E-4</v>
      </c>
      <c r="AOI6" s="156">
        <f t="shared" si="16"/>
        <v>4.5589587338268345E-4</v>
      </c>
      <c r="AOJ6" s="156">
        <f t="shared" si="16"/>
        <v>6.6454518527514495E-4</v>
      </c>
      <c r="AOK6" s="156">
        <f t="shared" si="16"/>
        <v>4.8194965713266313E-4</v>
      </c>
      <c r="AOL6" s="156">
        <f t="shared" si="16"/>
        <v>-1.7448035199518763E-4</v>
      </c>
      <c r="AOM6" s="156">
        <f t="shared" si="16"/>
        <v>4.4765814092873057E-4</v>
      </c>
      <c r="AON6" s="156">
        <f t="shared" si="16"/>
        <v>4.5883387938361331E-4</v>
      </c>
      <c r="AOO6" s="156">
        <f t="shared" si="16"/>
        <v>-1.4024022771974565E-4</v>
      </c>
      <c r="AOP6" s="156">
        <f t="shared" si="16"/>
        <v>7.6953403387447494E-4</v>
      </c>
      <c r="AOQ6" s="156">
        <f t="shared" si="16"/>
        <v>-1.8181887052581835E-4</v>
      </c>
      <c r="AOR6" s="156">
        <f t="shared" si="16"/>
        <v>1.1024773537511301E-3</v>
      </c>
      <c r="AOS6" s="156">
        <f t="shared" si="16"/>
        <v>1.3623875084212145E-4</v>
      </c>
      <c r="AOT6" s="156">
        <f t="shared" si="16"/>
        <v>1.0973293274507689E-4</v>
      </c>
      <c r="AOU6" s="156">
        <f t="shared" si="16"/>
        <v>-4.5401748724138713E-5</v>
      </c>
      <c r="AOV6" s="156">
        <f t="shared" si="16"/>
        <v>-5.1836016572381904E-4</v>
      </c>
      <c r="AOW6" s="156">
        <f t="shared" si="16"/>
        <v>5.299858418061909E-5</v>
      </c>
      <c r="AOX6" s="156">
        <f t="shared" si="16"/>
        <v>1.9305603924713033E-4</v>
      </c>
      <c r="AOY6" s="156">
        <f t="shared" ref="AOY6:ARJ6" si="17">AOY5/AOX5-1</f>
        <v>2.0058813956391752E-4</v>
      </c>
      <c r="AOZ6" s="156">
        <f t="shared" si="17"/>
        <v>-1.248694546611695E-4</v>
      </c>
      <c r="APA6" s="156">
        <f t="shared" si="17"/>
        <v>-1.5894460780407904E-4</v>
      </c>
      <c r="APB6" s="156">
        <f t="shared" si="17"/>
        <v>2.6116479498550227E-4</v>
      </c>
      <c r="APC6" s="156">
        <f t="shared" si="17"/>
        <v>1.9676845650273833E-4</v>
      </c>
      <c r="APD6" s="156">
        <f t="shared" si="17"/>
        <v>3.1022767684873997E-4</v>
      </c>
      <c r="APE6" s="156">
        <f t="shared" si="17"/>
        <v>4.4250465197204214E-4</v>
      </c>
      <c r="APF6" s="156">
        <f t="shared" si="17"/>
        <v>3.7804181898604128E-4</v>
      </c>
      <c r="APG6" s="156">
        <f t="shared" si="17"/>
        <v>3.6656198865547829E-4</v>
      </c>
      <c r="APH6" s="156">
        <f t="shared" si="17"/>
        <v>2.1910108115075211E-4</v>
      </c>
      <c r="API6" s="156">
        <f t="shared" si="17"/>
        <v>-2.4926730519392315E-4</v>
      </c>
      <c r="APJ6" s="156">
        <f t="shared" si="17"/>
        <v>9.0665256318400722E-5</v>
      </c>
      <c r="APK6" s="156">
        <f t="shared" si="17"/>
        <v>-2.6441635755158899E-5</v>
      </c>
      <c r="APL6" s="156">
        <f t="shared" si="17"/>
        <v>1.5865400960235476E-4</v>
      </c>
      <c r="APM6" s="156">
        <f t="shared" si="17"/>
        <v>5.2876280833391576E-5</v>
      </c>
      <c r="APN6" s="156">
        <f t="shared" si="17"/>
        <v>1.7372716526353749E-4</v>
      </c>
      <c r="APO6" s="156">
        <f t="shared" si="17"/>
        <v>1.6614494636169042E-4</v>
      </c>
      <c r="APP6" s="156">
        <f t="shared" si="17"/>
        <v>2.3407444322365301E-4</v>
      </c>
      <c r="APQ6" s="156">
        <f t="shared" si="17"/>
        <v>3.5857851925946704E-4</v>
      </c>
      <c r="APR6" s="156">
        <f t="shared" si="17"/>
        <v>2.1506999207621114E-4</v>
      </c>
      <c r="APS6" s="156">
        <f t="shared" si="17"/>
        <v>6.4129889432607001E-5</v>
      </c>
      <c r="APT6" s="156">
        <f t="shared" si="17"/>
        <v>2.5650310821401234E-4</v>
      </c>
      <c r="APU6" s="156">
        <f t="shared" si="17"/>
        <v>1.5461662618987404E-4</v>
      </c>
      <c r="APV6" s="156">
        <f t="shared" si="17"/>
        <v>-9.8034410078051692E-5</v>
      </c>
      <c r="APW6" s="156">
        <f t="shared" si="17"/>
        <v>2.1117173918772103E-4</v>
      </c>
      <c r="APX6" s="156">
        <f t="shared" si="17"/>
        <v>2.6767907164382265E-4</v>
      </c>
      <c r="APY6" s="156">
        <f t="shared" si="17"/>
        <v>2.7514567644382204E-4</v>
      </c>
      <c r="APZ6" s="156">
        <f t="shared" si="17"/>
        <v>2.0347643253049164E-4</v>
      </c>
      <c r="AQA6" s="156">
        <f t="shared" si="17"/>
        <v>2.9385061087028319E-4</v>
      </c>
      <c r="AQB6" s="156">
        <f t="shared" si="17"/>
        <v>3.2389395862453263E-4</v>
      </c>
      <c r="AQC6" s="156">
        <f t="shared" si="17"/>
        <v>1.8824946819373523E-5</v>
      </c>
      <c r="AQD6" s="156">
        <f t="shared" si="17"/>
        <v>3.0119347916190975E-5</v>
      </c>
      <c r="AQE6" s="156">
        <f t="shared" si="17"/>
        <v>3.1624362806748074E-4</v>
      </c>
      <c r="AQF6" s="156">
        <f t="shared" si="17"/>
        <v>1.0914483142765441E-4</v>
      </c>
      <c r="AQG6" s="156">
        <f t="shared" si="17"/>
        <v>-9.0316899420739283E-5</v>
      </c>
      <c r="AQH6" s="156">
        <f t="shared" si="17"/>
        <v>1.6559593838327835E-4</v>
      </c>
      <c r="AQI6" s="156">
        <f t="shared" si="17"/>
        <v>-1.5051683719180531E-5</v>
      </c>
      <c r="AQJ6" s="156">
        <f t="shared" si="17"/>
        <v>1.0912634949789002E-4</v>
      </c>
      <c r="AQK6" s="156">
        <f t="shared" si="17"/>
        <v>6.0201071579113474E-5</v>
      </c>
      <c r="AQL6" s="156">
        <f t="shared" si="17"/>
        <v>1.2039489525639269E-4</v>
      </c>
      <c r="AQM6" s="156">
        <f t="shared" si="17"/>
        <v>-4.8904538341054682E-5</v>
      </c>
      <c r="AQN6" s="156">
        <f t="shared" si="17"/>
        <v>2.0315186354213921E-4</v>
      </c>
      <c r="AQO6" s="156">
        <f t="shared" si="17"/>
        <v>-2.256784458276595E-5</v>
      </c>
      <c r="AQP6" s="156">
        <f t="shared" si="17"/>
        <v>1.8054683121504489E-4</v>
      </c>
      <c r="AQQ6" s="156">
        <f t="shared" si="17"/>
        <v>1.0153925996680968E-4</v>
      </c>
      <c r="AQR6" s="156">
        <f t="shared" si="17"/>
        <v>6.016530417318755E-5</v>
      </c>
      <c r="AQS6" s="156">
        <f t="shared" si="17"/>
        <v>4.4745252867084417E-4</v>
      </c>
      <c r="AQT6" s="156">
        <f t="shared" si="17"/>
        <v>2.2550541400878643E-5</v>
      </c>
      <c r="AQU6" s="156">
        <f t="shared" si="17"/>
        <v>5.0737573992298834E-4</v>
      </c>
      <c r="AQV6" s="156">
        <f t="shared" si="17"/>
        <v>-1.2771871830496995E-4</v>
      </c>
      <c r="AQW6" s="156">
        <f t="shared" si="17"/>
        <v>4.2828805001193793E-4</v>
      </c>
      <c r="AQX6" s="156">
        <f t="shared" si="17"/>
        <v>2.553606969843969E-4</v>
      </c>
      <c r="AQY6" s="156">
        <f t="shared" si="17"/>
        <v>3.3789110895909857E-5</v>
      </c>
      <c r="AQZ6" s="156">
        <f t="shared" si="17"/>
        <v>1.6143140854518734E-4</v>
      </c>
      <c r="ARA6" s="156">
        <f t="shared" si="17"/>
        <v>4.5794076798921779E-4</v>
      </c>
      <c r="ARB6" s="156">
        <f t="shared" si="17"/>
        <v>-1.0505305179120406E-4</v>
      </c>
      <c r="ARC6" s="156">
        <f t="shared" si="17"/>
        <v>2.1763275598107867E-4</v>
      </c>
      <c r="ARD6" s="156">
        <f t="shared" si="17"/>
        <v>1.4255595321177594E-4</v>
      </c>
      <c r="ARE6" s="156">
        <f t="shared" si="17"/>
        <v>1.8754688672162345E-4</v>
      </c>
      <c r="ARF6" s="156">
        <f t="shared" si="17"/>
        <v>1.8376148509280377E-4</v>
      </c>
      <c r="ARG6" s="156">
        <f t="shared" si="17"/>
        <v>-7.4615952815715314E-4</v>
      </c>
      <c r="ARH6" s="156">
        <f t="shared" si="17"/>
        <v>7.9549718574112305E-4</v>
      </c>
      <c r="ARI6" s="156">
        <f t="shared" si="17"/>
        <v>-4.4242478778599992E-4</v>
      </c>
      <c r="ARJ6" s="156">
        <f t="shared" si="17"/>
        <v>5.4014719010941903E-4</v>
      </c>
      <c r="ARK6" s="156">
        <f t="shared" ref="ARK6:ATV6" si="18">ARK5/ARJ5-1</f>
        <v>5.5485157720314149E-4</v>
      </c>
      <c r="ARL6" s="156">
        <f t="shared" si="18"/>
        <v>1.0903531845056769E-3</v>
      </c>
      <c r="ARM6" s="156">
        <f t="shared" si="18"/>
        <v>0</v>
      </c>
      <c r="ARN6" s="156">
        <f t="shared" si="18"/>
        <v>1.7965618297988151E-4</v>
      </c>
      <c r="ARO6" s="156">
        <f t="shared" si="18"/>
        <v>1.8710824211787269E-5</v>
      </c>
      <c r="ARP6" s="156">
        <f t="shared" si="18"/>
        <v>2.13299405006806E-4</v>
      </c>
      <c r="ARQ6" s="156">
        <f t="shared" si="18"/>
        <v>-5.2378155316112895E-5</v>
      </c>
      <c r="ARR6" s="156">
        <f t="shared" si="18"/>
        <v>3.7414927807066789E-6</v>
      </c>
      <c r="ARS6" s="156">
        <f t="shared" si="18"/>
        <v>1.6088358762922361E-4</v>
      </c>
      <c r="ART6" s="156">
        <f t="shared" si="18"/>
        <v>-1.3093069277292368E-4</v>
      </c>
      <c r="ARU6" s="156">
        <f t="shared" si="18"/>
        <v>-4.7515358310701306E-4</v>
      </c>
      <c r="ARV6" s="156">
        <f t="shared" si="18"/>
        <v>1.796709775223615E-4</v>
      </c>
      <c r="ARW6" s="156">
        <f t="shared" si="18"/>
        <v>1.3472902624589445E-4</v>
      </c>
      <c r="ARX6" s="156">
        <f t="shared" si="18"/>
        <v>-1.8709843997322118E-4</v>
      </c>
      <c r="ARY6" s="156">
        <f t="shared" si="18"/>
        <v>-2.9941352375995045E-5</v>
      </c>
      <c r="ARZ6" s="156">
        <f t="shared" si="18"/>
        <v>7.1112841107723312E-5</v>
      </c>
      <c r="ASA6" s="156">
        <f t="shared" si="18"/>
        <v>-7.110778443120136E-5</v>
      </c>
      <c r="ASB6" s="156">
        <f t="shared" si="18"/>
        <v>-1.0479787110595495E-4</v>
      </c>
      <c r="ASC6" s="156">
        <f t="shared" si="18"/>
        <v>3.368856048768798E-5</v>
      </c>
      <c r="ASD6" s="156">
        <f t="shared" si="18"/>
        <v>6.3631803924213415E-5</v>
      </c>
      <c r="ASE6" s="156">
        <f t="shared" si="18"/>
        <v>-7.8598991687273134E-5</v>
      </c>
      <c r="ASF6" s="156">
        <f t="shared" si="18"/>
        <v>-3.7431033320656226E-6</v>
      </c>
      <c r="ASG6" s="156">
        <f t="shared" si="18"/>
        <v>-1.1977975497556859E-4</v>
      </c>
      <c r="ASH6" s="156">
        <f t="shared" si="18"/>
        <v>-4.8666354702908698E-5</v>
      </c>
      <c r="ASI6" s="156">
        <f t="shared" si="18"/>
        <v>-1.7595615322407721E-4</v>
      </c>
      <c r="ASJ6" s="156">
        <f t="shared" si="18"/>
        <v>8.2376949431806068E-5</v>
      </c>
      <c r="ASK6" s="156">
        <f t="shared" si="18"/>
        <v>-1.3478754113815938E-4</v>
      </c>
      <c r="ASL6" s="156">
        <f t="shared" si="18"/>
        <v>-3.5199269053476367E-4</v>
      </c>
      <c r="ASM6" s="156">
        <f t="shared" si="18"/>
        <v>-2.0602568953054234E-4</v>
      </c>
      <c r="ASN6" s="156">
        <f t="shared" si="18"/>
        <v>-2.0606814486223701E-4</v>
      </c>
      <c r="ASO6" s="156">
        <f t="shared" si="18"/>
        <v>-2.098580834710706E-4</v>
      </c>
      <c r="ASP6" s="156">
        <f t="shared" si="18"/>
        <v>-1.7991611411183328E-4</v>
      </c>
      <c r="ASQ6" s="156">
        <f t="shared" si="18"/>
        <v>-2.8866736896560052E-4</v>
      </c>
      <c r="ASR6" s="156">
        <f t="shared" si="18"/>
        <v>2.9625074062678003E-4</v>
      </c>
      <c r="ASS6" s="156">
        <f t="shared" si="18"/>
        <v>8.9973570263746083E-5</v>
      </c>
      <c r="AST6" s="156">
        <f t="shared" si="18"/>
        <v>-1.8742807447735821E-5</v>
      </c>
      <c r="ASU6" s="156">
        <f t="shared" si="18"/>
        <v>-1.6119116522461674E-4</v>
      </c>
      <c r="ASV6" s="156">
        <f t="shared" si="18"/>
        <v>-4.8740069210961856E-5</v>
      </c>
      <c r="ASW6" s="156">
        <f t="shared" si="18"/>
        <v>2.0996745504442416E-4</v>
      </c>
      <c r="ASX6" s="156">
        <f t="shared" si="18"/>
        <v>-1.5369390172581543E-4</v>
      </c>
      <c r="ASY6" s="156">
        <f t="shared" si="18"/>
        <v>1.7621277505108779E-4</v>
      </c>
      <c r="ASZ6" s="156">
        <f t="shared" si="18"/>
        <v>2.2866139370991689E-4</v>
      </c>
      <c r="ATA6" s="156">
        <f t="shared" si="18"/>
        <v>3.0356292934485829E-4</v>
      </c>
      <c r="ATB6" s="156">
        <f t="shared" si="18"/>
        <v>-2.9972425368618438E-5</v>
      </c>
      <c r="ATC6" s="156">
        <f t="shared" si="18"/>
        <v>5.2078650001496918E-4</v>
      </c>
      <c r="ATD6" s="156">
        <f t="shared" si="18"/>
        <v>-1.7600161771691436E-4</v>
      </c>
      <c r="ATE6" s="156">
        <f t="shared" si="18"/>
        <v>2.1348634436479941E-4</v>
      </c>
      <c r="ATF6" s="156">
        <f t="shared" si="18"/>
        <v>4.0066953001827166E-4</v>
      </c>
      <c r="ATG6" s="156">
        <f t="shared" si="18"/>
        <v>1.130408743823974E-3</v>
      </c>
      <c r="ATH6" s="156">
        <f t="shared" si="18"/>
        <v>5.6082733248086214E-4</v>
      </c>
      <c r="ATI6" s="156">
        <f t="shared" si="18"/>
        <v>1.087395184072637E-3</v>
      </c>
      <c r="ATJ6" s="156">
        <f t="shared" si="18"/>
        <v>1.552800827165024E-3</v>
      </c>
      <c r="ATK6" s="156">
        <f t="shared" si="18"/>
        <v>4.3232122958114516E-4</v>
      </c>
      <c r="ATL6" s="156">
        <f t="shared" si="18"/>
        <v>-2.4586957736505433E-4</v>
      </c>
      <c r="ATM6" s="156">
        <f t="shared" si="18"/>
        <v>1.1588521774124061E-3</v>
      </c>
      <c r="ATN6" s="156">
        <f t="shared" si="18"/>
        <v>-3.089176715797004E-4</v>
      </c>
      <c r="ATO6" s="156">
        <f t="shared" si="18"/>
        <v>1.6083575021315077E-3</v>
      </c>
      <c r="ATP6" s="156">
        <f t="shared" si="18"/>
        <v>7.9545327827101886E-4</v>
      </c>
      <c r="ATQ6" s="156">
        <f t="shared" si="18"/>
        <v>2.005623173118698E-3</v>
      </c>
      <c r="ATR6" s="156">
        <f t="shared" si="18"/>
        <v>1.2380320479794538E-3</v>
      </c>
      <c r="ATS6" s="156">
        <f t="shared" si="18"/>
        <v>-2.2212596763604431E-5</v>
      </c>
      <c r="ATT6" s="156">
        <f t="shared" si="18"/>
        <v>4.4426180348078326E-4</v>
      </c>
      <c r="ATU6" s="156">
        <f t="shared" si="18"/>
        <v>3.4415000499565807E-4</v>
      </c>
      <c r="ATV6" s="156">
        <f t="shared" si="18"/>
        <v>5.5488968792927196E-5</v>
      </c>
      <c r="ATW6" s="156">
        <f t="shared" ref="ATW6:AWH6" si="19">ATW5/ATV5-1</f>
        <v>8.1379305242768041E-5</v>
      </c>
      <c r="ATX6" s="156">
        <f t="shared" si="19"/>
        <v>-2.7370811618543378E-4</v>
      </c>
      <c r="ATY6" s="156">
        <f t="shared" si="19"/>
        <v>-1.9978763314554282E-4</v>
      </c>
      <c r="ATZ6" s="156">
        <f t="shared" si="19"/>
        <v>2.7383776222755785E-4</v>
      </c>
      <c r="AUA6" s="156">
        <f t="shared" si="19"/>
        <v>-1.2208340886488145E-4</v>
      </c>
      <c r="AUB6" s="156">
        <f t="shared" si="19"/>
        <v>1.2949821292473906E-4</v>
      </c>
      <c r="AUC6" s="156">
        <f t="shared" si="19"/>
        <v>-3.6994698659809089E-5</v>
      </c>
      <c r="AUD6" s="156">
        <f t="shared" si="19"/>
        <v>2.1087758371285403E-4</v>
      </c>
      <c r="AUE6" s="156">
        <f t="shared" si="19"/>
        <v>7.8785009395021532E-4</v>
      </c>
      <c r="AUF6" s="156">
        <f t="shared" si="19"/>
        <v>-2.2914672412577275E-4</v>
      </c>
      <c r="AUG6" s="156">
        <f t="shared" si="19"/>
        <v>1.201447652001697E-3</v>
      </c>
      <c r="AUH6" s="156">
        <f t="shared" si="19"/>
        <v>-6.0554144266566912E-4</v>
      </c>
      <c r="AUI6" s="156">
        <f t="shared" si="19"/>
        <v>1.4150176600116193E-3</v>
      </c>
      <c r="AUJ6" s="156">
        <f t="shared" si="19"/>
        <v>1.3355420197673773E-3</v>
      </c>
      <c r="AUK6" s="156">
        <f t="shared" si="19"/>
        <v>4.0160198664018765E-4</v>
      </c>
      <c r="AUL6" s="156">
        <f t="shared" si="19"/>
        <v>6.8502736426512278E-4</v>
      </c>
      <c r="AUM6" s="156">
        <f t="shared" si="19"/>
        <v>8.4649697469352247E-4</v>
      </c>
      <c r="AUN6" s="156">
        <f t="shared" si="19"/>
        <v>4.7069552618594912E-4</v>
      </c>
      <c r="AUO6" s="156">
        <f t="shared" si="19"/>
        <v>-5.1458102078072443E-5</v>
      </c>
      <c r="AUP6" s="156">
        <f t="shared" si="19"/>
        <v>4.4109214414889131E-4</v>
      </c>
      <c r="AUQ6" s="156">
        <f t="shared" si="19"/>
        <v>2.314712755169257E-4</v>
      </c>
      <c r="AUR6" s="156">
        <f t="shared" si="19"/>
        <v>4.5916212096175357E-4</v>
      </c>
      <c r="AUS6" s="156">
        <f t="shared" si="19"/>
        <v>8.0775444265102081E-5</v>
      </c>
      <c r="AUT6" s="156">
        <f t="shared" si="19"/>
        <v>8.0768920119433929E-5</v>
      </c>
      <c r="AUU6" s="156">
        <f t="shared" si="19"/>
        <v>7.6357175371866148E-4</v>
      </c>
      <c r="AUV6" s="156">
        <f t="shared" si="19"/>
        <v>4.1450853227309459E-4</v>
      </c>
      <c r="AUW6" s="156">
        <f t="shared" si="19"/>
        <v>6.9300577504805005E-4</v>
      </c>
      <c r="AUX6" s="156">
        <f t="shared" si="19"/>
        <v>3.700799519263942E-4</v>
      </c>
      <c r="AUY6" s="156">
        <f t="shared" si="19"/>
        <v>2.7837298316923942E-4</v>
      </c>
      <c r="AUZ6" s="156">
        <f t="shared" si="19"/>
        <v>2.9660442856038749E-4</v>
      </c>
      <c r="AVA6" s="156">
        <f t="shared" si="19"/>
        <v>2.5990950756304976E-4</v>
      </c>
      <c r="AVB6" s="156">
        <f t="shared" si="19"/>
        <v>1.0613263651770843E-4</v>
      </c>
      <c r="AVC6" s="156">
        <f t="shared" si="19"/>
        <v>1.9394595860533492E-4</v>
      </c>
      <c r="AVD6" s="156">
        <f t="shared" si="19"/>
        <v>1.097594438870253E-5</v>
      </c>
      <c r="AVE6" s="156">
        <f t="shared" si="19"/>
        <v>9.146519932090591E-5</v>
      </c>
      <c r="AVF6" s="156">
        <f t="shared" si="19"/>
        <v>-3.6582733682344326E-6</v>
      </c>
      <c r="AVG6" s="156">
        <f t="shared" si="19"/>
        <v>2.9632122684297713E-4</v>
      </c>
      <c r="AVH6" s="156">
        <f t="shared" si="19"/>
        <v>2.1577497961122738E-4</v>
      </c>
      <c r="AVI6" s="156">
        <f t="shared" si="19"/>
        <v>3.5101575183182909E-4</v>
      </c>
      <c r="AVJ6" s="156">
        <f t="shared" si="19"/>
        <v>3.2165153442398342E-4</v>
      </c>
      <c r="AVK6" s="156">
        <f t="shared" si="19"/>
        <v>3.8001140034205072E-4</v>
      </c>
      <c r="AVL6" s="156">
        <f t="shared" si="19"/>
        <v>-1.3514500694000731E-4</v>
      </c>
      <c r="AVM6" s="156">
        <f t="shared" si="19"/>
        <v>4.7855104970717655E-4</v>
      </c>
      <c r="AVN6" s="156">
        <f t="shared" si="19"/>
        <v>6.5723653943194904E-5</v>
      </c>
      <c r="AVO6" s="156">
        <f t="shared" si="19"/>
        <v>9.4927927796351064E-4</v>
      </c>
      <c r="AVP6" s="156">
        <f t="shared" si="19"/>
        <v>4.7783711225890535E-4</v>
      </c>
      <c r="AVQ6" s="156">
        <f t="shared" si="19"/>
        <v>-1.640641235511886E-4</v>
      </c>
      <c r="AVR6" s="156">
        <f t="shared" si="19"/>
        <v>5.9802069735037655E-4</v>
      </c>
      <c r="AVS6" s="156">
        <f t="shared" si="19"/>
        <v>8.01743427526036E-4</v>
      </c>
      <c r="AVT6" s="156">
        <f t="shared" si="19"/>
        <v>6.263154445020902E-4</v>
      </c>
      <c r="AVU6" s="156">
        <f t="shared" si="19"/>
        <v>1.3828540652283117E-4</v>
      </c>
      <c r="AVV6" s="156">
        <f t="shared" si="19"/>
        <v>1.0551900797572955E-4</v>
      </c>
      <c r="AVW6" s="156">
        <f t="shared" si="19"/>
        <v>2.2920676269078122E-4</v>
      </c>
      <c r="AVX6" s="156">
        <f t="shared" si="19"/>
        <v>4.7285795347074E-5</v>
      </c>
      <c r="AVY6" s="156">
        <f t="shared" si="19"/>
        <v>3.5280809785520617E-4</v>
      </c>
      <c r="AVZ6" s="156">
        <f t="shared" si="19"/>
        <v>1.6725204883760725E-4</v>
      </c>
      <c r="AWA6" s="156">
        <f t="shared" si="19"/>
        <v>1.4177693761818766E-4</v>
      </c>
      <c r="AWB6" s="156">
        <f t="shared" si="19"/>
        <v>1.5266121205725902E-4</v>
      </c>
      <c r="AWC6" s="156">
        <f t="shared" si="19"/>
        <v>-1.4536943825582682E-5</v>
      </c>
      <c r="AWD6" s="156">
        <f t="shared" si="19"/>
        <v>2.7257165908922687E-4</v>
      </c>
      <c r="AWE6" s="156">
        <f t="shared" si="19"/>
        <v>1.1989884897101177E-4</v>
      </c>
      <c r="AWF6" s="156">
        <f t="shared" si="19"/>
        <v>1.1625161208272949E-4</v>
      </c>
      <c r="AWG6" s="156">
        <f t="shared" si="19"/>
        <v>3.6324406005161514E-4</v>
      </c>
      <c r="AWH6" s="156">
        <f t="shared" si="19"/>
        <v>-1.4524486468658893E-5</v>
      </c>
      <c r="AWI6" s="156">
        <f t="shared" ref="AWI6:AYT6" si="20">AWI5/AWH5-1</f>
        <v>8.3517010236233702E-5</v>
      </c>
      <c r="AWJ6" s="156">
        <f t="shared" si="20"/>
        <v>-3.6308711185428777E-6</v>
      </c>
      <c r="AWK6" s="156">
        <f t="shared" si="20"/>
        <v>4.1028992611158444E-4</v>
      </c>
      <c r="AWL6" s="156">
        <f t="shared" si="20"/>
        <v>1.0162306553218592E-4</v>
      </c>
      <c r="AWM6" s="156">
        <f t="shared" si="20"/>
        <v>2.540318483357229E-4</v>
      </c>
      <c r="AWN6" s="156">
        <f t="shared" si="20"/>
        <v>3.736947893158149E-4</v>
      </c>
      <c r="AWO6" s="156">
        <f t="shared" si="20"/>
        <v>3.9894243985938438E-4</v>
      </c>
      <c r="AWP6" s="156">
        <f t="shared" si="20"/>
        <v>2.0301697729463442E-4</v>
      </c>
      <c r="AWQ6" s="156">
        <f t="shared" si="20"/>
        <v>2.5371971220944367E-4</v>
      </c>
      <c r="AWR6" s="156">
        <f t="shared" si="20"/>
        <v>4.4933234286959056E-4</v>
      </c>
      <c r="AWS6" s="156">
        <f t="shared" si="20"/>
        <v>2.8976163483518391E-4</v>
      </c>
      <c r="AWT6" s="156">
        <f t="shared" si="20"/>
        <v>3.6933906412373041E-4</v>
      </c>
      <c r="AWU6" s="156">
        <f t="shared" si="20"/>
        <v>1.9907988894973805E-4</v>
      </c>
      <c r="AWV6" s="156">
        <f t="shared" si="20"/>
        <v>3.3294007802364689E-4</v>
      </c>
      <c r="AWW6" s="156">
        <f t="shared" si="20"/>
        <v>-1.772677611442397E-4</v>
      </c>
      <c r="AWX6" s="156">
        <f t="shared" si="20"/>
        <v>2.0986434802749976E-4</v>
      </c>
      <c r="AWY6" s="156">
        <f t="shared" si="20"/>
        <v>3.2558324621012602E-5</v>
      </c>
      <c r="AWZ6" s="156">
        <f t="shared" si="20"/>
        <v>2.3513579996814471E-4</v>
      </c>
      <c r="AXA6" s="156">
        <f t="shared" si="20"/>
        <v>5.967428689226395E-4</v>
      </c>
      <c r="AXB6" s="156">
        <f t="shared" si="20"/>
        <v>-4.6988065031339232E-5</v>
      </c>
      <c r="AXC6" s="156">
        <f t="shared" si="20"/>
        <v>5.7834182170424242E-5</v>
      </c>
      <c r="AXD6" s="156">
        <f t="shared" si="20"/>
        <v>2.9999746990072573E-4</v>
      </c>
      <c r="AXE6" s="156">
        <f t="shared" si="20"/>
        <v>1.8789385442552486E-4</v>
      </c>
      <c r="AXF6" s="156">
        <f t="shared" si="20"/>
        <v>3.0346382277723905E-4</v>
      </c>
      <c r="AXG6" s="156">
        <f t="shared" si="20"/>
        <v>1.0473548871736682E-4</v>
      </c>
      <c r="AXH6" s="156">
        <f t="shared" si="20"/>
        <v>2.0222665997393641E-4</v>
      </c>
      <c r="AXI6" s="156">
        <f t="shared" si="20"/>
        <v>3.7187740321265039E-4</v>
      </c>
      <c r="AXJ6" s="156">
        <f t="shared" si="20"/>
        <v>2.3459267493386449E-4</v>
      </c>
      <c r="AXK6" s="156">
        <f t="shared" si="20"/>
        <v>2.7783691334004601E-4</v>
      </c>
      <c r="AXL6" s="156">
        <f t="shared" si="20"/>
        <v>2.9579608827723369E-4</v>
      </c>
      <c r="AXM6" s="156">
        <f t="shared" si="20"/>
        <v>4.6520014424800138E-4</v>
      </c>
      <c r="AXN6" s="156">
        <f t="shared" si="20"/>
        <v>4.1091594606190718E-4</v>
      </c>
      <c r="AXO6" s="156">
        <f t="shared" si="20"/>
        <v>1.6574008351866176E-4</v>
      </c>
      <c r="AXP6" s="156">
        <f t="shared" si="20"/>
        <v>6.6645292140532497E-4</v>
      </c>
      <c r="AXQ6" s="156">
        <f t="shared" si="20"/>
        <v>-2.7360372101048469E-4</v>
      </c>
      <c r="AXR6" s="156">
        <f t="shared" si="20"/>
        <v>7.3100994605668213E-4</v>
      </c>
      <c r="AXS6" s="156">
        <f t="shared" si="20"/>
        <v>2.7707708860358338E-4</v>
      </c>
      <c r="AXT6" s="156">
        <f t="shared" si="20"/>
        <v>3.129744080465624E-4</v>
      </c>
      <c r="AXU6" s="156">
        <f t="shared" si="20"/>
        <v>1.5823638357947978E-4</v>
      </c>
      <c r="AXV6" s="156">
        <f t="shared" si="20"/>
        <v>3.5957124724372846E-5</v>
      </c>
      <c r="AXW6" s="156">
        <f t="shared" si="20"/>
        <v>8.2698413269133297E-5</v>
      </c>
      <c r="AXX6" s="156">
        <f t="shared" si="20"/>
        <v>1.8695486478126355E-4</v>
      </c>
      <c r="AXY6" s="156">
        <f t="shared" si="20"/>
        <v>-1.2581148407220244E-4</v>
      </c>
      <c r="AXZ6" s="156">
        <f t="shared" si="20"/>
        <v>3.1277075341806793E-4</v>
      </c>
      <c r="AYA6" s="156">
        <f t="shared" si="20"/>
        <v>-1.8688498666641351E-4</v>
      </c>
      <c r="AYB6" s="156">
        <f t="shared" si="20"/>
        <v>2.4443374048321864E-4</v>
      </c>
      <c r="AYC6" s="156">
        <f t="shared" si="20"/>
        <v>3.7734221704721627E-4</v>
      </c>
      <c r="AYD6" s="156">
        <f t="shared" si="20"/>
        <v>8.9809496096826535E-5</v>
      </c>
      <c r="AYE6" s="156">
        <f t="shared" si="20"/>
        <v>3.0891692290002659E-4</v>
      </c>
      <c r="AYF6" s="156">
        <f t="shared" si="20"/>
        <v>-7.1818958768843366E-5</v>
      </c>
      <c r="AYG6" s="156">
        <f t="shared" si="20"/>
        <v>1.9392511617555286E-4</v>
      </c>
      <c r="AYH6" s="156">
        <f t="shared" si="20"/>
        <v>1.7952547825594856E-4</v>
      </c>
      <c r="AYI6" s="156">
        <f t="shared" si="20"/>
        <v>2.8359934233668227E-4</v>
      </c>
      <c r="AYJ6" s="156">
        <f t="shared" si="20"/>
        <v>3.1222971493805041E-4</v>
      </c>
      <c r="AYK6" s="156">
        <f t="shared" si="20"/>
        <v>4.2335179816865853E-4</v>
      </c>
      <c r="AYL6" s="156">
        <f t="shared" si="20"/>
        <v>1.6137939938176693E-4</v>
      </c>
      <c r="AYM6" s="156">
        <f t="shared" si="20"/>
        <v>7.1712604565732363E-6</v>
      </c>
      <c r="AYN6" s="156">
        <f t="shared" si="20"/>
        <v>2.1513627089975174E-4</v>
      </c>
      <c r="AYO6" s="156">
        <f t="shared" si="20"/>
        <v>4.0150132818062012E-4</v>
      </c>
      <c r="AYP6" s="156">
        <f t="shared" si="20"/>
        <v>-1.4333578198633123E-4</v>
      </c>
      <c r="AYQ6" s="156">
        <f t="shared" si="20"/>
        <v>4.730758892572684E-4</v>
      </c>
      <c r="AYR6" s="156">
        <f t="shared" si="20"/>
        <v>-2.865770874471707E-5</v>
      </c>
      <c r="AYS6" s="156">
        <f t="shared" si="20"/>
        <v>3.6181394165857306E-4</v>
      </c>
      <c r="AYT6" s="156">
        <f t="shared" si="20"/>
        <v>3.1871083258727673E-4</v>
      </c>
      <c r="AYU6" s="156">
        <f t="shared" ref="AYU6:BBF6" si="21">AYU5/AYT5-1</f>
        <v>4.4748495555579915E-4</v>
      </c>
      <c r="AYV6" s="156">
        <f t="shared" si="21"/>
        <v>3.470930066127309E-4</v>
      </c>
      <c r="AYW6" s="156">
        <f t="shared" si="21"/>
        <v>4.2566738565108508E-4</v>
      </c>
      <c r="AYX6" s="156">
        <f t="shared" si="21"/>
        <v>5.1129862700216577E-4</v>
      </c>
      <c r="AYY6" s="156">
        <f t="shared" si="21"/>
        <v>5.8965846267100552E-4</v>
      </c>
      <c r="AYZ6" s="156">
        <f t="shared" si="21"/>
        <v>-9.2861122619636305E-5</v>
      </c>
      <c r="AZA6" s="156">
        <f t="shared" si="21"/>
        <v>7.6796136618551003E-4</v>
      </c>
      <c r="AZB6" s="156">
        <f t="shared" si="21"/>
        <v>-2.0344282364370692E-4</v>
      </c>
      <c r="AZC6" s="156">
        <f t="shared" si="21"/>
        <v>8.4963587034136978E-4</v>
      </c>
      <c r="AZD6" s="156">
        <f t="shared" si="21"/>
        <v>6.5273685787459179E-4</v>
      </c>
      <c r="AZE6" s="156">
        <f t="shared" si="21"/>
        <v>-2.3882427167509768E-4</v>
      </c>
      <c r="AZF6" s="156">
        <f t="shared" si="21"/>
        <v>7.915172172823226E-4</v>
      </c>
      <c r="AZG6" s="156">
        <f t="shared" si="21"/>
        <v>-3.5269473024202025E-4</v>
      </c>
      <c r="AZH6" s="156">
        <f t="shared" si="21"/>
        <v>1.0014362234807006E-3</v>
      </c>
      <c r="AZI6" s="156">
        <f t="shared" si="21"/>
        <v>-4.2367148726496495E-4</v>
      </c>
      <c r="AZJ6" s="156">
        <f t="shared" si="21"/>
        <v>7.3016359226230065E-4</v>
      </c>
      <c r="AZK6" s="156">
        <f t="shared" si="21"/>
        <v>-2.3846471434063599E-4</v>
      </c>
      <c r="AZL6" s="156">
        <f t="shared" si="21"/>
        <v>7.0132468484906951E-4</v>
      </c>
      <c r="AZM6" s="156">
        <f t="shared" si="21"/>
        <v>2.6681465986477804E-4</v>
      </c>
      <c r="AZN6" s="156">
        <f t="shared" si="21"/>
        <v>5.7972251564009092E-4</v>
      </c>
      <c r="AZO6" s="156">
        <f t="shared" si="21"/>
        <v>-3.5545192157426797E-5</v>
      </c>
      <c r="AZP6" s="156">
        <f t="shared" si="21"/>
        <v>1.347210669624177E-3</v>
      </c>
      <c r="AZQ6" s="156">
        <f t="shared" si="21"/>
        <v>2.1299178916645012E-4</v>
      </c>
      <c r="AZR6" s="156">
        <f t="shared" si="21"/>
        <v>5.5720983386620127E-4</v>
      </c>
      <c r="AZS6" s="156">
        <f t="shared" si="21"/>
        <v>2.4120488936518747E-4</v>
      </c>
      <c r="AZT6" s="156">
        <f t="shared" si="21"/>
        <v>-1.0284198506305131E-4</v>
      </c>
      <c r="AZU6" s="156">
        <f t="shared" si="21"/>
        <v>1.2058576307727442E-4</v>
      </c>
      <c r="AZV6" s="156">
        <f t="shared" si="21"/>
        <v>2.4114244780881755E-4</v>
      </c>
      <c r="AZW6" s="156">
        <f t="shared" si="21"/>
        <v>9.0406617055283078E-4</v>
      </c>
      <c r="AZX6" s="156">
        <f t="shared" si="21"/>
        <v>-7.2968396891404108E-4</v>
      </c>
      <c r="AZY6" s="156">
        <f t="shared" si="21"/>
        <v>6.7350092872242584E-4</v>
      </c>
      <c r="AZZ6" s="156">
        <f t="shared" si="21"/>
        <v>3.2235439145855693E-4</v>
      </c>
      <c r="BAA6" s="156">
        <f t="shared" si="21"/>
        <v>9.5612789450028046E-5</v>
      </c>
      <c r="BAB6" s="156">
        <f t="shared" si="21"/>
        <v>8.6397371253754685E-4</v>
      </c>
      <c r="BAC6" s="156">
        <f t="shared" si="21"/>
        <v>-1.6273968725677435E-4</v>
      </c>
      <c r="BAD6" s="156">
        <f t="shared" si="21"/>
        <v>6.9706383972500952E-4</v>
      </c>
      <c r="BAE6" s="156">
        <f t="shared" si="21"/>
        <v>7.9912026052730845E-4</v>
      </c>
      <c r="BAF6" s="156">
        <f t="shared" si="21"/>
        <v>-2.3671816758941144E-4</v>
      </c>
      <c r="BAG6" s="156">
        <f t="shared" si="21"/>
        <v>1.0389793971092853E-3</v>
      </c>
      <c r="BAH6" s="156">
        <f t="shared" si="21"/>
        <v>-1.4827157704477845E-4</v>
      </c>
      <c r="BAI6" s="156">
        <f t="shared" si="21"/>
        <v>9.3919257684804691E-4</v>
      </c>
      <c r="BAJ6" s="156">
        <f t="shared" si="21"/>
        <v>-1.3404447454568036E-4</v>
      </c>
      <c r="BAK6" s="156">
        <f t="shared" si="21"/>
        <v>1.6757805609455279E-3</v>
      </c>
      <c r="BAL6" s="156">
        <f t="shared" si="21"/>
        <v>6.9736726248126324E-4</v>
      </c>
      <c r="BAM6" s="156">
        <f t="shared" si="21"/>
        <v>2.4637216980094578E-5</v>
      </c>
      <c r="BAN6" s="156">
        <f t="shared" si="21"/>
        <v>2.7100271002700183E-4</v>
      </c>
      <c r="BAO6" s="156">
        <f t="shared" si="21"/>
        <v>1.4074248698925373E-5</v>
      </c>
      <c r="BAP6" s="156">
        <f t="shared" si="21"/>
        <v>6.4036930308808415E-4</v>
      </c>
      <c r="BAQ6" s="156">
        <f t="shared" si="21"/>
        <v>2.2855696166934614E-4</v>
      </c>
      <c r="BAR6" s="156">
        <f t="shared" si="21"/>
        <v>-5.6247319463631484E-5</v>
      </c>
      <c r="BAS6" s="156">
        <f t="shared" si="21"/>
        <v>3.0234634828896212E-4</v>
      </c>
      <c r="BAT6" s="156">
        <f t="shared" si="21"/>
        <v>-2.0384637012893503E-4</v>
      </c>
      <c r="BAU6" s="156">
        <f t="shared" si="21"/>
        <v>3.8668400885866205E-4</v>
      </c>
      <c r="BAV6" s="156">
        <f t="shared" si="21"/>
        <v>1.1244641225660601E-4</v>
      </c>
      <c r="BAW6" s="156">
        <f t="shared" si="21"/>
        <v>-1.05406658889029E-5</v>
      </c>
      <c r="BAX6" s="156">
        <f t="shared" si="21"/>
        <v>8.0812623634463066E-5</v>
      </c>
      <c r="BAY6" s="156">
        <f t="shared" si="21"/>
        <v>0</v>
      </c>
      <c r="BAZ6" s="156">
        <f t="shared" si="21"/>
        <v>-2.4593158885921618E-5</v>
      </c>
      <c r="BBA6" s="156">
        <f t="shared" si="21"/>
        <v>4.1809398331138503E-4</v>
      </c>
      <c r="BBB6" s="156">
        <f t="shared" si="21"/>
        <v>-1.0535779507270249E-5</v>
      </c>
      <c r="BBC6" s="156">
        <f t="shared" si="21"/>
        <v>3.6524420438222016E-4</v>
      </c>
      <c r="BBD6" s="156">
        <f t="shared" si="21"/>
        <v>-1.6149133739407073E-4</v>
      </c>
      <c r="BBE6" s="156">
        <f t="shared" si="21"/>
        <v>1.8258491076172945E-4</v>
      </c>
      <c r="BBF6" s="156">
        <f t="shared" si="21"/>
        <v>4.8797441469394798E-4</v>
      </c>
      <c r="BBG6" s="156">
        <f t="shared" ref="BBG6:BDR6" si="22">BBG5/BBF5-1</f>
        <v>-1.9298922769228621E-4</v>
      </c>
      <c r="BBH6" s="156">
        <f t="shared" si="22"/>
        <v>2.9480407812321197E-4</v>
      </c>
      <c r="BBI6" s="156">
        <f t="shared" si="22"/>
        <v>2.4559766191023513E-4</v>
      </c>
      <c r="BBJ6" s="156">
        <f t="shared" si="22"/>
        <v>1.8239918060669602E-4</v>
      </c>
      <c r="BBK6" s="156">
        <f t="shared" si="22"/>
        <v>1.0521110608441298E-4</v>
      </c>
      <c r="BBL6" s="156">
        <f t="shared" si="22"/>
        <v>1.4377338509174997E-4</v>
      </c>
      <c r="BBM6" s="156">
        <f t="shared" si="22"/>
        <v>3.6814720278255386E-4</v>
      </c>
      <c r="BBN6" s="156">
        <f t="shared" si="22"/>
        <v>-1.1916569990577663E-4</v>
      </c>
      <c r="BBO6" s="156">
        <f t="shared" si="22"/>
        <v>3.8558203608429764E-5</v>
      </c>
      <c r="BBP6" s="156">
        <f t="shared" si="22"/>
        <v>1.121649947073422E-4</v>
      </c>
      <c r="BBQ6" s="156">
        <f t="shared" si="22"/>
        <v>3.8552392701562965E-5</v>
      </c>
      <c r="BBR6" s="156">
        <f t="shared" si="22"/>
        <v>2.1027767166614808E-5</v>
      </c>
      <c r="BBS6" s="156">
        <f t="shared" si="22"/>
        <v>-1.0513662504374466E-5</v>
      </c>
      <c r="BBT6" s="156">
        <f t="shared" si="22"/>
        <v>9.462395738424334E-5</v>
      </c>
      <c r="BBU6" s="156">
        <f t="shared" si="22"/>
        <v>6.3076669691852771E-5</v>
      </c>
      <c r="BBV6" s="156">
        <f t="shared" si="22"/>
        <v>1.261453825533998E-4</v>
      </c>
      <c r="BBW6" s="156">
        <f t="shared" si="22"/>
        <v>1.6817262920398868E-4</v>
      </c>
      <c r="BBX6" s="156">
        <f t="shared" si="22"/>
        <v>2.8024058654319006E-5</v>
      </c>
      <c r="BBY6" s="156">
        <f t="shared" si="22"/>
        <v>-2.7672982411897085E-4</v>
      </c>
      <c r="BBZ6" s="156">
        <f t="shared" si="22"/>
        <v>1.7519393969123165E-4</v>
      </c>
      <c r="BCA6" s="156">
        <f t="shared" si="22"/>
        <v>-4.5542445559321187E-5</v>
      </c>
      <c r="BCB6" s="156">
        <f t="shared" si="22"/>
        <v>8.0578765743410941E-5</v>
      </c>
      <c r="BCC6" s="156">
        <f t="shared" si="22"/>
        <v>-8.0572273329138078E-5</v>
      </c>
      <c r="BCD6" s="156">
        <f t="shared" si="22"/>
        <v>5.2551368963094092E-5</v>
      </c>
      <c r="BCE6" s="156">
        <f t="shared" si="22"/>
        <v>-1.4012961989773309E-5</v>
      </c>
      <c r="BCF6" s="156">
        <f t="shared" si="22"/>
        <v>2.0669408574658377E-4</v>
      </c>
      <c r="BCG6" s="156">
        <f t="shared" si="22"/>
        <v>-2.0314880650085243E-4</v>
      </c>
      <c r="BCH6" s="156">
        <f t="shared" si="22"/>
        <v>-2.9077201722205182E-4</v>
      </c>
      <c r="BCI6" s="156">
        <f t="shared" si="22"/>
        <v>2.6632651630897897E-4</v>
      </c>
      <c r="BCJ6" s="156">
        <f t="shared" si="22"/>
        <v>-1.1561098654711E-4</v>
      </c>
      <c r="BCK6" s="156">
        <f t="shared" si="22"/>
        <v>2.2774493968258369E-4</v>
      </c>
      <c r="BCL6" s="156">
        <f t="shared" si="22"/>
        <v>7.0059410379741394E-6</v>
      </c>
      <c r="BCM6" s="156">
        <f t="shared" si="22"/>
        <v>6.3053027596238209E-5</v>
      </c>
      <c r="BCN6" s="156">
        <f t="shared" si="22"/>
        <v>-7.7059952643288021E-5</v>
      </c>
      <c r="BCO6" s="156">
        <f t="shared" si="22"/>
        <v>-4.2035940729268084E-5</v>
      </c>
      <c r="BCP6" s="156">
        <f t="shared" si="22"/>
        <v>1.0509426956017975E-5</v>
      </c>
      <c r="BCQ6" s="156">
        <f t="shared" si="22"/>
        <v>1.0859627059378596E-4</v>
      </c>
      <c r="BCR6" s="156">
        <f t="shared" si="22"/>
        <v>-7.0054502402938645E-5</v>
      </c>
      <c r="BCS6" s="156">
        <f t="shared" si="22"/>
        <v>-9.4580204012983948E-5</v>
      </c>
      <c r="BCT6" s="156">
        <f t="shared" si="22"/>
        <v>-5.2549527929990347E-5</v>
      </c>
      <c r="BCU6" s="156">
        <f t="shared" si="22"/>
        <v>-2.8027887748316438E-4</v>
      </c>
      <c r="BCV6" s="156">
        <f t="shared" si="22"/>
        <v>-1.0513404590906106E-5</v>
      </c>
      <c r="BCW6" s="156">
        <f t="shared" si="22"/>
        <v>-2.4881985792724048E-4</v>
      </c>
      <c r="BCX6" s="156">
        <f t="shared" si="22"/>
        <v>1.3670971269919008E-4</v>
      </c>
      <c r="BCY6" s="156">
        <f t="shared" si="22"/>
        <v>-1.0514694285268522E-4</v>
      </c>
      <c r="BCZ6" s="156">
        <f t="shared" si="22"/>
        <v>1.051579998945229E-5</v>
      </c>
      <c r="BDA6" s="156">
        <f t="shared" si="22"/>
        <v>-1.927876391576433E-4</v>
      </c>
      <c r="BDB6" s="156">
        <f t="shared" si="22"/>
        <v>1.6828347351105499E-4</v>
      </c>
      <c r="BDC6" s="156">
        <f t="shared" si="22"/>
        <v>1.4021263245789228E-5</v>
      </c>
      <c r="BDD6" s="156">
        <f t="shared" si="22"/>
        <v>-4.907373328422171E-5</v>
      </c>
      <c r="BDE6" s="156">
        <f t="shared" si="22"/>
        <v>-1.0516316064379527E-4</v>
      </c>
      <c r="BDF6" s="156">
        <f t="shared" si="22"/>
        <v>-1.472439095361322E-4</v>
      </c>
      <c r="BDG6" s="156">
        <f t="shared" si="22"/>
        <v>-1.0518970964124019E-4</v>
      </c>
      <c r="BDH6" s="156">
        <f t="shared" si="22"/>
        <v>-1.4728108595252198E-4</v>
      </c>
      <c r="BDI6" s="156">
        <f t="shared" si="22"/>
        <v>-1.5080998993421968E-4</v>
      </c>
      <c r="BDJ6" s="156">
        <f t="shared" si="22"/>
        <v>-9.4708927894981976E-5</v>
      </c>
      <c r="BDK6" s="156">
        <f t="shared" si="22"/>
        <v>-2.595972033664351E-4</v>
      </c>
      <c r="BDL6" s="156">
        <f t="shared" si="22"/>
        <v>1.3685026826149027E-4</v>
      </c>
      <c r="BDM6" s="156">
        <f t="shared" si="22"/>
        <v>-3.1576509883390891E-5</v>
      </c>
      <c r="BDN6" s="156">
        <f t="shared" si="22"/>
        <v>7.7189461533233583E-5</v>
      </c>
      <c r="BDO6" s="156">
        <f t="shared" si="22"/>
        <v>-1.6138368972229422E-4</v>
      </c>
      <c r="BDP6" s="156">
        <f t="shared" si="22"/>
        <v>-1.4386520181475237E-4</v>
      </c>
      <c r="BDQ6" s="156">
        <f t="shared" si="22"/>
        <v>8.7735306090852561E-5</v>
      </c>
      <c r="BDR6" s="156">
        <f t="shared" si="22"/>
        <v>6.6672983054516521E-5</v>
      </c>
      <c r="BDS6" s="156">
        <f t="shared" ref="BDS6:BFS6" si="23">BDS5/BDR5-1</f>
        <v>-1.7544352122200735E-5</v>
      </c>
      <c r="BDT6" s="156">
        <f t="shared" si="23"/>
        <v>-9.4741163632061642E-5</v>
      </c>
      <c r="BDU6" s="156">
        <f t="shared" si="23"/>
        <v>4.9129702414330012E-5</v>
      </c>
      <c r="BDV6" s="156">
        <f t="shared" si="23"/>
        <v>-2.807273646016073E-4</v>
      </c>
      <c r="BDW6" s="156">
        <f t="shared" si="23"/>
        <v>2.2815503310003038E-4</v>
      </c>
      <c r="BDX6" s="156">
        <f t="shared" si="23"/>
        <v>0</v>
      </c>
      <c r="BDY6" s="156">
        <f t="shared" si="23"/>
        <v>-2.8074214185158652E-5</v>
      </c>
      <c r="BDZ6" s="156">
        <f t="shared" si="23"/>
        <v>5.2640629441436104E-5</v>
      </c>
      <c r="BEA6" s="156">
        <f t="shared" si="23"/>
        <v>-8.0711383112386237E-5</v>
      </c>
      <c r="BEB6" s="156">
        <f t="shared" si="23"/>
        <v>9.124631943935313E-5</v>
      </c>
      <c r="BEC6" s="156">
        <f t="shared" si="23"/>
        <v>-8.0710533426398001E-5</v>
      </c>
      <c r="BED6" s="156">
        <f t="shared" si="23"/>
        <v>-7.0188737515075594E-5</v>
      </c>
      <c r="BEE6" s="156">
        <f t="shared" si="23"/>
        <v>2.4567782511919489E-5</v>
      </c>
      <c r="BEF6" s="156">
        <f t="shared" si="23"/>
        <v>1.4038387971870847E-5</v>
      </c>
      <c r="BEG6" s="156">
        <f t="shared" si="23"/>
        <v>4.9133668144296649E-5</v>
      </c>
      <c r="BEH6" s="156">
        <f t="shared" si="23"/>
        <v>1.754687648052311E-4</v>
      </c>
      <c r="BEI6" s="156">
        <f t="shared" si="23"/>
        <v>-1.2631534626195151E-4</v>
      </c>
      <c r="BEJ6" s="156">
        <f t="shared" si="23"/>
        <v>-3.1582825961162797E-5</v>
      </c>
      <c r="BEK6" s="156">
        <f t="shared" si="23"/>
        <v>1.2633529387007236E-4</v>
      </c>
      <c r="BEL6" s="156">
        <f t="shared" si="23"/>
        <v>-5.9650797215371476E-5</v>
      </c>
      <c r="BEM6" s="156">
        <f t="shared" si="23"/>
        <v>-2.1054478463011783E-5</v>
      </c>
      <c r="BEN6" s="156">
        <f t="shared" si="23"/>
        <v>2.8073229017877566E-5</v>
      </c>
      <c r="BEO6" s="156">
        <f t="shared" si="23"/>
        <v>-1.0527165350193712E-4</v>
      </c>
      <c r="BEP6" s="156">
        <f t="shared" si="23"/>
        <v>7.0188491193112768E-5</v>
      </c>
      <c r="BEQ6" s="156">
        <f t="shared" si="23"/>
        <v>-2.1405987359945922E-4</v>
      </c>
      <c r="BER6" s="156">
        <f t="shared" si="23"/>
        <v>8.4238310179562959E-5</v>
      </c>
      <c r="BES6" s="156">
        <f t="shared" si="23"/>
        <v>-3.5096339452422853E-6</v>
      </c>
      <c r="BET6" s="156">
        <f t="shared" si="23"/>
        <v>6.6683278992396566E-5</v>
      </c>
      <c r="BEU6" s="156">
        <f t="shared" si="23"/>
        <v>1.0528236731088825E-5</v>
      </c>
      <c r="BEV6" s="156">
        <f t="shared" si="23"/>
        <v>1.3335626125177136E-4</v>
      </c>
      <c r="BEW6" s="156">
        <f t="shared" si="23"/>
        <v>4.9124703058733843E-5</v>
      </c>
      <c r="BEX6" s="156">
        <f t="shared" si="23"/>
        <v>-7.3683434911209211E-5</v>
      </c>
      <c r="BEY6" s="156">
        <f t="shared" si="23"/>
        <v>7.3688864559828815E-5</v>
      </c>
      <c r="BEZ6" s="156">
        <f t="shared" si="23"/>
        <v>-6.6665964919665477E-5</v>
      </c>
      <c r="BFA6" s="156">
        <f t="shared" si="23"/>
        <v>2.1053813547444733E-5</v>
      </c>
      <c r="BFB6" s="156">
        <f t="shared" si="23"/>
        <v>-6.6669005929997915E-5</v>
      </c>
      <c r="BFC6" s="156">
        <f t="shared" si="23"/>
        <v>2.807303199259259E-5</v>
      </c>
      <c r="BFD6" s="156">
        <f t="shared" si="23"/>
        <v>7.0180609799130877E-6</v>
      </c>
      <c r="BFE6" s="156">
        <f t="shared" si="23"/>
        <v>0</v>
      </c>
      <c r="BFF6" s="156">
        <f t="shared" si="23"/>
        <v>3.8599064499100777E-5</v>
      </c>
      <c r="BFG6" s="156">
        <f t="shared" si="23"/>
        <v>-2.4562092971081029E-5</v>
      </c>
      <c r="BFH6" s="156">
        <f t="shared" si="23"/>
        <v>4.5616435952799961E-5</v>
      </c>
      <c r="BFI6" s="156">
        <f t="shared" si="23"/>
        <v>-2.8070372423694145E-5</v>
      </c>
      <c r="BFJ6" s="156">
        <f t="shared" si="23"/>
        <v>-1.1579353661528291E-4</v>
      </c>
      <c r="BFK6" s="156">
        <f t="shared" si="23"/>
        <v>-3.5093014033815706E-5</v>
      </c>
      <c r="BFL6" s="156">
        <f t="shared" si="23"/>
        <v>1.4037698238711371E-5</v>
      </c>
      <c r="BFM6" s="156">
        <f t="shared" si="23"/>
        <v>1.4037501184338552E-5</v>
      </c>
      <c r="BFN6" s="156">
        <f t="shared" si="23"/>
        <v>9.826112895017225E-5</v>
      </c>
      <c r="BFO6" s="156">
        <f t="shared" si="23"/>
        <v>1.052694371250773E-5</v>
      </c>
      <c r="BFP6" s="156">
        <f t="shared" si="23"/>
        <v>9.1232551774345083E-5</v>
      </c>
      <c r="BFQ6" s="156">
        <f t="shared" si="23"/>
        <v>2.456036938802697E-5</v>
      </c>
      <c r="BFR6" s="156">
        <f t="shared" si="23"/>
        <v>-3.8593918300189323E-5</v>
      </c>
      <c r="BFS6" s="156">
        <f t="shared" si="23"/>
        <v>-2.1052040644509162E-5</v>
      </c>
      <c r="BFT6" s="156">
        <f>BFT5/BFS5-1</f>
        <v>-1.2631490305337056E-4</v>
      </c>
      <c r="BFU6" s="156">
        <f t="shared" ref="BFU6:BIF6" si="24">BFU5/BFT5-1</f>
        <v>2.1055143420545264E-5</v>
      </c>
      <c r="BFV6" s="156">
        <f t="shared" si="24"/>
        <v>-4.2109400221757021E-5</v>
      </c>
      <c r="BFW6" s="156">
        <f t="shared" si="24"/>
        <v>-9.1240875912279584E-5</v>
      </c>
      <c r="BFX6" s="156">
        <f t="shared" si="24"/>
        <v>1.474025563814596E-4</v>
      </c>
      <c r="BFY6" s="156">
        <f t="shared" si="24"/>
        <v>-1.2632642748866552E-4</v>
      </c>
      <c r="BFZ6" s="156">
        <f t="shared" si="24"/>
        <v>1.4388994174208136E-4</v>
      </c>
      <c r="BGA6" s="156">
        <f t="shared" si="24"/>
        <v>-5.614409381671237E-5</v>
      </c>
      <c r="BGB6" s="156">
        <f t="shared" si="24"/>
        <v>1.193128980749858E-4</v>
      </c>
      <c r="BGC6" s="156">
        <f t="shared" si="24"/>
        <v>7.017568482758918E-6</v>
      </c>
      <c r="BGD6" s="156">
        <f t="shared" si="24"/>
        <v>-7.0175192369292816E-6</v>
      </c>
      <c r="BGE6" s="156">
        <f t="shared" si="24"/>
        <v>-1.0526352724038457E-4</v>
      </c>
      <c r="BGF6" s="156">
        <f t="shared" si="24"/>
        <v>-3.1582382645223284E-5</v>
      </c>
      <c r="BGG6" s="156">
        <f t="shared" si="24"/>
        <v>-9.8259404828660024E-5</v>
      </c>
      <c r="BGH6" s="156">
        <f t="shared" si="24"/>
        <v>5.9663358274786304E-5</v>
      </c>
      <c r="BGI6" s="156">
        <f t="shared" si="24"/>
        <v>-7.7206798409501509E-5</v>
      </c>
      <c r="BGJ6" s="156">
        <f t="shared" si="24"/>
        <v>1.544255195191635E-4</v>
      </c>
      <c r="BGK6" s="156">
        <f t="shared" si="24"/>
        <v>5.6146063985407224E-5</v>
      </c>
      <c r="BGL6" s="156">
        <f t="shared" si="24"/>
        <v>-2.1755378315502227E-4</v>
      </c>
      <c r="BGM6" s="156">
        <f t="shared" si="24"/>
        <v>7.0193910678195692E-5</v>
      </c>
      <c r="BGN6" s="156">
        <f t="shared" si="24"/>
        <v>-3.8603941111325923E-5</v>
      </c>
      <c r="BGO6" s="156">
        <f t="shared" si="24"/>
        <v>7.3701278190840824E-5</v>
      </c>
      <c r="BGP6" s="156">
        <f t="shared" si="24"/>
        <v>-2.4565282237598574E-5</v>
      </c>
      <c r="BGQ6" s="156">
        <f t="shared" si="24"/>
        <v>-3.5094122436962749E-6</v>
      </c>
      <c r="BGR6" s="156">
        <f t="shared" si="24"/>
        <v>1.1230158590902484E-4</v>
      </c>
      <c r="BGS6" s="156">
        <f t="shared" si="24"/>
        <v>-1.2632509763876865E-4</v>
      </c>
      <c r="BGT6" s="156">
        <f t="shared" si="24"/>
        <v>1.8600211270336509E-4</v>
      </c>
      <c r="BGU6" s="156">
        <f t="shared" si="24"/>
        <v>-2.1052927058562432E-5</v>
      </c>
      <c r="BGV6" s="156">
        <f t="shared" si="24"/>
        <v>-3.5088950489425841E-5</v>
      </c>
      <c r="BGW6" s="156">
        <f t="shared" si="24"/>
        <v>-9.8252508948015738E-5</v>
      </c>
      <c r="BGX6" s="156">
        <f t="shared" si="24"/>
        <v>7.3696622589158878E-5</v>
      </c>
      <c r="BGY6" s="156">
        <f t="shared" si="24"/>
        <v>-5.9654774312023484E-5</v>
      </c>
      <c r="BGZ6" s="156">
        <f t="shared" si="24"/>
        <v>1.0527941155835663E-4</v>
      </c>
      <c r="BHA6" s="156">
        <f t="shared" si="24"/>
        <v>-1.8597404784803651E-4</v>
      </c>
      <c r="BHB6" s="156">
        <f t="shared" si="24"/>
        <v>1.6846065566289425E-4</v>
      </c>
      <c r="BHC6" s="156">
        <f t="shared" si="24"/>
        <v>-7.0180117270890463E-6</v>
      </c>
      <c r="BHD6" s="156">
        <f t="shared" si="24"/>
        <v>-5.6144487839415724E-5</v>
      </c>
      <c r="BHE6" s="156">
        <f t="shared" si="24"/>
        <v>6.3166095247479959E-5</v>
      </c>
      <c r="BHF6" s="156">
        <f t="shared" si="24"/>
        <v>-4.9126082089623324E-5</v>
      </c>
      <c r="BHG6" s="156">
        <f t="shared" si="24"/>
        <v>7.018356511445667E-5</v>
      </c>
      <c r="BHH6" s="156">
        <f t="shared" si="24"/>
        <v>-3.8598251849930598E-5</v>
      </c>
      <c r="BHI6" s="156">
        <f t="shared" si="24"/>
        <v>-9.474482061666567E-5</v>
      </c>
      <c r="BHJ6" s="156">
        <f t="shared" si="24"/>
        <v>1.6494179660231367E-4</v>
      </c>
      <c r="BHK6" s="156">
        <f t="shared" si="24"/>
        <v>-9.8246992940365097E-5</v>
      </c>
      <c r="BHL6" s="156">
        <f t="shared" si="24"/>
        <v>5.6146655063038509E-5</v>
      </c>
      <c r="BHM6" s="156">
        <f t="shared" si="24"/>
        <v>-3.508968924648137E-6</v>
      </c>
      <c r="BHN6" s="156">
        <f t="shared" si="24"/>
        <v>5.6143699799671154E-5</v>
      </c>
      <c r="BHO6" s="156">
        <f t="shared" si="24"/>
        <v>-3.1579058171971042E-5</v>
      </c>
      <c r="BHP6" s="156">
        <f t="shared" si="24"/>
        <v>5.6142320783214572E-5</v>
      </c>
      <c r="BHQ6" s="156">
        <f t="shared" si="24"/>
        <v>-1.4034792249928429E-5</v>
      </c>
      <c r="BHR6" s="156">
        <f t="shared" si="24"/>
        <v>1.0526241921104962E-4</v>
      </c>
      <c r="BHS6" s="156">
        <f t="shared" si="24"/>
        <v>-1.0875971820700769E-4</v>
      </c>
      <c r="BHT6" s="156">
        <f t="shared" si="24"/>
        <v>-1.4035038473747541E-5</v>
      </c>
      <c r="BHU6" s="156">
        <f t="shared" si="24"/>
        <v>1.0877307480439136E-4</v>
      </c>
      <c r="BHV6" s="156">
        <f t="shared" si="24"/>
        <v>-9.8235962782688979E-5</v>
      </c>
      <c r="BHW6" s="156">
        <f t="shared" si="24"/>
        <v>-1.2982456140342435E-4</v>
      </c>
      <c r="BHX6" s="156">
        <f t="shared" si="24"/>
        <v>2.1055365082567334E-5</v>
      </c>
      <c r="BHY6" s="156">
        <f t="shared" si="24"/>
        <v>3.8600689899581653E-5</v>
      </c>
      <c r="BHZ6" s="156">
        <f t="shared" si="24"/>
        <v>-1.0527054530196089E-5</v>
      </c>
      <c r="BIA6" s="156">
        <f t="shared" si="24"/>
        <v>8.421732280150529E-5</v>
      </c>
      <c r="BIB6" s="156">
        <f t="shared" si="24"/>
        <v>-1.4035038473747541E-5</v>
      </c>
      <c r="BIC6" s="156">
        <f t="shared" si="24"/>
        <v>-6.6667368428308116E-5</v>
      </c>
      <c r="BID6" s="156">
        <f t="shared" si="24"/>
        <v>-1.4036171213316351E-5</v>
      </c>
      <c r="BIE6" s="156">
        <f t="shared" si="24"/>
        <v>8.4218209380537701E-5</v>
      </c>
      <c r="BIF6" s="156">
        <f t="shared" si="24"/>
        <v>2.8070372423583123E-5</v>
      </c>
      <c r="BIG6" s="156">
        <f t="shared" ref="BIG6:BKR6" si="25">BIG5/BIF5-1</f>
        <v>-1.9297839343723755E-4</v>
      </c>
      <c r="BIH6" s="156">
        <f t="shared" si="25"/>
        <v>6.3168755329856552E-5</v>
      </c>
      <c r="BII6" s="156">
        <f t="shared" si="25"/>
        <v>4.2109843526816348E-5</v>
      </c>
      <c r="BIJ6" s="156">
        <f t="shared" si="25"/>
        <v>1.5790526385983661E-4</v>
      </c>
      <c r="BIK6" s="156">
        <f t="shared" si="25"/>
        <v>-1.7191414116612957E-4</v>
      </c>
      <c r="BIL6" s="156">
        <f t="shared" si="25"/>
        <v>-1.0527165350215917E-5</v>
      </c>
      <c r="BIM6" s="156">
        <f t="shared" si="25"/>
        <v>2.105455234535647E-5</v>
      </c>
      <c r="BIN6" s="156">
        <f t="shared" si="25"/>
        <v>-6.6671345357538492E-5</v>
      </c>
      <c r="BIO6" s="156">
        <f t="shared" si="25"/>
        <v>-5.6148034292546889E-5</v>
      </c>
      <c r="BIP6" s="156">
        <f t="shared" si="25"/>
        <v>-1.824913579813181E-4</v>
      </c>
      <c r="BIQ6" s="156">
        <f t="shared" si="25"/>
        <v>1.6848430814375703E-4</v>
      </c>
      <c r="BIR6" s="156">
        <f t="shared" si="25"/>
        <v>-5.9661473778782614E-5</v>
      </c>
      <c r="BIS6" s="156">
        <f t="shared" si="25"/>
        <v>-1.9654363970744715E-4</v>
      </c>
      <c r="BIT6" s="156">
        <f t="shared" si="25"/>
        <v>2.4572784588006158E-5</v>
      </c>
      <c r="BIU6" s="156">
        <f t="shared" si="25"/>
        <v>1.7551557700756781E-4</v>
      </c>
      <c r="BIV6" s="156">
        <f t="shared" si="25"/>
        <v>-7.370360621217209E-5</v>
      </c>
      <c r="BIW6" s="156">
        <f t="shared" si="25"/>
        <v>-3.1589588071812003E-5</v>
      </c>
      <c r="BIX6" s="156">
        <f t="shared" si="25"/>
        <v>-9.828182312776601E-5</v>
      </c>
      <c r="BIY6" s="156">
        <f t="shared" si="25"/>
        <v>8.0739432787968468E-5</v>
      </c>
      <c r="BIZ6" s="156">
        <f t="shared" si="25"/>
        <v>2.3517848994347723E-4</v>
      </c>
      <c r="BJA6" s="156">
        <f t="shared" si="25"/>
        <v>-2.7021620805944835E-4</v>
      </c>
      <c r="BJB6" s="156">
        <f t="shared" si="25"/>
        <v>-3.5102499298389489E-6</v>
      </c>
      <c r="BJC6" s="156">
        <f t="shared" si="25"/>
        <v>8.4246294040690728E-5</v>
      </c>
      <c r="BJD6" s="156">
        <f t="shared" si="25"/>
        <v>-2.4569765850190883E-5</v>
      </c>
      <c r="BJE6" s="156">
        <f t="shared" si="25"/>
        <v>4.9140739076580786E-5</v>
      </c>
      <c r="BJF6" s="156">
        <f t="shared" si="25"/>
        <v>1.0880628970544315E-4</v>
      </c>
      <c r="BJG6" s="156">
        <f t="shared" si="25"/>
        <v>-8.0718464524287548E-5</v>
      </c>
      <c r="BJH6" s="156">
        <f t="shared" si="25"/>
        <v>-1.0529345285226199E-5</v>
      </c>
      <c r="BJI6" s="156">
        <f t="shared" si="25"/>
        <v>1.7549093589308562E-4</v>
      </c>
      <c r="BJJ6" s="156">
        <f t="shared" si="25"/>
        <v>-2.8424543364968802E-4</v>
      </c>
      <c r="BJK6" s="156">
        <f t="shared" si="25"/>
        <v>1.8253043343952058E-4</v>
      </c>
      <c r="BJL6" s="156">
        <f t="shared" si="25"/>
        <v>-1.0528680124666234E-4</v>
      </c>
      <c r="BJM6" s="156">
        <f t="shared" si="25"/>
        <v>7.0198591816339473E-5</v>
      </c>
      <c r="BJN6" s="156">
        <f t="shared" si="25"/>
        <v>7.7213030751810408E-5</v>
      </c>
      <c r="BJO6" s="156">
        <f t="shared" si="25"/>
        <v>-2.1407414686192006E-4</v>
      </c>
      <c r="BJP6" s="156">
        <f t="shared" si="25"/>
        <v>3.3346554949864604E-4</v>
      </c>
      <c r="BJQ6" s="156">
        <f t="shared" si="25"/>
        <v>-3.2282740664324461E-4</v>
      </c>
      <c r="BJR6" s="156">
        <f t="shared" si="25"/>
        <v>9.126329460484861E-5</v>
      </c>
      <c r="BJS6" s="156">
        <f t="shared" si="25"/>
        <v>2.1058838394427681E-5</v>
      </c>
      <c r="BJT6" s="156">
        <f t="shared" si="25"/>
        <v>-1.5793796196850174E-4</v>
      </c>
      <c r="BJU6" s="156">
        <f t="shared" si="25"/>
        <v>5.9674877227688938E-5</v>
      </c>
      <c r="BJV6" s="156">
        <f t="shared" si="25"/>
        <v>-3.1590696890848591E-5</v>
      </c>
      <c r="BJW6" s="156">
        <f t="shared" si="25"/>
        <v>8.7754708040010954E-5</v>
      </c>
      <c r="BJX6" s="156">
        <f t="shared" si="25"/>
        <v>3.1588922817737952E-5</v>
      </c>
      <c r="BJY6" s="156">
        <f t="shared" si="25"/>
        <v>-8.072469719466735E-5</v>
      </c>
      <c r="BJZ6" s="156">
        <f t="shared" si="25"/>
        <v>4.9140739076580786E-5</v>
      </c>
      <c r="BKA6" s="156">
        <f t="shared" si="25"/>
        <v>-1.6496437471480441E-4</v>
      </c>
      <c r="BKB6" s="156">
        <f t="shared" si="25"/>
        <v>1.7903343010483574E-4</v>
      </c>
      <c r="BKC6" s="156">
        <f t="shared" si="25"/>
        <v>-1.2986374835910475E-4</v>
      </c>
      <c r="BKD6" s="156">
        <f t="shared" si="25"/>
        <v>-1.5094233651713473E-4</v>
      </c>
      <c r="BKE6" s="156">
        <f t="shared" si="25"/>
        <v>1.2638940575904201E-4</v>
      </c>
      <c r="BKF6" s="156">
        <f t="shared" si="25"/>
        <v>4.5634850984743736E-5</v>
      </c>
      <c r="BKG6" s="156">
        <f t="shared" si="25"/>
        <v>1.0179617597394497E-4</v>
      </c>
      <c r="BKH6" s="156">
        <f t="shared" si="25"/>
        <v>-1.4039422698952642E-5</v>
      </c>
      <c r="BKI6" s="156">
        <f t="shared" si="25"/>
        <v>2.807923961412051E-5</v>
      </c>
      <c r="BKJ6" s="156">
        <f t="shared" si="25"/>
        <v>-2.070785775455386E-4</v>
      </c>
      <c r="BKK6" s="156">
        <f t="shared" si="25"/>
        <v>7.0210667106662683E-5</v>
      </c>
      <c r="BKL6" s="156">
        <f t="shared" si="25"/>
        <v>-3.1592582061756858E-5</v>
      </c>
      <c r="BKM6" s="156">
        <f t="shared" si="25"/>
        <v>1.4041591193114655E-4</v>
      </c>
      <c r="BKN6" s="156">
        <f t="shared" si="25"/>
        <v>3.5099049517706149E-5</v>
      </c>
      <c r="BKO6" s="156">
        <f t="shared" si="25"/>
        <v>-2.0005756042074108E-4</v>
      </c>
      <c r="BKP6" s="156">
        <f t="shared" si="25"/>
        <v>2.281814639419899E-4</v>
      </c>
      <c r="BKQ6" s="156">
        <f t="shared" si="25"/>
        <v>-1.8601321044764418E-4</v>
      </c>
      <c r="BKR6" s="156">
        <f t="shared" si="25"/>
        <v>1.5796512832033649E-4</v>
      </c>
      <c r="BKS6" s="156">
        <f t="shared" ref="BKS6:BND6" si="26">BKS5/BKR5-1</f>
        <v>2.8078254094232591E-5</v>
      </c>
      <c r="BKT6" s="156">
        <f t="shared" si="26"/>
        <v>-2.4918750833546888E-4</v>
      </c>
      <c r="BKU6" s="156">
        <f t="shared" si="26"/>
        <v>1.720173421564386E-4</v>
      </c>
      <c r="BKV6" s="156">
        <f t="shared" si="26"/>
        <v>-1.8953752843064997E-4</v>
      </c>
      <c r="BKW6" s="156">
        <f t="shared" si="26"/>
        <v>1.7553098121814159E-4</v>
      </c>
      <c r="BKX6" s="156">
        <f t="shared" si="26"/>
        <v>-3.5100035100654736E-6</v>
      </c>
      <c r="BKY6" s="156">
        <f t="shared" si="26"/>
        <v>-1.4742066486705951E-4</v>
      </c>
      <c r="BKZ6" s="156">
        <f t="shared" si="26"/>
        <v>6.6700133751318447E-5</v>
      </c>
      <c r="BLA6" s="156">
        <f t="shared" si="26"/>
        <v>-1.0530897653726612E-4</v>
      </c>
      <c r="BLB6" s="156">
        <f t="shared" si="26"/>
        <v>2.1064013537142046E-4</v>
      </c>
      <c r="BLC6" s="156">
        <f t="shared" si="26"/>
        <v>1.4741704281417967E-4</v>
      </c>
      <c r="BLD6" s="156">
        <f t="shared" si="26"/>
        <v>-3.0882827744016517E-4</v>
      </c>
      <c r="BLE6" s="156">
        <f t="shared" si="26"/>
        <v>2.211612722038403E-4</v>
      </c>
      <c r="BLF6" s="156">
        <f t="shared" si="26"/>
        <v>-1.8250544884057529E-4</v>
      </c>
      <c r="BLG6" s="156">
        <f t="shared" si="26"/>
        <v>1.1584190738966882E-4</v>
      </c>
      <c r="BLH6" s="156">
        <f t="shared" si="26"/>
        <v>8.0728947294606002E-5</v>
      </c>
      <c r="BLI6" s="156">
        <f t="shared" si="26"/>
        <v>-2.597156464637651E-4</v>
      </c>
      <c r="BLJ6" s="156">
        <f t="shared" si="26"/>
        <v>6.6701070376540272E-5</v>
      </c>
      <c r="BLK6" s="156">
        <f t="shared" si="26"/>
        <v>-4.9144879103568684E-5</v>
      </c>
      <c r="BLL6" s="156">
        <f t="shared" si="26"/>
        <v>1.8956813570270015E-4</v>
      </c>
      <c r="BLM6" s="156">
        <f t="shared" si="26"/>
        <v>3.5098556747215071E-5</v>
      </c>
      <c r="BLN6" s="156">
        <f t="shared" si="26"/>
        <v>-1.7548662440858287E-5</v>
      </c>
      <c r="BLO6" s="156">
        <f t="shared" si="26"/>
        <v>2.8078352642957327E-5</v>
      </c>
      <c r="BLP6" s="156">
        <f t="shared" si="26"/>
        <v>-2.2111081863651627E-4</v>
      </c>
      <c r="BLQ6" s="156">
        <f t="shared" si="26"/>
        <v>2.0360736075719643E-4</v>
      </c>
      <c r="BLR6" s="156">
        <f t="shared" si="26"/>
        <v>7.0195142496398688E-6</v>
      </c>
      <c r="BLS6" s="156">
        <f t="shared" si="26"/>
        <v>-2.491910066613201E-4</v>
      </c>
      <c r="BLT6" s="156">
        <f t="shared" si="26"/>
        <v>2.352106890970429E-4</v>
      </c>
      <c r="BLU6" s="156">
        <f t="shared" si="26"/>
        <v>-1.8952821513551488E-4</v>
      </c>
      <c r="BLV6" s="156">
        <f t="shared" si="26"/>
        <v>1.8605369579871578E-4</v>
      </c>
      <c r="BLW6" s="156">
        <f t="shared" si="26"/>
        <v>-2.8078352643068349E-5</v>
      </c>
      <c r="BLX6" s="156">
        <f t="shared" si="26"/>
        <v>-2.2112323584022597E-4</v>
      </c>
      <c r="BLY6" s="156">
        <f t="shared" si="26"/>
        <v>2.5978950029137415E-4</v>
      </c>
      <c r="BLZ6" s="156">
        <f t="shared" si="26"/>
        <v>-1.6846834199069072E-4</v>
      </c>
      <c r="BMA6" s="156">
        <f t="shared" si="26"/>
        <v>6.6696621640716103E-5</v>
      </c>
      <c r="BMB6" s="156">
        <f t="shared" si="26"/>
        <v>6.6692173497973073E-5</v>
      </c>
      <c r="BMC6" s="156">
        <f t="shared" si="26"/>
        <v>-2.1761257941099732E-4</v>
      </c>
      <c r="BMD6" s="156">
        <f t="shared" si="26"/>
        <v>3.1595798460926083E-4</v>
      </c>
      <c r="BME6" s="156">
        <f t="shared" si="26"/>
        <v>-1.7196723497747701E-4</v>
      </c>
      <c r="BMF6" s="156">
        <f t="shared" si="26"/>
        <v>1.1934472724473011E-4</v>
      </c>
      <c r="BMG6" s="156">
        <f t="shared" si="26"/>
        <v>5.6155522720091611E-5</v>
      </c>
      <c r="BMH6" s="156">
        <f t="shared" si="26"/>
        <v>-3.2989517054526907E-4</v>
      </c>
      <c r="BMI6" s="156">
        <f t="shared" si="26"/>
        <v>2.9138654355898019E-4</v>
      </c>
      <c r="BMJ6" s="156">
        <f t="shared" si="26"/>
        <v>-1.649539532795341E-4</v>
      </c>
      <c r="BMK6" s="156">
        <f t="shared" si="26"/>
        <v>3.2294185993442248E-4</v>
      </c>
      <c r="BML6" s="156">
        <f t="shared" si="26"/>
        <v>-8.77276092823287E-5</v>
      </c>
      <c r="BMM6" s="156">
        <f t="shared" si="26"/>
        <v>-3.4743181212015806E-4</v>
      </c>
      <c r="BMN6" s="156">
        <f t="shared" si="26"/>
        <v>1.6851033354514655E-4</v>
      </c>
      <c r="BMO6" s="156">
        <f t="shared" si="26"/>
        <v>-1.3689157835983234E-4</v>
      </c>
      <c r="BMP6" s="156">
        <f t="shared" si="26"/>
        <v>1.2286823610363484E-4</v>
      </c>
      <c r="BMQ6" s="156">
        <f t="shared" si="26"/>
        <v>6.3181615554075421E-5</v>
      </c>
      <c r="BMR6" s="156">
        <f t="shared" si="26"/>
        <v>-2.1410194762583323E-4</v>
      </c>
      <c r="BMS6" s="156">
        <f t="shared" si="26"/>
        <v>1.8957345971570838E-4</v>
      </c>
      <c r="BMT6" s="156">
        <f t="shared" si="26"/>
        <v>-6.6689130373775996E-5</v>
      </c>
      <c r="BMU6" s="156">
        <f t="shared" si="26"/>
        <v>8.0734331396881132E-5</v>
      </c>
      <c r="BMV6" s="156">
        <f t="shared" si="26"/>
        <v>2.4569334662549736E-5</v>
      </c>
      <c r="BMW6" s="156">
        <f t="shared" si="26"/>
        <v>-2.4217749153254697E-4</v>
      </c>
      <c r="BMX6" s="156">
        <f t="shared" si="26"/>
        <v>2.3170414890838487E-4</v>
      </c>
      <c r="BMY6" s="156">
        <f t="shared" si="26"/>
        <v>-1.9655191778511494E-4</v>
      </c>
      <c r="BMZ6" s="156">
        <f t="shared" si="26"/>
        <v>2.527592889038921E-4</v>
      </c>
      <c r="BNA6" s="156">
        <f t="shared" si="26"/>
        <v>-1.2985736747539445E-4</v>
      </c>
      <c r="BNB6" s="156">
        <f t="shared" si="26"/>
        <v>1.1934388941736707E-4</v>
      </c>
      <c r="BNC6" s="156">
        <f t="shared" si="26"/>
        <v>-2.105817320346981E-4</v>
      </c>
      <c r="BND6" s="156">
        <f t="shared" si="26"/>
        <v>9.1271303950923866E-5</v>
      </c>
      <c r="BNE6" s="156">
        <f t="shared" ref="BNE6:BPP6" si="27">BNE5/BND5-1</f>
        <v>1.4391469017982494E-4</v>
      </c>
      <c r="BNF6" s="156">
        <f t="shared" si="27"/>
        <v>-1.193267165500167E-4</v>
      </c>
      <c r="BNG6" s="156">
        <f t="shared" si="27"/>
        <v>1.7550140752131682E-4</v>
      </c>
      <c r="BNH6" s="156">
        <f t="shared" si="27"/>
        <v>-2.66715330516476E-4</v>
      </c>
      <c r="BNI6" s="156">
        <f t="shared" si="27"/>
        <v>1.123311522368553E-4</v>
      </c>
      <c r="BNJ6" s="156">
        <f t="shared" si="27"/>
        <v>5.615926768309798E-5</v>
      </c>
      <c r="BNK6" s="156">
        <f t="shared" si="27"/>
        <v>-2.6674154148520479E-4</v>
      </c>
      <c r="BNL6" s="156">
        <f t="shared" si="27"/>
        <v>3.019196472455743E-4</v>
      </c>
      <c r="BNM6" s="156">
        <f t="shared" si="27"/>
        <v>-1.9653950093023731E-4</v>
      </c>
      <c r="BNN6" s="156">
        <f t="shared" si="27"/>
        <v>1.6498522153662876E-4</v>
      </c>
      <c r="BNO6" s="156">
        <f t="shared" si="27"/>
        <v>-2.5270162606483293E-4</v>
      </c>
      <c r="BNP6" s="156">
        <f t="shared" si="27"/>
        <v>2.913824517551955E-4</v>
      </c>
      <c r="BNQ6" s="156">
        <f t="shared" si="27"/>
        <v>-2.702399168924563E-4</v>
      </c>
      <c r="BNR6" s="156">
        <f t="shared" si="27"/>
        <v>2.0010180618190709E-4</v>
      </c>
      <c r="BNS6" s="156">
        <f t="shared" si="27"/>
        <v>6.3177402145342398E-5</v>
      </c>
      <c r="BNT6" s="156">
        <f t="shared" si="27"/>
        <v>-2.2812620643675174E-4</v>
      </c>
      <c r="BNU6" s="156">
        <f t="shared" si="27"/>
        <v>1.5445912976330689E-4</v>
      </c>
      <c r="BNV6" s="156">
        <f t="shared" si="27"/>
        <v>-9.8276993706791771E-5</v>
      </c>
      <c r="BNW6" s="156">
        <f t="shared" si="27"/>
        <v>1.9306306843924759E-4</v>
      </c>
      <c r="BNX6" s="156">
        <f t="shared" si="27"/>
        <v>-1.5091108178688639E-4</v>
      </c>
      <c r="BNY6" s="156">
        <f t="shared" si="27"/>
        <v>-1.2987332086078496E-4</v>
      </c>
      <c r="BNZ6" s="156">
        <f t="shared" si="27"/>
        <v>2.387171061868365E-4</v>
      </c>
      <c r="BOA6" s="156">
        <f t="shared" si="27"/>
        <v>-1.8952422400353441E-4</v>
      </c>
      <c r="BOB6" s="156">
        <f t="shared" si="27"/>
        <v>2.071120160074269E-4</v>
      </c>
      <c r="BOC6" s="156">
        <f t="shared" si="27"/>
        <v>-3.5096462627448588E-5</v>
      </c>
      <c r="BOD6" s="156">
        <f t="shared" si="27"/>
        <v>1.4039077772975972E-5</v>
      </c>
      <c r="BOE6" s="156">
        <f t="shared" si="27"/>
        <v>-2.386609715606669E-4</v>
      </c>
      <c r="BOF6" s="156">
        <f t="shared" si="27"/>
        <v>1.4393287813097011E-4</v>
      </c>
      <c r="BOG6" s="156">
        <f t="shared" si="27"/>
        <v>5.2650791867892011E-5</v>
      </c>
      <c r="BOH6" s="156">
        <f t="shared" si="27"/>
        <v>-1.6847366370553729E-4</v>
      </c>
      <c r="BOI6" s="156">
        <f t="shared" si="27"/>
        <v>5.9677810035019263E-5</v>
      </c>
      <c r="BOJ6" s="156">
        <f t="shared" si="27"/>
        <v>1.8955349620886075E-4</v>
      </c>
      <c r="BOK6" s="156">
        <f t="shared" si="27"/>
        <v>4.9134185460486535E-5</v>
      </c>
      <c r="BOL6" s="156">
        <f t="shared" si="27"/>
        <v>-2.7724356724734278E-4</v>
      </c>
      <c r="BOM6" s="156">
        <f t="shared" si="27"/>
        <v>2.0360235757488354E-4</v>
      </c>
      <c r="BON6" s="156">
        <f t="shared" si="27"/>
        <v>-1.8250288670429438E-4</v>
      </c>
      <c r="BOO6" s="156">
        <f t="shared" si="27"/>
        <v>2.8082492321201968E-4</v>
      </c>
      <c r="BOP6" s="156">
        <f t="shared" si="27"/>
        <v>-5.2639890509076359E-5</v>
      </c>
      <c r="BOQ6" s="156">
        <f t="shared" si="27"/>
        <v>-2.7023232961320698E-4</v>
      </c>
      <c r="BOR6" s="156">
        <f t="shared" si="27"/>
        <v>2.7732629369214834E-4</v>
      </c>
      <c r="BOS6" s="156">
        <f t="shared" si="27"/>
        <v>-1.4739841792366093E-4</v>
      </c>
      <c r="BOT6" s="156">
        <f t="shared" si="27"/>
        <v>3.0537030537036713E-4</v>
      </c>
      <c r="BOU6" s="156">
        <f t="shared" si="27"/>
        <v>-1.3684834746841013E-4</v>
      </c>
      <c r="BOV6" s="156">
        <f t="shared" si="27"/>
        <v>-8.422589384737833E-5</v>
      </c>
      <c r="BOW6" s="156">
        <f t="shared" si="27"/>
        <v>1.5793685333642671E-4</v>
      </c>
      <c r="BOX6" s="156">
        <f t="shared" si="27"/>
        <v>-2.1405837126142746E-4</v>
      </c>
      <c r="BOY6" s="156">
        <f t="shared" si="27"/>
        <v>1.5794572283001074E-4</v>
      </c>
      <c r="BOZ6" s="156">
        <f t="shared" si="27"/>
        <v>7.0187013296862943E-6</v>
      </c>
      <c r="BPA6" s="156">
        <f t="shared" si="27"/>
        <v>-1.1229843308602216E-4</v>
      </c>
      <c r="BPB6" s="156">
        <f t="shared" si="27"/>
        <v>1.4740824714043477E-4</v>
      </c>
      <c r="BPC6" s="156">
        <f t="shared" si="27"/>
        <v>-1.5089572403637064E-4</v>
      </c>
      <c r="BPD6" s="156">
        <f t="shared" si="27"/>
        <v>9.8272509669428132E-5</v>
      </c>
      <c r="BPE6" s="156">
        <f t="shared" si="27"/>
        <v>2.6671345850148853E-4</v>
      </c>
      <c r="BPF6" s="156">
        <f t="shared" si="27"/>
        <v>1.8945640046874601E-4</v>
      </c>
      <c r="BPG6" s="156">
        <f t="shared" si="27"/>
        <v>2.9816191946108184E-4</v>
      </c>
      <c r="BPH6" s="156">
        <f t="shared" si="27"/>
        <v>-1.0870899303905279E-4</v>
      </c>
      <c r="BPI6" s="156">
        <f t="shared" si="27"/>
        <v>5.0151858424452023E-4</v>
      </c>
      <c r="BPJ6" s="156">
        <f t="shared" si="27"/>
        <v>2.0681653270337996E-4</v>
      </c>
      <c r="BPK6" s="156">
        <f t="shared" si="27"/>
        <v>1.8574592760800535E-4</v>
      </c>
      <c r="BPL6" s="156">
        <f t="shared" si="27"/>
        <v>2.2425531467584747E-4</v>
      </c>
      <c r="BPM6" s="156">
        <f t="shared" si="27"/>
        <v>1.8917299870735427E-4</v>
      </c>
      <c r="BPN6" s="156">
        <f t="shared" si="27"/>
        <v>8.5111748573574175E-4</v>
      </c>
      <c r="BPO6" s="156">
        <f t="shared" si="27"/>
        <v>3.1146106736645862E-4</v>
      </c>
      <c r="BPP6" s="156">
        <f t="shared" si="27"/>
        <v>8.956090666423222E-4</v>
      </c>
      <c r="BPQ6" s="156">
        <f t="shared" ref="BPQ6:BSB6" si="28">BPQ5/BPP5-1</f>
        <v>-9.7520054527344691E-4</v>
      </c>
      <c r="BPR6" s="156">
        <f t="shared" si="28"/>
        <v>3.6387046211538987E-4</v>
      </c>
      <c r="BPS6" s="156">
        <f t="shared" si="28"/>
        <v>8.6387800783449542E-4</v>
      </c>
      <c r="BPT6" s="156">
        <f t="shared" si="28"/>
        <v>2.5509580070370852E-4</v>
      </c>
      <c r="BPU6" s="156">
        <f t="shared" si="28"/>
        <v>7.1618222470637427E-4</v>
      </c>
      <c r="BPV6" s="156">
        <f t="shared" si="28"/>
        <v>4.4685716280623566E-4</v>
      </c>
      <c r="BPW6" s="156">
        <f t="shared" si="28"/>
        <v>6.8394440509056409E-4</v>
      </c>
      <c r="BPX6" s="156">
        <f t="shared" si="28"/>
        <v>7.9506501748793923E-4</v>
      </c>
      <c r="BPY6" s="156">
        <f t="shared" si="28"/>
        <v>4.1115412356229619E-4</v>
      </c>
      <c r="BPZ6" s="156">
        <f t="shared" si="28"/>
        <v>7.557947164029688E-4</v>
      </c>
      <c r="BQA6" s="156">
        <f t="shared" si="28"/>
        <v>4.3851711608855481E-4</v>
      </c>
      <c r="BQB6" s="156">
        <f t="shared" si="28"/>
        <v>6.0530581858930788E-4</v>
      </c>
      <c r="BQC6" s="156">
        <f t="shared" si="28"/>
        <v>5.0759303554537283E-4</v>
      </c>
      <c r="BQD6" s="156">
        <f t="shared" si="28"/>
        <v>1.87297152666277E-3</v>
      </c>
      <c r="BQE6" s="156">
        <f t="shared" si="28"/>
        <v>3.3053895538590616E-3</v>
      </c>
      <c r="BQF6" s="156">
        <f t="shared" si="28"/>
        <v>4.010094375497264E-4</v>
      </c>
      <c r="BQG6" s="156">
        <f t="shared" si="28"/>
        <v>3.6940280455861618E-3</v>
      </c>
      <c r="BQH6" s="156">
        <f t="shared" si="28"/>
        <v>-1.363378148078076E-3</v>
      </c>
      <c r="BQI6" s="156">
        <f t="shared" si="28"/>
        <v>4.233621435638879E-3</v>
      </c>
      <c r="BQJ6" s="156">
        <f t="shared" si="28"/>
        <v>-6.9690717402415281E-4</v>
      </c>
      <c r="BQK6" s="156">
        <f t="shared" si="28"/>
        <v>1.2401918346593988E-3</v>
      </c>
      <c r="BQL6" s="156">
        <f t="shared" si="28"/>
        <v>8.440700646776822E-4</v>
      </c>
      <c r="BQM6" s="156">
        <f t="shared" si="28"/>
        <v>5.9309337620971903E-4</v>
      </c>
      <c r="BQN6" s="156">
        <f t="shared" si="28"/>
        <v>1.7405366883205264E-3</v>
      </c>
      <c r="BQO6" s="156">
        <f t="shared" si="28"/>
        <v>1.1971050579397957E-3</v>
      </c>
      <c r="BQP6" s="156">
        <f t="shared" si="28"/>
        <v>3.2966432314620597E-3</v>
      </c>
      <c r="BQQ6" s="156">
        <f t="shared" si="28"/>
        <v>2.6320538532520477E-3</v>
      </c>
      <c r="BQR6" s="156">
        <f t="shared" si="28"/>
        <v>1.3108741424980863E-3</v>
      </c>
      <c r="BQS6" s="156">
        <f t="shared" si="28"/>
        <v>7.6209275350520578E-3</v>
      </c>
      <c r="BQT6" s="156">
        <f t="shared" si="28"/>
        <v>3.6958124223727129E-3</v>
      </c>
      <c r="BQU6" s="156">
        <f t="shared" si="28"/>
        <v>8.1826748627558121E-3</v>
      </c>
      <c r="BQV6" s="156">
        <f t="shared" si="28"/>
        <v>5.0859691781619532E-3</v>
      </c>
      <c r="BQW6" s="156">
        <f t="shared" si="28"/>
        <v>-2.2769393698702789E-3</v>
      </c>
      <c r="BQX6" s="156">
        <f t="shared" si="28"/>
        <v>2.0831121961575327E-3</v>
      </c>
      <c r="BQY6" s="156">
        <f t="shared" si="28"/>
        <v>9.8642833498852056E-4</v>
      </c>
      <c r="BQZ6" s="156">
        <f t="shared" si="28"/>
        <v>3.3961864827147803E-3</v>
      </c>
      <c r="BRA6" s="156">
        <f t="shared" si="28"/>
        <v>2.1817582598664398E-3</v>
      </c>
      <c r="BRB6" s="156">
        <f t="shared" si="28"/>
        <v>-6.2482118604267889E-5</v>
      </c>
      <c r="BRC6" s="156">
        <f t="shared" si="28"/>
        <v>2.1442572056249443E-3</v>
      </c>
      <c r="BRD6" s="156">
        <f t="shared" si="28"/>
        <v>1.1124967182989387E-3</v>
      </c>
      <c r="BRE6" s="156">
        <f t="shared" si="28"/>
        <v>1.8193201970766459E-3</v>
      </c>
      <c r="BRF6" s="156">
        <f t="shared" si="28"/>
        <v>1.6622275157551769E-3</v>
      </c>
      <c r="BRG6" s="156">
        <f t="shared" si="28"/>
        <v>7.4480109237495817E-4</v>
      </c>
      <c r="BRH6" s="156">
        <f t="shared" si="28"/>
        <v>8.0626734127631217E-4</v>
      </c>
      <c r="BRI6" s="156">
        <f t="shared" si="28"/>
        <v>1.8852108794280564E-3</v>
      </c>
      <c r="BRJ6" s="156">
        <f t="shared" si="28"/>
        <v>1.1947586880443062E-3</v>
      </c>
      <c r="BRK6" s="156">
        <f t="shared" si="28"/>
        <v>-8.2265186543628577E-4</v>
      </c>
      <c r="BRL6" s="156">
        <f t="shared" si="28"/>
        <v>2.6001581573047439E-3</v>
      </c>
      <c r="BRM6" s="156">
        <f t="shared" si="28"/>
        <v>9.7374776038017252E-4</v>
      </c>
      <c r="BRN6" s="156">
        <f t="shared" si="28"/>
        <v>5.7395229386347779E-4</v>
      </c>
      <c r="BRO6" s="156">
        <f t="shared" si="28"/>
        <v>1.562069580153258E-3</v>
      </c>
      <c r="BRP6" s="156">
        <f t="shared" si="28"/>
        <v>9.7719764307702128E-4</v>
      </c>
      <c r="BRQ6" s="156">
        <f t="shared" si="28"/>
        <v>1.044128152992263E-3</v>
      </c>
      <c r="BRR6" s="156">
        <f t="shared" si="28"/>
        <v>1.0268929706269692E-3</v>
      </c>
      <c r="BRS6" s="156">
        <f t="shared" si="28"/>
        <v>-1.5806961514897022E-4</v>
      </c>
      <c r="BRT6" s="156">
        <f t="shared" si="28"/>
        <v>1.922946625325439E-3</v>
      </c>
      <c r="BRU6" s="156">
        <f t="shared" si="28"/>
        <v>1.6745186563915659E-4</v>
      </c>
      <c r="BRV6" s="156">
        <f t="shared" si="28"/>
        <v>9.62687023687403E-4</v>
      </c>
      <c r="BRW6" s="156">
        <f t="shared" si="28"/>
        <v>9.5211137129780354E-4</v>
      </c>
      <c r="BRX6" s="156">
        <f t="shared" si="28"/>
        <v>2.8921795464986744E-5</v>
      </c>
      <c r="BRY6" s="156">
        <f t="shared" si="28"/>
        <v>1.0957830028310855E-3</v>
      </c>
      <c r="BRZ6" s="156">
        <f t="shared" si="28"/>
        <v>4.6864868682061633E-4</v>
      </c>
      <c r="BSA6" s="156">
        <f t="shared" si="28"/>
        <v>5.1655544147832799E-4</v>
      </c>
      <c r="BSB6" s="156">
        <f t="shared" si="28"/>
        <v>4.8422112550960961E-4</v>
      </c>
      <c r="BSC6" s="156">
        <f t="shared" ref="BSC6:BUN6" si="29">BSC5/BSB5-1</f>
        <v>1.8590220262049151E-4</v>
      </c>
      <c r="BSD6" s="156">
        <f t="shared" si="29"/>
        <v>1.9227687870548849E-5</v>
      </c>
      <c r="BSE6" s="156">
        <f t="shared" si="29"/>
        <v>2.2431871202766018E-5</v>
      </c>
      <c r="BSF6" s="156">
        <f t="shared" si="29"/>
        <v>2.5635849171479208E-5</v>
      </c>
      <c r="BSG6" s="156">
        <f t="shared" si="29"/>
        <v>1.0894956596430028E-4</v>
      </c>
      <c r="BSH6" s="156">
        <f t="shared" si="29"/>
        <v>-1.7622274555040285E-4</v>
      </c>
      <c r="BSI6" s="156">
        <f t="shared" si="29"/>
        <v>1.0895689793311014E-4</v>
      </c>
      <c r="BSJ6" s="156">
        <f t="shared" si="29"/>
        <v>-1.9225593109517547E-5</v>
      </c>
      <c r="BSK6" s="156">
        <f t="shared" si="29"/>
        <v>-8.0108178083682091E-5</v>
      </c>
      <c r="BSL6" s="156">
        <f t="shared" si="29"/>
        <v>-3.2045838367356083E-6</v>
      </c>
      <c r="BSM6" s="156">
        <f t="shared" si="29"/>
        <v>1.2818376424528211E-5</v>
      </c>
      <c r="BSN6" s="156">
        <f t="shared" si="29"/>
        <v>2.5636424231478827E-5</v>
      </c>
      <c r="BSO6" s="156">
        <f t="shared" si="29"/>
        <v>1.2817883511040407E-5</v>
      </c>
      <c r="BSP6" s="156">
        <f t="shared" si="29"/>
        <v>1.121550431317786E-4</v>
      </c>
      <c r="BSQ6" s="156">
        <f t="shared" si="29"/>
        <v>-1.4738724075069598E-4</v>
      </c>
      <c r="BSR6" s="156">
        <f t="shared" si="29"/>
        <v>3.2045427598159648E-5</v>
      </c>
      <c r="BSS6" s="156">
        <f t="shared" si="29"/>
        <v>2.5635520577216298E-5</v>
      </c>
      <c r="BST6" s="156">
        <f t="shared" si="29"/>
        <v>9.2926379876567822E-5</v>
      </c>
      <c r="BSU6" s="156">
        <f t="shared" si="29"/>
        <v>-1.6020300925401187E-5</v>
      </c>
      <c r="BSV6" s="156">
        <f t="shared" si="29"/>
        <v>4.5177972374155217E-4</v>
      </c>
      <c r="BSW6" s="156">
        <f t="shared" si="29"/>
        <v>8.1667947732499968E-4</v>
      </c>
      <c r="BSX6" s="156">
        <f t="shared" si="29"/>
        <v>6.3681018896311059E-4</v>
      </c>
      <c r="BSY6" s="156">
        <f t="shared" si="29"/>
        <v>8.3787984419259054E-4</v>
      </c>
      <c r="BSZ6" s="156">
        <f t="shared" si="29"/>
        <v>7.0936489474560105E-4</v>
      </c>
      <c r="BTA6" s="156">
        <f t="shared" si="29"/>
        <v>1.6923283244674181E-4</v>
      </c>
      <c r="BTB6" s="156">
        <f t="shared" si="29"/>
        <v>6.28928809728313E-4</v>
      </c>
      <c r="BTC6" s="156">
        <f t="shared" si="29"/>
        <v>-5.7429457483104684E-5</v>
      </c>
      <c r="BTD6" s="156">
        <f t="shared" si="29"/>
        <v>1.2028971634598928E-3</v>
      </c>
      <c r="BTE6" s="156">
        <f t="shared" si="29"/>
        <v>7.0429941329619439E-4</v>
      </c>
      <c r="BTF6" s="156">
        <f t="shared" si="29"/>
        <v>7.0698835698457252E-4</v>
      </c>
      <c r="BTG6" s="156">
        <f t="shared" si="29"/>
        <v>7.5104223021349448E-4</v>
      </c>
      <c r="BTH6" s="156">
        <f t="shared" si="29"/>
        <v>1.7489967118877736E-4</v>
      </c>
      <c r="BTI6" s="156">
        <f t="shared" si="29"/>
        <v>7.3445016389994677E-4</v>
      </c>
      <c r="BTJ6" s="156">
        <f t="shared" si="29"/>
        <v>8.3240138267592911E-4</v>
      </c>
      <c r="BTK6" s="156">
        <f t="shared" si="29"/>
        <v>1.1301085031141245E-3</v>
      </c>
      <c r="BTL6" s="156">
        <f t="shared" si="29"/>
        <v>3.5830928750368862E-4</v>
      </c>
      <c r="BTM6" s="156">
        <f t="shared" si="29"/>
        <v>5.4836552207260247E-4</v>
      </c>
      <c r="BTN6" s="156">
        <f t="shared" si="29"/>
        <v>3.3897660744619529E-4</v>
      </c>
      <c r="BTO6" s="156">
        <f t="shared" si="29"/>
        <v>6.3338643222921043E-4</v>
      </c>
      <c r="BTP6" s="156">
        <f t="shared" si="29"/>
        <v>3.7979130467791222E-4</v>
      </c>
      <c r="BTQ6" s="156">
        <f t="shared" si="29"/>
        <v>9.0166190525908796E-4</v>
      </c>
      <c r="BTR6" s="156">
        <f t="shared" si="29"/>
        <v>6.4797956809803381E-4</v>
      </c>
      <c r="BTS6" s="156">
        <f t="shared" si="29"/>
        <v>7.4548366411542055E-4</v>
      </c>
      <c r="BTT6" s="156">
        <f t="shared" si="29"/>
        <v>2.0832741494092311E-4</v>
      </c>
      <c r="BTU6" s="156">
        <f t="shared" si="29"/>
        <v>3.3767258382644272E-4</v>
      </c>
      <c r="BTV6" s="156">
        <f t="shared" si="29"/>
        <v>1.4354127363698233E-3</v>
      </c>
      <c r="BTW6" s="156">
        <f t="shared" si="29"/>
        <v>4.1898077413793366E-4</v>
      </c>
      <c r="BTX6" s="156">
        <f t="shared" si="29"/>
        <v>5.1012375224379625E-4</v>
      </c>
      <c r="BTY6" s="156">
        <f t="shared" si="29"/>
        <v>3.1787796004167923E-4</v>
      </c>
      <c r="BTZ6" s="156">
        <f t="shared" si="29"/>
        <v>3.240695585418063E-4</v>
      </c>
      <c r="BUA6" s="156">
        <f t="shared" si="29"/>
        <v>2.4218710683920897E-4</v>
      </c>
      <c r="BUB6" s="156">
        <f t="shared" si="29"/>
        <v>4.119328455125526E-4</v>
      </c>
      <c r="BUC6" s="156">
        <f t="shared" si="29"/>
        <v>6.569352243008808E-4</v>
      </c>
      <c r="BUD6" s="156">
        <f t="shared" si="29"/>
        <v>2.1045820205856103E-4</v>
      </c>
      <c r="BUE6" s="156">
        <f t="shared" si="29"/>
        <v>6.3124175617113032E-4</v>
      </c>
      <c r="BUF6" s="156">
        <f t="shared" si="29"/>
        <v>3.9545416027175762E-4</v>
      </c>
      <c r="BUG6" s="156">
        <f t="shared" si="29"/>
        <v>2.9176745192915909E-4</v>
      </c>
      <c r="BUH6" s="156">
        <f t="shared" si="29"/>
        <v>8.844561535565898E-4</v>
      </c>
      <c r="BUI6" s="156">
        <f t="shared" si="29"/>
        <v>4.3870369325960112E-5</v>
      </c>
      <c r="BUJ6" s="156">
        <f t="shared" si="29"/>
        <v>4.3241752732359195E-4</v>
      </c>
      <c r="BUK6" s="305">
        <f t="shared" si="29"/>
        <v>2.9755006671394746E-4</v>
      </c>
      <c r="BUL6" s="305">
        <f t="shared" si="29"/>
        <v>1.1898462280313105E-4</v>
      </c>
      <c r="BUM6" s="305">
        <f t="shared" si="29"/>
        <v>7.7643883822209325E-4</v>
      </c>
      <c r="BUN6" s="305">
        <f t="shared" si="29"/>
        <v>0</v>
      </c>
      <c r="BUO6" s="305">
        <f t="shared" ref="BUO6:BWZ6" si="30">BUO5/BUN5-1</f>
        <v>0</v>
      </c>
      <c r="BUP6" s="305">
        <f t="shared" si="30"/>
        <v>2.7216843159028059E-4</v>
      </c>
      <c r="BUQ6" s="305">
        <f t="shared" si="30"/>
        <v>5.8171901095271927E-4</v>
      </c>
      <c r="BUR6" s="305">
        <f t="shared" si="30"/>
        <v>2.9381610862433405E-4</v>
      </c>
      <c r="BUS6" s="305">
        <f t="shared" si="30"/>
        <v>5.5933654561268753E-4</v>
      </c>
      <c r="BUT6" s="305">
        <f t="shared" si="30"/>
        <v>1.6083647458937644E-3</v>
      </c>
      <c r="BUU6" s="305">
        <f t="shared" si="30"/>
        <v>7.8262387907068742E-4</v>
      </c>
      <c r="BUV6" s="305">
        <f t="shared" si="30"/>
        <v>1.3272392488947737E-3</v>
      </c>
      <c r="BUW6" s="305">
        <f t="shared" si="30"/>
        <v>6.160681782116928E-4</v>
      </c>
      <c r="BUX6" s="305">
        <f t="shared" si="30"/>
        <v>1.2655826811074355E-3</v>
      </c>
      <c r="BUY6" s="305">
        <f t="shared" si="30"/>
        <v>2.73293622941706E-4</v>
      </c>
      <c r="BUZ6" s="305">
        <f t="shared" si="30"/>
        <v>2.2788944567599945E-3</v>
      </c>
      <c r="BVA6" s="305">
        <f t="shared" si="30"/>
        <v>2.0258967845858677E-3</v>
      </c>
      <c r="BVB6" s="305">
        <f t="shared" si="30"/>
        <v>4.7917297835375905E-4</v>
      </c>
      <c r="BVC6" s="305">
        <f t="shared" si="30"/>
        <v>2.731522823974375E-3</v>
      </c>
      <c r="BVD6" s="305">
        <f t="shared" si="30"/>
        <v>1.1833116084716266E-3</v>
      </c>
      <c r="BVE6" s="305">
        <f t="shared" si="30"/>
        <v>4.598380409791325E-3</v>
      </c>
      <c r="BVF6" s="305">
        <f t="shared" si="30"/>
        <v>5.6986865446662094E-4</v>
      </c>
      <c r="BVG6" s="305">
        <f t="shared" si="30"/>
        <v>7.5633005386155361E-4</v>
      </c>
      <c r="BVH6" s="305">
        <f t="shared" si="30"/>
        <v>3.197439600518992E-3</v>
      </c>
      <c r="BVI6" s="305">
        <f t="shared" si="30"/>
        <v>2.1715990227804127E-3</v>
      </c>
      <c r="BVJ6" s="305">
        <f t="shared" si="30"/>
        <v>4.6959501614518562E-3</v>
      </c>
      <c r="BVK6" s="305">
        <f t="shared" si="30"/>
        <v>2.7777441203911124E-3</v>
      </c>
      <c r="BVL6" s="305">
        <f t="shared" si="30"/>
        <v>3.5765962524278994E-3</v>
      </c>
      <c r="BVM6" s="305">
        <f t="shared" si="30"/>
        <v>3.2417789148919685E-3</v>
      </c>
      <c r="BVN6" s="305">
        <f t="shared" si="30"/>
        <v>3.3213122033470821E-3</v>
      </c>
      <c r="BVO6" s="305">
        <f t="shared" si="30"/>
        <v>-2.4431160644600158E-3</v>
      </c>
      <c r="BVP6" s="305">
        <f t="shared" si="30"/>
        <v>4.9461617784598566E-3</v>
      </c>
      <c r="BVQ6" s="305">
        <f t="shared" si="30"/>
        <v>-7.1590075229277517E-5</v>
      </c>
      <c r="BVR6" s="305">
        <f t="shared" si="30"/>
        <v>7.4876647435395682E-4</v>
      </c>
      <c r="BVS6" s="305">
        <f t="shared" si="30"/>
        <v>1.5321833015866648E-3</v>
      </c>
      <c r="BVT6" s="305">
        <f t="shared" si="30"/>
        <v>7.1432185557007699E-4</v>
      </c>
      <c r="BVU6" s="305">
        <f t="shared" si="30"/>
        <v>9.4282663589351223E-4</v>
      </c>
      <c r="BVV6" s="305">
        <f t="shared" si="30"/>
        <v>4.6651215308712857E-4</v>
      </c>
      <c r="BVW6" s="305">
        <f t="shared" si="30"/>
        <v>9.6228953628929581E-4</v>
      </c>
      <c r="BVX6" s="305">
        <f t="shared" si="30"/>
        <v>-2.077021906654597E-5</v>
      </c>
      <c r="BVY6" s="305">
        <f t="shared" si="30"/>
        <v>1.3946008177700975E-4</v>
      </c>
      <c r="BVZ6" s="305">
        <f t="shared" si="30"/>
        <v>3.1151631307091421E-4</v>
      </c>
      <c r="BWA6" s="305">
        <f t="shared" si="30"/>
        <v>5.9021372261747196E-4</v>
      </c>
      <c r="BWB6" s="305">
        <f t="shared" si="30"/>
        <v>2.6084507877222052E-4</v>
      </c>
      <c r="BWC6" s="305">
        <f t="shared" si="30"/>
        <v>5.8674837681094161E-4</v>
      </c>
      <c r="BWD6" s="305">
        <f t="shared" si="30"/>
        <v>4.7090042677200294E-4</v>
      </c>
      <c r="BWE6" s="305">
        <f t="shared" si="30"/>
        <v>1.2699446434385475E-3</v>
      </c>
      <c r="BWF6" s="305">
        <f t="shared" si="30"/>
        <v>4.9373372083061362E-4</v>
      </c>
      <c r="BWG6" s="305">
        <f t="shared" si="30"/>
        <v>6.323764945066479E-4</v>
      </c>
      <c r="BWH6" s="305">
        <f t="shared" si="30"/>
        <v>8.6232354852056048E-4</v>
      </c>
      <c r="BWI6" s="305">
        <f t="shared" si="30"/>
        <v>5.5176565008019374E-4</v>
      </c>
      <c r="BWJ6" s="305">
        <f t="shared" si="30"/>
        <v>2.3591930380373327E-5</v>
      </c>
      <c r="BWK6" s="305">
        <f t="shared" si="30"/>
        <v>-2.6245403368263531E-4</v>
      </c>
      <c r="BWL6" s="305">
        <f t="shared" si="30"/>
        <v>6.8727914152066916E-4</v>
      </c>
      <c r="BWM6" s="305">
        <f t="shared" si="30"/>
        <v>1.3470851965062813E-3</v>
      </c>
      <c r="BWN6" s="305">
        <f t="shared" si="30"/>
        <v>1.0008595617416738E-4</v>
      </c>
      <c r="BWO6" s="305">
        <f t="shared" si="30"/>
        <v>7.5351295983416833E-4</v>
      </c>
      <c r="BWP6" s="305">
        <f t="shared" si="30"/>
        <v>-1.2058894464084258E-4</v>
      </c>
      <c r="BWQ6" s="305">
        <f t="shared" si="30"/>
        <v>6.7361460419990138E-4</v>
      </c>
      <c r="BWR6" s="305">
        <f t="shared" si="30"/>
        <v>6.5552374289357118E-4</v>
      </c>
      <c r="BWS6" s="305">
        <f t="shared" si="30"/>
        <v>8.812927977814855E-4</v>
      </c>
      <c r="BWT6" s="305">
        <f t="shared" si="30"/>
        <v>3.2872627374080921E-4</v>
      </c>
      <c r="BWU6" s="305">
        <f t="shared" si="30"/>
        <v>7.6286379066869969E-5</v>
      </c>
      <c r="BWV6" s="305">
        <f t="shared" si="30"/>
        <v>2.1123847356729897E-4</v>
      </c>
      <c r="BWW6" s="305">
        <f t="shared" si="30"/>
        <v>6.0718235123302655E-4</v>
      </c>
      <c r="BWX6" s="305">
        <f t="shared" si="30"/>
        <v>5.0421251971410896E-4</v>
      </c>
      <c r="BWY6" s="305">
        <f t="shared" si="30"/>
        <v>3.8089880397773612E-5</v>
      </c>
      <c r="BWZ6" s="305">
        <f t="shared" si="30"/>
        <v>8.8775339792723784E-4</v>
      </c>
      <c r="BXA6" s="305">
        <f t="shared" ref="BXA6:BZL6" si="31">BXA5/BWZ5-1</f>
        <v>1.3465490290220927E-4</v>
      </c>
      <c r="BXB6" s="305">
        <f t="shared" si="31"/>
        <v>5.736697301410576E-4</v>
      </c>
      <c r="BXC6" s="305">
        <f t="shared" si="31"/>
        <v>3.2469811850610597E-4</v>
      </c>
      <c r="BXD6" s="305">
        <f t="shared" si="31"/>
        <v>1.1404609216669748E-4</v>
      </c>
      <c r="BXE6" s="305">
        <f t="shared" si="31"/>
        <v>1.4912019087387485E-4</v>
      </c>
      <c r="BXF6" s="305">
        <f t="shared" si="31"/>
        <v>5.3792204223257478E-4</v>
      </c>
      <c r="BXG6" s="305">
        <f t="shared" si="31"/>
        <v>-9.3501363074510735E-5</v>
      </c>
      <c r="BXH6" s="305">
        <f t="shared" si="31"/>
        <v>3.4189632651404622E-4</v>
      </c>
      <c r="BXI6" s="305">
        <f t="shared" si="31"/>
        <v>2.2785298224481387E-4</v>
      </c>
      <c r="BXJ6" s="305">
        <f t="shared" si="31"/>
        <v>3.7382740855829155E-4</v>
      </c>
      <c r="BXK6" s="305">
        <f t="shared" si="31"/>
        <v>3.5033223173308592E-4</v>
      </c>
      <c r="BXL6" s="305">
        <f t="shared" si="31"/>
        <v>4.3776192755418109E-5</v>
      </c>
      <c r="BXM6" s="305">
        <f t="shared" si="31"/>
        <v>5.8073873468988957E-4</v>
      </c>
      <c r="BXN6" s="305">
        <f t="shared" si="31"/>
        <v>6.1248417749126816E-5</v>
      </c>
      <c r="BXO6" s="305">
        <f t="shared" si="31"/>
        <v>1.3415498400348724E-4</v>
      </c>
      <c r="BXP6" s="305">
        <f t="shared" si="31"/>
        <v>7.9898989015347865E-4</v>
      </c>
      <c r="BXQ6" s="305">
        <f t="shared" si="31"/>
        <v>2.3600917230703899E-4</v>
      </c>
      <c r="BXR6" s="305">
        <f t="shared" si="31"/>
        <v>9.0303185663387353E-5</v>
      </c>
      <c r="BXS6" s="305">
        <f t="shared" si="31"/>
        <v>6.7866910948710668E-4</v>
      </c>
      <c r="BXT6" s="305">
        <f t="shared" si="31"/>
        <v>3.4347056631878203E-4</v>
      </c>
      <c r="BXU6" s="305">
        <f t="shared" si="31"/>
        <v>7.9727645706650918E-4</v>
      </c>
      <c r="BXV6" s="305">
        <f t="shared" si="31"/>
        <v>8.7223501500144351E-5</v>
      </c>
      <c r="BXW6" s="305">
        <f t="shared" si="31"/>
        <v>5.9306808072712158E-4</v>
      </c>
      <c r="BXX6" s="305">
        <f t="shared" si="31"/>
        <v>4.6197025957495086E-4</v>
      </c>
      <c r="BXY6" s="305">
        <f t="shared" si="31"/>
        <v>3.5720820010620713E-4</v>
      </c>
      <c r="BXZ6" s="305">
        <f t="shared" si="31"/>
        <v>7.7512628461939848E-4</v>
      </c>
      <c r="BYA6" s="305">
        <f t="shared" si="31"/>
        <v>3.68407464457432E-4</v>
      </c>
      <c r="BYB6" s="305">
        <f t="shared" si="31"/>
        <v>5.7415601964883045E-4</v>
      </c>
      <c r="BYC6" s="305">
        <f t="shared" si="31"/>
        <v>1.6519249272572978E-4</v>
      </c>
      <c r="BYD6" s="305">
        <f t="shared" si="31"/>
        <v>7.9684969096716074E-4</v>
      </c>
      <c r="BYE6" s="305">
        <f t="shared" si="31"/>
        <v>4.3429921478654876E-5</v>
      </c>
      <c r="BYF6" s="305">
        <f t="shared" si="31"/>
        <v>5.0087000830933981E-4</v>
      </c>
      <c r="BYG6" s="305">
        <f t="shared" si="31"/>
        <v>5.7296308728727041E-4</v>
      </c>
      <c r="BYH6" s="305">
        <f t="shared" si="31"/>
        <v>5.9577175579161867E-4</v>
      </c>
      <c r="BYI6" s="305">
        <f t="shared" si="31"/>
        <v>7.6594908317328958E-4</v>
      </c>
      <c r="BYJ6" s="305">
        <f t="shared" si="31"/>
        <v>5.7763234279017972E-4</v>
      </c>
      <c r="BYK6" s="305">
        <f t="shared" si="31"/>
        <v>6.1193680886506563E-4</v>
      </c>
      <c r="BYL6" s="305">
        <f t="shared" si="31"/>
        <v>1.122159623600405E-3</v>
      </c>
      <c r="BYM6" s="305">
        <f t="shared" si="31"/>
        <v>2.1323067524958716E-4</v>
      </c>
      <c r="BYN6" s="305">
        <f t="shared" si="31"/>
        <v>1.2675877804537716E-3</v>
      </c>
      <c r="BYO6" s="305">
        <f t="shared" si="31"/>
        <v>6.6751832798161992E-4</v>
      </c>
      <c r="BYP6" s="305">
        <f t="shared" si="31"/>
        <v>3.1340931832035679E-4</v>
      </c>
      <c r="BYQ6" s="305">
        <f t="shared" si="31"/>
        <v>1.144016763582334E-3</v>
      </c>
      <c r="BYR6" s="305">
        <f t="shared" si="31"/>
        <v>1.5791211473037414E-4</v>
      </c>
      <c r="BYS6" s="305">
        <f t="shared" si="31"/>
        <v>8.0953064446687151E-4</v>
      </c>
      <c r="BYT6" s="305">
        <f t="shared" si="31"/>
        <v>6.7979990362321274E-4</v>
      </c>
      <c r="BYU6" s="305">
        <f t="shared" si="31"/>
        <v>7.939943073187461E-4</v>
      </c>
      <c r="BYV6" s="305">
        <f t="shared" si="31"/>
        <v>6.2724476293585241E-4</v>
      </c>
      <c r="BYW6" s="305">
        <f t="shared" si="31"/>
        <v>1.5456614142794756E-4</v>
      </c>
      <c r="BYX6" s="305">
        <f t="shared" si="31"/>
        <v>7.7557316574083934E-4</v>
      </c>
      <c r="BYY6" s="305">
        <f t="shared" si="31"/>
        <v>4.2037232977776284E-4</v>
      </c>
      <c r="BYZ6" s="305">
        <f t="shared" si="31"/>
        <v>3.5445078708096212E-4</v>
      </c>
      <c r="BZA6" s="305">
        <f t="shared" si="31"/>
        <v>9.8296667342934185E-4</v>
      </c>
      <c r="BZB6" s="305">
        <f t="shared" si="31"/>
        <v>2.7119224675642428E-4</v>
      </c>
      <c r="BZC6" s="305">
        <f t="shared" si="31"/>
        <v>8.2477168949757207E-4</v>
      </c>
      <c r="BZD6" s="305">
        <f t="shared" si="31"/>
        <v>6.5870329551254159E-4</v>
      </c>
      <c r="BZE6" s="305">
        <f t="shared" si="31"/>
        <v>1.4248261712079824E-4</v>
      </c>
      <c r="BZF6" s="305">
        <f t="shared" si="31"/>
        <v>1.2308744337123922E-3</v>
      </c>
      <c r="BZG6" s="305">
        <f t="shared" si="31"/>
        <v>7.1143590531619338E-5</v>
      </c>
      <c r="BZH6" s="305">
        <f t="shared" si="31"/>
        <v>2.2479775316064377E-4</v>
      </c>
      <c r="BZI6" s="305">
        <f t="shared" si="31"/>
        <v>5.4337621548428139E-4</v>
      </c>
      <c r="BZJ6" s="305">
        <f t="shared" si="31"/>
        <v>2.1893846123233196E-4</v>
      </c>
      <c r="BZK6" s="305">
        <f t="shared" si="31"/>
        <v>1.0802390170963072E-3</v>
      </c>
      <c r="BZL6" s="305">
        <f t="shared" si="31"/>
        <v>9.3709002311426204E-5</v>
      </c>
      <c r="BZM6" s="305">
        <f t="shared" ref="BZM6" si="32">BZM5/BZL5-1</f>
        <v>-2.7542186395290713E-4</v>
      </c>
      <c r="BZN6" s="305">
        <f t="shared" ref="BZN6" si="33">BZN5/BZM5-1</f>
        <v>2.27214632622319E-4</v>
      </c>
      <c r="BZO6" s="305">
        <f t="shared" ref="BZO6" si="34">BZO5/BZN5-1</f>
        <v>5.7642615782160789E-4</v>
      </c>
      <c r="BZP6" s="305">
        <f t="shared" ref="BZP6" si="35">BZP5/BZO5-1</f>
        <v>2.8946599200274648E-4</v>
      </c>
      <c r="BZQ6" s="305">
        <f t="shared" ref="BZQ6" si="36">BZQ5/BZP5-1</f>
        <v>1.3901695155671412E-4</v>
      </c>
      <c r="BZR6" s="305">
        <f t="shared" ref="BZR6" si="37">BZR5/BZQ5-1</f>
        <v>2.3828164890904446E-4</v>
      </c>
      <c r="BZS6" s="305">
        <f t="shared" ref="BZS6" si="38">BZS5/BZR5-1</f>
        <v>2.8076504219987086E-4</v>
      </c>
      <c r="BZT6" s="305">
        <f t="shared" ref="BZT6" si="39">BZT5/BZS5-1</f>
        <v>-1.8428894237998428E-4</v>
      </c>
      <c r="BZU6" s="305">
        <f t="shared" ref="BZU6" si="40">BZU5/BZT5-1</f>
        <v>1.5880127721601411E-4</v>
      </c>
      <c r="BZV6" s="305">
        <f t="shared" ref="BZV6" si="41">BZV5/BZU5-1</f>
        <v>1.1341147383880923E-4</v>
      </c>
      <c r="BZW6" s="305">
        <f t="shared" ref="BZW6" si="42">BZW5/BZV5-1</f>
        <v>5.3864341239107105E-5</v>
      </c>
      <c r="BZX6" s="305">
        <f t="shared" ref="BZX6" si="43">BZX5/BZW5-1</f>
        <v>1.3607100638690639E-4</v>
      </c>
      <c r="BZY6" s="305">
        <f t="shared" ref="BZY6" si="44">BZY5/BZX5-1</f>
        <v>-1.4739020138598846E-4</v>
      </c>
      <c r="BZZ6" s="305">
        <f t="shared" ref="BZZ6" si="45">BZZ5/BZY5-1</f>
        <v>-1.1339379112462744E-5</v>
      </c>
      <c r="CAA6" s="305">
        <f t="shared" ref="CAA6" si="46">CAA5/BZZ5-1</f>
        <v>-3.1183646161947465E-5</v>
      </c>
      <c r="CAB6" s="305">
        <f t="shared" ref="CAB6" si="47">CAB5/CAA5-1</f>
        <v>-2.9483639415084362E-4</v>
      </c>
      <c r="CAC6" s="305">
        <f t="shared" ref="CAC6" si="48">CAC5/CAB5-1</f>
        <v>-2.3537151834474024E-4</v>
      </c>
      <c r="CAD6" s="305">
        <f t="shared" ref="CAD6" si="49">CAD5/CAC5-1</f>
        <v>-2.4960927638839614E-4</v>
      </c>
      <c r="CAE6" s="305">
        <f t="shared" ref="CAE6" si="50">CAE5/CAD5-1</f>
        <v>-1.9860240649383076E-4</v>
      </c>
      <c r="CAF6" s="305">
        <f t="shared" ref="CAF6" si="51">CAF5/CAE5-1</f>
        <v>-5.5052171864933275E-4</v>
      </c>
      <c r="CAG6" s="305">
        <f t="shared" ref="CAG6" si="52">CAG5/CAF5-1</f>
        <v>-3.7478811694513503E-4</v>
      </c>
      <c r="CAH6" s="305">
        <f t="shared" ref="CAH6" si="53">CAH5/CAG5-1</f>
        <v>-7.1861321850674731E-4</v>
      </c>
      <c r="CAI6" s="305">
        <f t="shared" ref="CAI6" si="54">CAI5/CAH5-1</f>
        <v>-3.0982280409530549E-4</v>
      </c>
      <c r="CAJ6" s="305">
        <f t="shared" ref="CAJ6" si="55">CAJ5/CAI5-1</f>
        <v>-5.7718826857744432E-4</v>
      </c>
      <c r="CAK6" s="305">
        <f t="shared" ref="CAK6" si="56">CAK5/CAJ5-1</f>
        <v>-3.6699648935145657E-4</v>
      </c>
      <c r="CAL6" s="305">
        <f t="shared" ref="CAL6" si="57">CAL5/CAK5-1</f>
        <v>-7.4849234289486866E-4</v>
      </c>
      <c r="CAM6" s="305">
        <f t="shared" ref="CAM6" si="58">CAM5/CAL5-1</f>
        <v>-3.0474779983469258E-4</v>
      </c>
      <c r="CAN6" s="305">
        <f t="shared" ref="CAN6" si="59">CAN5/CAM5-1</f>
        <v>-8.5184457112907896E-4</v>
      </c>
      <c r="CAO6" s="305">
        <f t="shared" ref="CAO6" si="60">CAO5/CAN5-1</f>
        <v>-5.4461882385137272E-4</v>
      </c>
      <c r="CAP6" s="305">
        <f t="shared" ref="CAP6" si="61">CAP5/CAO5-1</f>
        <v>-9.842716247330241E-4</v>
      </c>
      <c r="CAQ6" s="305">
        <f t="shared" ref="CAQ6" si="62">CAQ5/CAP5-1</f>
        <v>-8.5387585387575182E-4</v>
      </c>
      <c r="CAR6" s="305">
        <f t="shared" ref="CAR6" si="63">CAR5/CAQ5-1</f>
        <v>-7.5742635100572997E-4</v>
      </c>
      <c r="CAS6" s="305">
        <f t="shared" ref="CAS6" si="64">CAS5/CAR5-1</f>
        <v>-2.7745677967061511E-4</v>
      </c>
      <c r="CAT6" s="305">
        <f t="shared" ref="CAT6" si="65">CAT5/CAS5-1</f>
        <v>-4.6351002984212908E-4</v>
      </c>
      <c r="CAU6" s="305">
        <f t="shared" ref="CAU6" si="66">CAU5/CAT5-1</f>
        <v>-5.7249996421870897E-4</v>
      </c>
      <c r="CAV6" s="305">
        <f t="shared" ref="CAV6" si="67">CAV5/CAU5-1</f>
        <v>-5.2700167552155452E-4</v>
      </c>
      <c r="CAW6" s="305">
        <f t="shared" ref="CAW6" si="68">CAW5/CAV5-1</f>
        <v>-8.5396362344214438E-4</v>
      </c>
      <c r="CAX6" s="305">
        <f t="shared" ref="CAX6" si="69">CAX5/CAW5-1</f>
        <v>-8.0306771868543514E-4</v>
      </c>
      <c r="CAY6" s="305">
        <f t="shared" ref="CAY6" si="70">CAY5/CAX5-1</f>
        <v>-2.6694758355028103E-4</v>
      </c>
      <c r="CAZ6" s="305">
        <f t="shared" ref="CAZ6" si="71">CAZ5/CAY5-1</f>
        <v>-7.7521605558594775E-4</v>
      </c>
      <c r="CBA6" s="305">
        <f t="shared" ref="CBA6" si="72">CBA5/CAZ5-1</f>
        <v>-9.5109476466870291E-4</v>
      </c>
      <c r="CBB6" s="305">
        <f t="shared" ref="CBB6" si="73">CBB5/CBA5-1</f>
        <v>-3.4225989318037442E-4</v>
      </c>
      <c r="CBC6" s="305">
        <f t="shared" ref="CBC6" si="74">CBC5/CBB5-1</f>
        <v>-5.3802111804812647E-4</v>
      </c>
      <c r="CBD6" s="305">
        <f t="shared" ref="CBD6" si="75">CBD5/CBC5-1</f>
        <v>-2.6483736970439598E-4</v>
      </c>
      <c r="CBE6" s="305">
        <f t="shared" ref="CBE6" si="76">CBE5/CBD5-1</f>
        <v>-3.9736129067546866E-4</v>
      </c>
      <c r="CBF6" s="305">
        <f t="shared" ref="CBF6" si="77">CBF5/CBE5-1</f>
        <v>-2.0164019899016061E-5</v>
      </c>
      <c r="CBG6" s="305">
        <f t="shared" ref="CBG6" si="78">CBG5/CBF5-1</f>
        <v>-3.370339857005078E-4</v>
      </c>
      <c r="CBH6" s="305">
        <f t="shared" ref="CBH6" si="79">CBH5/CBG5-1</f>
        <v>-1.8730423105850491E-4</v>
      </c>
      <c r="CBI6" s="305">
        <f t="shared" ref="CBI6" si="80">CBI5/CBH5-1</f>
        <v>-4.6402508617604532E-4</v>
      </c>
      <c r="CBJ6" s="305">
        <f t="shared" ref="CBJ6" si="81">CBJ5/CBI5-1</f>
        <v>-7.4682168262674153E-4</v>
      </c>
      <c r="CBK6" s="305">
        <f t="shared" ref="CBK6" si="82">CBK5/CBJ5-1</f>
        <v>-1.7025255090263869E-4</v>
      </c>
      <c r="CBL6" s="305">
        <f t="shared" ref="CBL6" si="83">CBL5/CBK5-1</f>
        <v>-2.886127826601248E-4</v>
      </c>
      <c r="CBM6" s="305">
        <f t="shared" ref="CBM6" si="84">CBM5/CBL5-1</f>
        <v>-4.8500945479734714E-4</v>
      </c>
      <c r="CBN6" s="305">
        <f t="shared" ref="CBN6" si="85">CBN5/CBM5-1</f>
        <v>-1.9352024886132302E-4</v>
      </c>
      <c r="CBO6" s="305">
        <f t="shared" ref="CBO6" si="86">CBO5/CBN5-1</f>
        <v>-4.2467138523760717E-4</v>
      </c>
      <c r="CBP6" s="305">
        <f t="shared" ref="CBP6" si="87">CBP5/CBO5-1</f>
        <v>-2.0231038459217476E-4</v>
      </c>
      <c r="CBQ6" s="305">
        <f t="shared" ref="CBQ6" si="88">CBQ5/CBP5-1</f>
        <v>-3.7868604614188506E-4</v>
      </c>
      <c r="CBR6" s="305">
        <f t="shared" ref="CBR6" si="89">CBR5/CBQ5-1</f>
        <v>-3.6147853395873675E-4</v>
      </c>
      <c r="CBS6" s="305">
        <f t="shared" ref="CBS6" si="90">CBS5/CBR5-1</f>
        <v>-2.6614440648353721E-4</v>
      </c>
      <c r="CBT6" s="305">
        <f t="shared" ref="CBT6" si="91">CBT5/CBS5-1</f>
        <v>-5.0928136348504793E-4</v>
      </c>
      <c r="CBU6" s="305">
        <f t="shared" ref="CBU6" si="92">CBU5/CBT5-1</f>
        <v>-4.0242147714752985E-4</v>
      </c>
      <c r="CBV6" s="305">
        <f t="shared" ref="CBV6" si="93">CBV5/CBU5-1</f>
        <v>-5.1843484808988816E-4</v>
      </c>
      <c r="CBW6" s="305">
        <f t="shared" ref="CBW6" si="94">CBW5/CBV5-1</f>
        <v>-6.8967315867396461E-4</v>
      </c>
      <c r="CBX6" s="305">
        <f t="shared" ref="CBX6" si="95">CBX5/CBW5-1</f>
        <v>-1.7688696343087784E-4</v>
      </c>
      <c r="CBY6" s="305">
        <f t="shared" ref="CBY6" si="96">CBY5/CBX5-1</f>
        <v>-1.2181257105736698E-4</v>
      </c>
      <c r="CBZ6" s="305">
        <f t="shared" ref="CBZ6" si="97">CBZ5/CBY5-1</f>
        <v>-1.0732414793324097E-4</v>
      </c>
      <c r="CCA6" s="305">
        <f t="shared" ref="CCA6" si="98">CCA5/CBZ5-1</f>
        <v>-4.9316387835673936E-5</v>
      </c>
      <c r="CCB6" s="305">
        <f t="shared" ref="CCB6" si="99">CCB5/CCA5-1</f>
        <v>-1.2474760368552662E-4</v>
      </c>
      <c r="CCC6" s="305">
        <f t="shared" ref="CCC6" si="100">CCC5/CCB5-1</f>
        <v>-4.7584091825703112E-4</v>
      </c>
      <c r="CCD6" s="305">
        <f t="shared" ref="CCD6" si="101">CCD5/CCC5-1</f>
        <v>-4.2671899538149205E-4</v>
      </c>
      <c r="CCE6" s="305">
        <f t="shared" ref="CCE6" si="102">CCE5/CCD5-1</f>
        <v>-4.1818889360001332E-4</v>
      </c>
      <c r="CCF6" s="305">
        <f t="shared" ref="CCF6" si="103">CCF5/CCE5-1</f>
        <v>-1.8884479282277322E-4</v>
      </c>
      <c r="CCG6" s="305">
        <f t="shared" ref="CCG6" si="104">CCG5/CCF5-1</f>
        <v>-2.8477361950174362E-4</v>
      </c>
      <c r="CCH6" s="305">
        <f t="shared" ref="CCH6" si="105">CCH5/CCG5-1</f>
        <v>-1.2208060226437389E-4</v>
      </c>
      <c r="CCI6" s="305">
        <f t="shared" ref="CCI6" si="106">CCI5/CCH5-1</f>
        <v>-5.0873128232264975E-4</v>
      </c>
      <c r="CCJ6" s="305">
        <f t="shared" ref="CCJ6" si="107">CCJ5/CCI5-1</f>
        <v>-2.2977272859481257E-4</v>
      </c>
      <c r="CCK6" s="305">
        <f t="shared" ref="CCK6" si="108">CCK5/CCJ5-1</f>
        <v>-3.6073881636933258E-4</v>
      </c>
      <c r="CCL6" s="305">
        <f t="shared" ref="CCL6" si="109">CCL5/CCK5-1</f>
        <v>-2.4445964233232864E-4</v>
      </c>
      <c r="CCM6" s="305">
        <f t="shared" ref="CCM6" si="110">CCM5/CCL5-1</f>
        <v>-1.0479403605501147E-4</v>
      </c>
      <c r="CCN6" s="305">
        <f t="shared" ref="CCN6" si="111">CCN5/CCM5-1</f>
        <v>-3.3188256015370676E-4</v>
      </c>
      <c r="CCO6" s="305">
        <f t="shared" ref="CCO6" si="112">CCO5/CCN5-1</f>
        <v>-2.3880179742041818E-4</v>
      </c>
      <c r="CCP6" s="305">
        <f t="shared" ref="CCP6" si="113">CCP5/CCO5-1</f>
        <v>-1.3399398192237566E-4</v>
      </c>
      <c r="CCQ6" s="305">
        <f t="shared" ref="CCQ6" si="114">CCQ5/CCP5-1</f>
        <v>-1.1361881760696413E-4</v>
      </c>
      <c r="CCR6" s="305">
        <f t="shared" ref="CCR6" si="115">CCR5/CCQ5-1</f>
        <v>7.2840851480515667E-5</v>
      </c>
      <c r="CCS6" s="305">
        <f t="shared" ref="CCS6" si="116">CCS5/CCR5-1</f>
        <v>3.496106211708927E-5</v>
      </c>
      <c r="CCT6" s="305">
        <f t="shared" ref="CCT6" si="117">CCT5/CCS5-1</f>
        <v>4.3699799854746146E-5</v>
      </c>
      <c r="CCU6" s="305">
        <f t="shared" ref="CCU6" si="118">CCU5/CCT5-1</f>
        <v>-4.0784697581397467E-5</v>
      </c>
      <c r="CCV6" s="305">
        <f t="shared" ref="CCV6" si="119">CCV5/CCU5-1</f>
        <v>3.2337757682410206E-4</v>
      </c>
      <c r="CCW6" s="305">
        <f t="shared" ref="CCW6" si="120">CCW5/CCV5-1</f>
        <v>2.1842772808944311E-4</v>
      </c>
      <c r="CCX6" s="305">
        <f t="shared" ref="CCX6" si="121">CCX5/CCW5-1</f>
        <v>3.7270191417371201E-4</v>
      </c>
      <c r="CCY6" s="305">
        <f t="shared" ref="CCY6" si="122">CCY5/CCX5-1</f>
        <v>4.9189966411122832E-4</v>
      </c>
      <c r="CCZ6" s="305">
        <f t="shared" ref="CCZ6" si="123">CCZ5/CCY5-1</f>
        <v>3.7819832138241694E-5</v>
      </c>
      <c r="CDA6" s="305">
        <f t="shared" ref="CDA6" si="124">CDA5/CCZ5-1</f>
        <v>4.5963903789991711E-4</v>
      </c>
      <c r="CDB6" s="305">
        <f t="shared" ref="CDB6" si="125">CDB5/CDA5-1</f>
        <v>3.4602478584266905E-4</v>
      </c>
      <c r="CDC6" s="305">
        <f t="shared" ref="CDC6" si="126">CDC5/CDB5-1</f>
        <v>8.4296199404110261E-4</v>
      </c>
      <c r="CDD6" s="305">
        <f t="shared" ref="CDD6" si="127">CDD5/CDC5-1</f>
        <v>3.3109216850846224E-4</v>
      </c>
      <c r="CDE6" s="305">
        <f t="shared" ref="CDE6" si="128">CDE5/CDD5-1</f>
        <v>4.9066716217271988E-4</v>
      </c>
      <c r="CDF6" s="305">
        <f t="shared" ref="CDF6" si="129">CDF5/CDE5-1</f>
        <v>8.7057963191972121E-5</v>
      </c>
      <c r="CDG6" s="305">
        <f t="shared" ref="CDG6" si="130">CDG5/CDF5-1</f>
        <v>6.0645101384682043E-4</v>
      </c>
      <c r="CDH6" s="305">
        <f t="shared" ref="CDH6" si="131">CDH5/CDG5-1</f>
        <v>7.5977925802628299E-4</v>
      </c>
      <c r="CDI6" s="305">
        <f t="shared" ref="CDI6" si="132">CDI5/CDH5-1</f>
        <v>7.8817962381827478E-4</v>
      </c>
      <c r="CDJ6" s="305">
        <f t="shared" ref="CDJ6" si="133">CDJ5/CDI5-1</f>
        <v>2.4321671477922635E-4</v>
      </c>
      <c r="CDK6" s="305">
        <f t="shared" ref="CDK6" si="134">CDK5/CDJ5-1</f>
        <v>1.2621036024951238E-3</v>
      </c>
      <c r="CDL6" s="305">
        <f t="shared" ref="CDL6" si="135">CDL5/CDK5-1</f>
        <v>5.5797924779787955E-4</v>
      </c>
      <c r="CDM6" s="305">
        <f t="shared" ref="CDM6" si="136">CDM5/CDL5-1</f>
        <v>8.2061002531164107E-4</v>
      </c>
      <c r="CDN6" s="305">
        <f t="shared" ref="CDN6" si="137">CDN5/CDM5-1</f>
        <v>4.07081485587657E-4</v>
      </c>
      <c r="CDO6" s="305">
        <f t="shared" ref="CDO6" si="138">CDO5/CDN5-1</f>
        <v>1.3563861256127296E-4</v>
      </c>
      <c r="CDP6" s="305">
        <f t="shared" ref="CDP6" si="139">CDP5/CDO5-1</f>
        <v>3.9531850552299019E-4</v>
      </c>
      <c r="CDQ6" s="305">
        <f t="shared" ref="CDQ6" si="140">CDQ5/CDP5-1</f>
        <v>3.3747436492803651E-4</v>
      </c>
      <c r="CDR6" s="305">
        <f t="shared" ref="CDR6" si="141">CDR5/CDQ5-1</f>
        <v>2.3644070240202986E-4</v>
      </c>
      <c r="CDS6" s="305">
        <f t="shared" ref="CDS6" si="142">CDS5/CDR5-1</f>
        <v>1.7872997935963753E-4</v>
      </c>
      <c r="CDT6" s="305">
        <f t="shared" ref="CDT6" si="143">CDT5/CDS5-1</f>
        <v>2.8822264622974103E-4</v>
      </c>
      <c r="CDU6" s="305">
        <f t="shared" ref="CDU6" si="144">CDU5/CDT5-1</f>
        <v>1.2966281904258636E-4</v>
      </c>
      <c r="CDV6" s="305">
        <f t="shared" ref="CDV6" si="145">CDV5/CDU5-1</f>
        <v>4.4943949708886599E-4</v>
      </c>
      <c r="CDW6" s="305">
        <f t="shared" ref="CDW6" si="146">CDW5/CDV5-1</f>
        <v>-3.1677009690311841E-5</v>
      </c>
      <c r="CDX6" s="305">
        <f t="shared" ref="CDX6" si="147">CDX5/CDW5-1</f>
        <v>8.6394581331861175E-5</v>
      </c>
      <c r="CDY6" s="305">
        <f t="shared" ref="CDY6" si="148">CDY5/CDX5-1</f>
        <v>-6.3350553165419932E-5</v>
      </c>
      <c r="CDZ6" s="305">
        <f t="shared" ref="CDZ6" si="149">CDZ5/CDY5-1</f>
        <v>3.5420962298271519E-4</v>
      </c>
      <c r="CEA6" s="305">
        <f t="shared" ref="CEA6" si="150">CEA5/CDZ5-1</f>
        <v>1.3242173443694938E-4</v>
      </c>
      <c r="CEB6" s="305">
        <f t="shared" ref="CEB6" si="151">CEB5/CEA5-1</f>
        <v>5.7567044018380642E-6</v>
      </c>
      <c r="CEC6" s="305">
        <f t="shared" ref="CEC6" si="152">CEC5/CEB5-1</f>
        <v>3.7418363205699023E-5</v>
      </c>
      <c r="CED6" s="305">
        <f t="shared" ref="CED6" si="153">CED5/CEC5-1</f>
        <v>-3.0221393292584331E-4</v>
      </c>
      <c r="CEE6" s="305">
        <f t="shared" ref="CEE6" si="154">CEE5/CED5-1</f>
        <v>9.5010235193537795E-5</v>
      </c>
      <c r="CEF6" s="305">
        <f t="shared" ref="CEF6" si="155">CEF5/CEE5-1</f>
        <v>6.3334139404291889E-5</v>
      </c>
      <c r="CEG6" s="305">
        <f t="shared" ref="CEG6" si="156">CEG5/CEF5-1</f>
        <v>-3.1089335782097383E-4</v>
      </c>
      <c r="CEH6" s="305">
        <f t="shared" ref="CEH6" si="157">CEH5/CEG5-1</f>
        <v>5.7590748621993981E-5</v>
      </c>
      <c r="CEI6" s="305">
        <f t="shared" ref="CEI6" si="158">CEI5/CEH5-1</f>
        <v>-9.5019262996043352E-5</v>
      </c>
      <c r="CEJ6" s="305">
        <f t="shared" ref="CEJ6" si="159">CEJ5/CEI5-1</f>
        <v>-2.1885303730584393E-4</v>
      </c>
      <c r="CEK6" s="305">
        <f t="shared" ref="CEK6" si="160">CEK5/CEJ5-1</f>
        <v>-1.1521102339040468E-5</v>
      </c>
      <c r="CEL6" s="305">
        <f t="shared" ref="CEL6" si="161">CEL5/CEK5-1</f>
        <v>-6.0774515028017007E-4</v>
      </c>
      <c r="CEM6" s="305">
        <f t="shared" ref="CEM6" si="162">CEM5/CEL5-1</f>
        <v>1.4410301636402778E-5</v>
      </c>
      <c r="CEN6" s="305">
        <f t="shared" ref="CEN6" si="163">CEN5/CEM5-1</f>
        <v>-6.0522394727091644E-5</v>
      </c>
      <c r="CEO6" s="305">
        <f t="shared" ref="CEO6" si="164">CEO5/CEN5-1</f>
        <v>-4.8132627003849571E-4</v>
      </c>
      <c r="CEP6" s="305">
        <f t="shared" ref="CEP6" si="165">CEP5/CEO5-1</f>
        <v>7.2089529428387422E-5</v>
      </c>
      <c r="CEQ6" s="305">
        <f t="shared" ref="CEQ6" si="166">CEQ5/CEP5-1</f>
        <v>-5.9685827643463085E-4</v>
      </c>
      <c r="CER6" s="305">
        <f t="shared" ref="CER6" si="167">CER5/CEQ5-1</f>
        <v>-3.1736048400343719E-5</v>
      </c>
      <c r="CES6" s="305">
        <f t="shared" ref="CES6" si="168">CES5/CER5-1</f>
        <v>-2.0773345489577544E-4</v>
      </c>
      <c r="CET6" s="305">
        <f t="shared" ref="CET6" si="169">CET5/CES5-1</f>
        <v>-1.9046189896299026E-4</v>
      </c>
      <c r="CEU6" s="305">
        <f t="shared" ref="CEU6" si="170">CEU5/CET5-1</f>
        <v>-1.298851238237253E-4</v>
      </c>
      <c r="CEV6" s="305">
        <f t="shared" ref="CEV6" si="171">CEV5/CEU5-1</f>
        <v>-3.8681927745631839E-4</v>
      </c>
      <c r="CEW6" s="305">
        <f t="shared" ref="CEW6" si="172">CEW5/CEV5-1</f>
        <v>-2.5412887221654135E-4</v>
      </c>
      <c r="CEX6" s="305">
        <f t="shared" ref="CEX6" si="173">CEX5/CEW5-1</f>
        <v>-9.2433989133167138E-5</v>
      </c>
      <c r="CEY6" s="305">
        <f t="shared" ref="CEY6" si="174">CEY5/CEX5-1</f>
        <v>-8.6664875592612489E-5</v>
      </c>
      <c r="CEZ6" s="305">
        <f t="shared" ref="CEZ6" si="175">CEZ5/CEY5-1</f>
        <v>-2.4268268372384938E-4</v>
      </c>
      <c r="CFA6" s="305">
        <f t="shared" ref="CFA6" si="176">CFA5/CEZ5-1</f>
        <v>-3.2076567633865238E-4</v>
      </c>
      <c r="CFB6" s="305">
        <f t="shared" ref="CFB6" si="177">CFB5/CFA5-1</f>
        <v>4.0469913509921795E-5</v>
      </c>
      <c r="CFC6" s="305">
        <f t="shared" ref="CFC6" si="178">CFC5/CFB5-1</f>
        <v>-5.2030640265943173E-4</v>
      </c>
      <c r="CFD6" s="305">
        <f t="shared" ref="CFD6" si="179">CFD5/CFC5-1</f>
        <v>-6.3626109841785627E-5</v>
      </c>
      <c r="CFE6" s="305">
        <f t="shared" ref="CFE6" si="180">CFE5/CFD5-1</f>
        <v>-2.8633571271563518E-4</v>
      </c>
      <c r="CFF6" s="305">
        <f t="shared" ref="CFF6" si="181">CFF5/CFE5-1</f>
        <v>-2.4591420776565176E-4</v>
      </c>
      <c r="CFG6" s="305">
        <f t="shared" ref="CFG6" si="182">CFG5/CFF5-1</f>
        <v>-1.880982972763956E-4</v>
      </c>
      <c r="CFH6" s="305">
        <f t="shared" ref="CFH6" si="183">CFH5/CFG5-1</f>
        <v>-1.5340131230479059E-4</v>
      </c>
      <c r="CFI6" s="305">
        <f t="shared" ref="CFI6" si="184">CFI5/CFH5-1</f>
        <v>-3.7632509856888596E-5</v>
      </c>
      <c r="CFJ6" s="305">
        <f t="shared" ref="CFJ6" si="185">CFJ5/CFI5-1</f>
        <v>1.7369504361264276E-5</v>
      </c>
      <c r="CFK6" s="305">
        <f t="shared" ref="CFK6" si="186">CFK5/CFJ5-1</f>
        <v>-2.7501237555682678E-4</v>
      </c>
      <c r="CFL6" s="305">
        <f t="shared" ref="CFL6" si="187">CFL5/CFK5-1</f>
        <v>-1.0424388435881227E-4</v>
      </c>
      <c r="CFM6" s="305">
        <f t="shared" ref="CFM6" si="188">CFM5/CFL5-1</f>
        <v>-2.0561353921721981E-4</v>
      </c>
      <c r="CFN6" s="305">
        <f t="shared" ref="CFN6" si="189">CFN5/CFM5-1</f>
        <v>-2.4331111671105354E-4</v>
      </c>
      <c r="CFO6" s="305">
        <f t="shared" ref="CFO6" si="190">CFO5/CFN5-1</f>
        <v>1.5934962176178402E-4</v>
      </c>
      <c r="CFP6" s="305">
        <f t="shared" ref="CFP6" si="191">CFP5/CFO5-1</f>
        <v>-1.6222103775109797E-4</v>
      </c>
      <c r="CFQ6" s="305">
        <f t="shared" ref="CFQ6" si="192">CFQ5/CFP5-1</f>
        <v>-1.2748006675322721E-4</v>
      </c>
      <c r="CFR6" s="305">
        <f t="shared" ref="CFR6" si="193">CFR5/CFQ5-1</f>
        <v>-1.9993741089752159E-4</v>
      </c>
      <c r="CFS6" s="305">
        <f t="shared" ref="CFS6" si="194">CFS5/CFR5-1</f>
        <v>-1.7389338596507375E-4</v>
      </c>
      <c r="CFT6" s="305">
        <f t="shared" ref="CFT6" si="195">CFT5/CFS5-1</f>
        <v>4.9278361871296639E-5</v>
      </c>
      <c r="CFU6" s="305">
        <f t="shared" ref="CFU6" si="196">CFU5/CFT5-1</f>
        <v>-4.2029472805471535E-4</v>
      </c>
      <c r="CFV6" s="305">
        <f t="shared" ref="CFV6" si="197">CFV5/CFU5-1</f>
        <v>7.24950775843336E-5</v>
      </c>
      <c r="CFW6" s="305">
        <f t="shared" ref="CFW6" si="198">CFW5/CFV5-1</f>
        <v>-8.9887379811970369E-5</v>
      </c>
      <c r="CFX6" s="305">
        <f t="shared" ref="CFX6" si="199">CFX5/CFW5-1</f>
        <v>-1.4499267786971526E-4</v>
      </c>
      <c r="CFY6" s="305">
        <f t="shared" ref="CFY6" si="200">CFY5/CFX5-1</f>
        <v>-9.8609318580522576E-5</v>
      </c>
      <c r="CFZ6" s="305">
        <f t="shared" ref="CFZ6" si="201">CFZ5/CFY5-1</f>
        <v>-3.3646497138606346E-4</v>
      </c>
      <c r="CGA6" s="305">
        <f t="shared" ref="CGA6" si="202">CGA5/CFZ5-1</f>
        <v>-1.9730447271826268E-4</v>
      </c>
      <c r="CGB6" s="305">
        <f t="shared" ref="CGB6" si="203">CGB5/CGA5-1</f>
        <v>8.7063268878750932E-6</v>
      </c>
      <c r="CGC6" s="305">
        <f t="shared" ref="CGC6" si="204">CGC5/CGB5-1</f>
        <v>-2.0895002611887037E-4</v>
      </c>
      <c r="CGD6" s="305">
        <f t="shared" ref="CGD6" si="205">CGD5/CGC5-1</f>
        <v>1.1610760853209001E-5</v>
      </c>
      <c r="CGE6" s="305">
        <f t="shared" ref="CGE6" si="206">CGE5/CGD5-1</f>
        <v>-5.3118614155678312E-4</v>
      </c>
      <c r="CGF6" s="305">
        <f t="shared" ref="CGF6" si="207">CGF5/CGE5-1</f>
        <v>-9.8742772174365001E-5</v>
      </c>
      <c r="CGG6" s="305">
        <f t="shared" ref="CGG6" si="208">CGG5/CGF5-1</f>
        <v>-2.6140373807337358E-4</v>
      </c>
      <c r="CGH6" s="305">
        <f t="shared" ref="CGH6" si="209">CGH5/CGG5-1</f>
        <v>-1.5397800729222144E-4</v>
      </c>
      <c r="CGI6" s="305">
        <f t="shared" ref="CGI6" si="210">CGI5/CGH5-1</f>
        <v>-2.9928636184017865E-4</v>
      </c>
      <c r="CGJ6" s="305">
        <f t="shared" ref="CGJ6" si="211">CGJ5/CGI5-1</f>
        <v>-1.4532813639922537E-4</v>
      </c>
      <c r="CGK6" s="305">
        <f t="shared" ref="CGK6" si="212">CGK5/CGJ5-1</f>
        <v>-2.0058197843586534E-4</v>
      </c>
      <c r="CGL6" s="305">
        <f t="shared" ref="CGL6" si="213">CGL5/CGK5-1</f>
        <v>-1.8026924083403006E-4</v>
      </c>
      <c r="CGM6" s="305">
        <f t="shared" ref="CGM6" si="214">CGM5/CGL5-1</f>
        <v>-3.082578198611019E-4</v>
      </c>
      <c r="CGN6" s="305">
        <f t="shared" ref="CGN6" si="215">CGN5/CGM5-1</f>
        <v>-2.5599106358475954E-4</v>
      </c>
      <c r="CGO6" s="305">
        <f t="shared" ref="CGO6" si="216">CGO5/CGN5-1</f>
        <v>2.9097342248762814E-5</v>
      </c>
      <c r="CGP6" s="305">
        <f t="shared" ref="CGP6" si="217">CGP5/CGO5-1</f>
        <v>-1.8912722151742667E-4</v>
      </c>
      <c r="CGQ6" s="305">
        <f t="shared" ref="CGQ6" si="218">CGQ5/CGP5-1</f>
        <v>-3.0266079582330629E-4</v>
      </c>
      <c r="CGR6" s="305">
        <f t="shared" ref="CGR6" si="219">CGR5/CGQ5-1</f>
        <v>-3.1148567020367057E-4</v>
      </c>
      <c r="CGS6" s="305">
        <f t="shared" ref="CGS6" si="220">CGS5/CGR5-1</f>
        <v>-3.7855844942447092E-4</v>
      </c>
      <c r="CGT6" s="305">
        <f t="shared" ref="CGT6" si="221">CGT5/CGS5-1</f>
        <v>-1.9226399594507448E-4</v>
      </c>
      <c r="CGU6" s="305">
        <f t="shared" ref="CGU6" si="222">CGU5/CGT5-1</f>
        <v>-1.5733715604349108E-4</v>
      </c>
    </row>
    <row r="7" spans="1:2231" ht="12" customHeight="1">
      <c r="A7" s="161" t="s">
        <v>271</v>
      </c>
      <c r="B7" s="170">
        <v>1900.5</v>
      </c>
      <c r="C7" s="170">
        <v>1907.5</v>
      </c>
      <c r="D7" s="170">
        <v>1917.5</v>
      </c>
      <c r="E7" s="170">
        <v>1928</v>
      </c>
      <c r="F7" s="170">
        <v>1931.5</v>
      </c>
      <c r="G7" s="170">
        <v>1932</v>
      </c>
      <c r="H7" s="170">
        <v>1935.5</v>
      </c>
      <c r="I7" s="170">
        <v>1941</v>
      </c>
      <c r="J7" s="170">
        <v>1944.5</v>
      </c>
      <c r="K7" s="170">
        <v>1934.5</v>
      </c>
      <c r="L7" s="170">
        <v>1936.5</v>
      </c>
      <c r="M7" s="170">
        <v>1943.5</v>
      </c>
      <c r="N7" s="170">
        <v>1945</v>
      </c>
      <c r="O7" s="170">
        <v>1947</v>
      </c>
      <c r="P7" s="170">
        <v>1945.5</v>
      </c>
      <c r="Q7" s="170">
        <v>1947</v>
      </c>
      <c r="R7" s="170">
        <v>1947.5</v>
      </c>
      <c r="S7" s="170">
        <v>1946</v>
      </c>
      <c r="T7" s="170">
        <v>1945</v>
      </c>
      <c r="U7" s="170">
        <v>1942.5</v>
      </c>
      <c r="V7" s="170">
        <v>1946</v>
      </c>
      <c r="W7" s="170">
        <v>1946.5</v>
      </c>
      <c r="X7" s="170">
        <v>1947.5</v>
      </c>
      <c r="Y7" s="170">
        <v>1950.5</v>
      </c>
      <c r="Z7" s="170">
        <v>1953</v>
      </c>
      <c r="AA7" s="170">
        <v>1954.5</v>
      </c>
      <c r="AB7" s="170">
        <v>1954.5</v>
      </c>
      <c r="AC7" s="170">
        <v>1957.5</v>
      </c>
      <c r="AD7" s="170">
        <v>1960</v>
      </c>
      <c r="AE7" s="170">
        <v>1962.5</v>
      </c>
      <c r="AF7" s="170">
        <v>1963.5</v>
      </c>
      <c r="AG7" s="170">
        <v>1966</v>
      </c>
      <c r="AH7" s="170">
        <v>1970</v>
      </c>
      <c r="AI7" s="170">
        <v>1977.5</v>
      </c>
      <c r="AJ7" s="170">
        <v>1978</v>
      </c>
      <c r="AK7" s="170">
        <v>1980.5</v>
      </c>
      <c r="AL7" s="170">
        <v>1975</v>
      </c>
      <c r="AM7" s="170">
        <v>1973.5</v>
      </c>
      <c r="AN7" s="170">
        <v>1981.5</v>
      </c>
      <c r="AO7" s="170">
        <v>1976</v>
      </c>
      <c r="AP7" s="170">
        <v>1981.5</v>
      </c>
      <c r="AQ7" s="170">
        <v>1983.5</v>
      </c>
      <c r="AR7" s="170">
        <v>1986.5</v>
      </c>
      <c r="AS7" s="170">
        <v>1985.5</v>
      </c>
      <c r="AT7" s="170">
        <v>1991.5</v>
      </c>
      <c r="AU7" s="170">
        <v>1989.5</v>
      </c>
      <c r="AV7" s="170">
        <v>1991.5</v>
      </c>
      <c r="AW7" s="170">
        <v>1988.5</v>
      </c>
      <c r="AX7" s="170">
        <v>1983.5</v>
      </c>
      <c r="AY7" s="170">
        <v>1989.5</v>
      </c>
      <c r="AZ7" s="170">
        <v>1990.5</v>
      </c>
      <c r="BA7" s="170">
        <v>1988.5</v>
      </c>
      <c r="BB7" s="170">
        <v>1989.5</v>
      </c>
      <c r="BC7" s="170">
        <v>1990</v>
      </c>
      <c r="BD7" s="170">
        <v>1993.5</v>
      </c>
      <c r="BE7" s="170">
        <v>1993.5</v>
      </c>
      <c r="BF7" s="170">
        <v>1994.5</v>
      </c>
      <c r="BG7" s="170">
        <v>1985.5</v>
      </c>
      <c r="BH7" s="170">
        <v>1980.5</v>
      </c>
      <c r="BI7" s="170">
        <v>1984.5</v>
      </c>
      <c r="BJ7" s="170">
        <v>1985</v>
      </c>
      <c r="BK7" s="170">
        <v>1986.5</v>
      </c>
      <c r="BL7" s="170">
        <v>1986</v>
      </c>
      <c r="BM7" s="170">
        <v>1986.5</v>
      </c>
      <c r="BN7" s="170">
        <v>1988.5</v>
      </c>
      <c r="BO7" s="170">
        <v>1987.5</v>
      </c>
      <c r="BP7" s="170">
        <v>1987.5</v>
      </c>
      <c r="BQ7" s="170">
        <v>1987</v>
      </c>
      <c r="BR7" s="170">
        <v>1986.5</v>
      </c>
      <c r="BS7" s="170">
        <v>1987.5</v>
      </c>
      <c r="BT7" s="170">
        <v>1985</v>
      </c>
      <c r="BU7" s="170">
        <v>1984</v>
      </c>
      <c r="BV7" s="170">
        <v>1970.5</v>
      </c>
      <c r="BW7" s="170">
        <v>1967.5</v>
      </c>
      <c r="BX7" s="170">
        <v>1970</v>
      </c>
      <c r="BY7" s="170">
        <v>1964</v>
      </c>
      <c r="BZ7" s="170">
        <v>1960.5</v>
      </c>
      <c r="CA7" s="170">
        <v>1963.5</v>
      </c>
      <c r="CB7" s="170">
        <v>1965.5</v>
      </c>
      <c r="CC7" s="170">
        <v>1966.5</v>
      </c>
      <c r="CD7" s="170">
        <v>1964.5</v>
      </c>
      <c r="CE7" s="170">
        <v>1962</v>
      </c>
      <c r="CF7" s="170">
        <v>1960</v>
      </c>
      <c r="CG7" s="170">
        <v>1958</v>
      </c>
      <c r="CH7" s="170">
        <v>1958.5</v>
      </c>
      <c r="CI7" s="170">
        <v>1952</v>
      </c>
      <c r="CJ7" s="170">
        <v>1945.5</v>
      </c>
      <c r="CK7" s="170">
        <v>1944.5</v>
      </c>
      <c r="CL7" s="170">
        <v>1944.5</v>
      </c>
      <c r="CM7" s="170">
        <v>1946.5</v>
      </c>
      <c r="CN7" s="170">
        <v>1943.5</v>
      </c>
      <c r="CO7" s="170">
        <v>1943</v>
      </c>
      <c r="CP7" s="170">
        <v>1943</v>
      </c>
      <c r="CQ7" s="170">
        <v>1943.5</v>
      </c>
      <c r="CR7" s="170">
        <v>1941.5</v>
      </c>
      <c r="CS7" s="170">
        <v>1938.5</v>
      </c>
      <c r="CT7" s="170">
        <v>1936.5</v>
      </c>
      <c r="CU7" s="170">
        <v>1930.5</v>
      </c>
      <c r="CV7" s="170">
        <v>1926</v>
      </c>
      <c r="CW7" s="170">
        <v>1923</v>
      </c>
      <c r="CX7" s="170">
        <v>1917.5</v>
      </c>
      <c r="CY7" s="170">
        <v>1914</v>
      </c>
      <c r="CZ7" s="170">
        <v>1910</v>
      </c>
      <c r="DA7" s="170">
        <v>1902.5</v>
      </c>
      <c r="DB7" s="170">
        <v>1895</v>
      </c>
      <c r="DC7" s="170">
        <v>1887.5</v>
      </c>
      <c r="DD7" s="170">
        <v>1874.5</v>
      </c>
      <c r="DE7" s="170">
        <v>1872</v>
      </c>
      <c r="DF7" s="170">
        <v>1867.5</v>
      </c>
      <c r="DG7" s="170">
        <v>1866</v>
      </c>
      <c r="DH7" s="170">
        <v>1864.15</v>
      </c>
      <c r="DI7" s="170">
        <v>1863.65</v>
      </c>
      <c r="DJ7" s="170">
        <v>1870.5</v>
      </c>
      <c r="DK7" s="170">
        <v>1879.5</v>
      </c>
      <c r="DL7" s="170">
        <v>1894.5</v>
      </c>
      <c r="DM7" s="170">
        <v>1914.5</v>
      </c>
      <c r="DN7" s="170">
        <v>1919.5</v>
      </c>
      <c r="DO7" s="170">
        <v>1927.5</v>
      </c>
      <c r="DP7" s="170">
        <v>1930</v>
      </c>
      <c r="DQ7" s="170">
        <v>1935.5</v>
      </c>
      <c r="DR7" s="170">
        <v>1942.5</v>
      </c>
      <c r="DS7" s="170">
        <v>1948.5</v>
      </c>
      <c r="DT7" s="170">
        <v>1957.5</v>
      </c>
      <c r="DU7" s="170">
        <v>1959.5</v>
      </c>
      <c r="DV7" s="170">
        <v>1974.5</v>
      </c>
      <c r="DW7" s="170">
        <v>1974.5</v>
      </c>
      <c r="DX7" s="170">
        <v>1982.5</v>
      </c>
      <c r="DY7" s="170">
        <v>1966.5</v>
      </c>
      <c r="DZ7" s="170">
        <v>1975</v>
      </c>
      <c r="EA7" s="170">
        <v>1970</v>
      </c>
      <c r="EB7" s="170">
        <v>1972.5</v>
      </c>
      <c r="EC7" s="170">
        <v>1975.5</v>
      </c>
      <c r="ED7" s="170">
        <v>1979</v>
      </c>
      <c r="EE7" s="170">
        <v>1986</v>
      </c>
      <c r="EF7" s="170">
        <v>1987.5</v>
      </c>
      <c r="EG7" s="170">
        <v>1976</v>
      </c>
      <c r="EH7" s="170">
        <v>1981.5</v>
      </c>
      <c r="EI7" s="170">
        <v>1986.5</v>
      </c>
      <c r="EJ7" s="170">
        <v>1986</v>
      </c>
      <c r="EK7" s="170">
        <v>1987</v>
      </c>
      <c r="EL7" s="170">
        <v>1979</v>
      </c>
      <c r="EM7" s="170">
        <v>1985.5</v>
      </c>
      <c r="EN7" s="170">
        <v>1987.5</v>
      </c>
      <c r="EO7" s="170">
        <v>1987.5</v>
      </c>
      <c r="EP7" s="170">
        <v>1987.5</v>
      </c>
      <c r="EQ7" s="170">
        <v>1988.5</v>
      </c>
      <c r="ER7" s="170">
        <v>1988</v>
      </c>
      <c r="ES7" s="170">
        <v>1988</v>
      </c>
      <c r="ET7" s="170">
        <v>1990.5</v>
      </c>
      <c r="EU7" s="170">
        <v>1989.5</v>
      </c>
      <c r="EV7" s="170">
        <v>1986.8664852634552</v>
      </c>
      <c r="EW7" s="170">
        <v>1989.4621067404371</v>
      </c>
      <c r="EX7" s="170">
        <v>1989.2178545891138</v>
      </c>
      <c r="EY7" s="170">
        <v>1991.5000589595086</v>
      </c>
      <c r="EZ7" s="170">
        <v>1990.7466470631734</v>
      </c>
      <c r="FA7" s="170">
        <v>1992.4520637333217</v>
      </c>
      <c r="FB7" s="170">
        <v>1992.609680279023</v>
      </c>
      <c r="FC7" s="170">
        <v>1991.8056915194047</v>
      </c>
      <c r="FD7" s="170">
        <v>1992.7180765135263</v>
      </c>
      <c r="FE7" s="170">
        <v>1991.5359002423729</v>
      </c>
      <c r="FF7" s="170">
        <v>1990.0952910015155</v>
      </c>
      <c r="FG7" s="170">
        <v>1990.7690632398687</v>
      </c>
      <c r="FH7" s="170">
        <v>1992.1178075056459</v>
      </c>
      <c r="FI7" s="170">
        <v>1992.5280070276181</v>
      </c>
      <c r="FJ7" s="170">
        <v>1991.430478969366</v>
      </c>
      <c r="FK7" s="170">
        <v>1991.5323785376418</v>
      </c>
      <c r="FL7" s="170">
        <v>1991.8793826849535</v>
      </c>
      <c r="FM7" s="170">
        <v>1991.5739954006353</v>
      </c>
      <c r="FN7" s="170">
        <v>1992.8605628315099</v>
      </c>
      <c r="FO7" s="170">
        <v>1993.5145767537877</v>
      </c>
      <c r="FP7" s="170">
        <v>1990.2697769440529</v>
      </c>
      <c r="FQ7" s="170">
        <v>1993.5041747311093</v>
      </c>
      <c r="FR7" s="170">
        <v>1994.1917250294912</v>
      </c>
      <c r="FS7" s="170">
        <v>1995.8086603019401</v>
      </c>
      <c r="FT7" s="170">
        <v>1997.3150296491208</v>
      </c>
      <c r="FU7" s="170">
        <v>1993.5786653715963</v>
      </c>
      <c r="FV7" s="170">
        <v>1986.8788051810925</v>
      </c>
      <c r="FW7" s="170">
        <v>1989.0354439699806</v>
      </c>
      <c r="FX7" s="170">
        <v>1992.6383616143362</v>
      </c>
      <c r="FY7" s="170">
        <v>1993.0170153699091</v>
      </c>
      <c r="FZ7" s="170">
        <v>1994.0227704689789</v>
      </c>
      <c r="GA7" s="170">
        <v>1995.2102701722556</v>
      </c>
      <c r="GB7" s="170">
        <v>1994.5975361512733</v>
      </c>
      <c r="GC7" s="170">
        <v>1996.360632260717</v>
      </c>
      <c r="GD7" s="170">
        <v>1997.0184577265729</v>
      </c>
      <c r="GE7" s="170">
        <v>1993.0255109627738</v>
      </c>
      <c r="GF7" s="170">
        <v>1997.1950821487956</v>
      </c>
      <c r="GG7" s="170">
        <v>1996.7237739323034</v>
      </c>
      <c r="GH7" s="170">
        <v>1996.5</v>
      </c>
      <c r="GI7" s="170">
        <v>1996.5</v>
      </c>
      <c r="GJ7" s="170">
        <v>1998</v>
      </c>
      <c r="GK7" s="170">
        <v>1997</v>
      </c>
      <c r="GL7" s="170">
        <v>1997.5</v>
      </c>
      <c r="GM7" s="170">
        <v>1996</v>
      </c>
      <c r="GN7" s="170">
        <v>1995.5</v>
      </c>
      <c r="GO7" s="170">
        <v>1996.5</v>
      </c>
      <c r="GP7" s="170">
        <v>1996</v>
      </c>
      <c r="GQ7" s="170">
        <v>1995.5</v>
      </c>
      <c r="GR7" s="170">
        <v>1992</v>
      </c>
      <c r="GS7" s="170">
        <v>1992.5</v>
      </c>
      <c r="GT7" s="170">
        <v>1994</v>
      </c>
      <c r="GU7" s="170">
        <v>1994</v>
      </c>
      <c r="GV7" s="170">
        <v>1994</v>
      </c>
      <c r="GW7" s="170">
        <v>1993</v>
      </c>
      <c r="GX7" s="170">
        <v>1992.5</v>
      </c>
      <c r="GY7" s="170">
        <v>1994</v>
      </c>
      <c r="GZ7" s="170">
        <v>1991.5</v>
      </c>
      <c r="HA7" s="170">
        <v>1993</v>
      </c>
      <c r="HB7" s="170">
        <v>1993.5</v>
      </c>
      <c r="HC7" s="170">
        <v>1994</v>
      </c>
      <c r="HD7" s="170">
        <v>1993.5</v>
      </c>
      <c r="HE7" s="170">
        <v>1993.5</v>
      </c>
      <c r="HF7" s="170">
        <v>1993</v>
      </c>
      <c r="HG7" s="170">
        <v>1994</v>
      </c>
      <c r="HH7" s="170">
        <v>1992</v>
      </c>
      <c r="HI7" s="170">
        <v>1994</v>
      </c>
      <c r="HJ7" s="170">
        <v>1994.5</v>
      </c>
      <c r="HK7" s="170">
        <v>1994</v>
      </c>
      <c r="HL7" s="170">
        <v>1994</v>
      </c>
      <c r="HM7" s="170">
        <v>1994</v>
      </c>
      <c r="HN7" s="170">
        <v>1993.5</v>
      </c>
      <c r="HO7" s="170">
        <v>1993.5</v>
      </c>
      <c r="HP7" s="170">
        <v>1993.9749999999999</v>
      </c>
      <c r="HQ7" s="170">
        <v>1993.5</v>
      </c>
      <c r="HR7" s="170">
        <v>1994.5</v>
      </c>
      <c r="HS7" s="170">
        <v>1994.5</v>
      </c>
      <c r="HT7" s="170">
        <v>1995.5</v>
      </c>
      <c r="HU7" s="170">
        <v>1995</v>
      </c>
      <c r="HV7" s="170">
        <v>1996</v>
      </c>
      <c r="HW7" s="170">
        <v>1995</v>
      </c>
      <c r="HX7" s="170">
        <v>1996.5</v>
      </c>
      <c r="HY7" s="170">
        <v>1997</v>
      </c>
      <c r="HZ7" s="170">
        <v>1998</v>
      </c>
      <c r="IA7" s="170">
        <v>1998</v>
      </c>
      <c r="IB7" s="170">
        <v>1999</v>
      </c>
      <c r="IC7" s="170">
        <v>1999</v>
      </c>
      <c r="ID7" s="170">
        <v>1999</v>
      </c>
      <c r="IE7" s="170">
        <v>1999</v>
      </c>
      <c r="IF7" s="170">
        <v>2000</v>
      </c>
      <c r="IG7" s="170">
        <v>1999</v>
      </c>
      <c r="IH7" s="170">
        <v>1998</v>
      </c>
      <c r="II7" s="170">
        <v>1997</v>
      </c>
      <c r="IJ7" s="170">
        <v>1997.5</v>
      </c>
      <c r="IK7" s="170">
        <v>1997.5</v>
      </c>
      <c r="IL7" s="170">
        <v>1997</v>
      </c>
      <c r="IM7" s="170">
        <v>1996</v>
      </c>
      <c r="IN7" s="170">
        <v>1996</v>
      </c>
      <c r="IO7" s="170">
        <v>1997</v>
      </c>
      <c r="IP7" s="170">
        <v>1997</v>
      </c>
      <c r="IQ7" s="170">
        <v>1997</v>
      </c>
      <c r="IR7" s="170">
        <v>1996.5</v>
      </c>
      <c r="IS7" s="170">
        <v>1996.5</v>
      </c>
      <c r="IT7" s="170">
        <v>1997.5</v>
      </c>
      <c r="IU7" s="170">
        <v>1997.5</v>
      </c>
      <c r="IV7" s="170">
        <v>1999</v>
      </c>
      <c r="IW7" s="170">
        <v>2000</v>
      </c>
      <c r="IX7" s="170">
        <v>2000</v>
      </c>
      <c r="IY7" s="170">
        <v>1999</v>
      </c>
      <c r="IZ7" s="170">
        <v>2001</v>
      </c>
      <c r="JA7" s="170">
        <v>2001.5</v>
      </c>
      <c r="JB7" s="170">
        <v>2001.5</v>
      </c>
      <c r="JC7" s="170">
        <v>2003.5</v>
      </c>
      <c r="JD7" s="170">
        <v>2007</v>
      </c>
      <c r="JE7" s="170">
        <v>2008.5</v>
      </c>
      <c r="JF7" s="170">
        <v>2009</v>
      </c>
      <c r="JG7" s="170">
        <v>2008.5</v>
      </c>
      <c r="JH7" s="170">
        <v>2007.5</v>
      </c>
      <c r="JI7" s="170">
        <v>2008</v>
      </c>
      <c r="JJ7" s="170">
        <v>2008</v>
      </c>
      <c r="JK7" s="170">
        <v>2009</v>
      </c>
      <c r="JL7" s="170">
        <v>2009.5</v>
      </c>
      <c r="JM7" s="170">
        <v>2011</v>
      </c>
      <c r="JN7" s="170">
        <v>2011.5</v>
      </c>
      <c r="JO7" s="170">
        <v>2011.5</v>
      </c>
      <c r="JP7" s="170">
        <v>2015</v>
      </c>
      <c r="JQ7" s="170">
        <v>2018.5</v>
      </c>
      <c r="JR7" s="170">
        <v>2019</v>
      </c>
      <c r="JS7" s="170">
        <v>2019.5</v>
      </c>
      <c r="JT7" s="170">
        <v>2020.5</v>
      </c>
      <c r="JU7" s="170">
        <v>2022.5</v>
      </c>
      <c r="JV7" s="170">
        <v>2022.5</v>
      </c>
      <c r="JW7" s="170">
        <v>2026</v>
      </c>
      <c r="JX7" s="170">
        <v>2027.5</v>
      </c>
      <c r="JY7" s="170">
        <v>2033.5</v>
      </c>
      <c r="JZ7" s="170">
        <v>2033</v>
      </c>
      <c r="KA7" s="170">
        <v>2035</v>
      </c>
      <c r="KB7" s="170">
        <v>2037</v>
      </c>
      <c r="KC7" s="170">
        <v>2038.5</v>
      </c>
      <c r="KD7" s="170">
        <v>2039</v>
      </c>
      <c r="KE7" s="170">
        <v>2032.5</v>
      </c>
      <c r="KF7" s="170">
        <v>2037.5</v>
      </c>
      <c r="KG7" s="170">
        <v>2037.5</v>
      </c>
      <c r="KH7" s="170">
        <v>2044</v>
      </c>
      <c r="KI7" s="170">
        <v>2044.5</v>
      </c>
      <c r="KJ7" s="170">
        <v>2048.5</v>
      </c>
      <c r="KK7" s="170">
        <v>2050</v>
      </c>
      <c r="KL7" s="170">
        <v>2050</v>
      </c>
      <c r="KM7" s="170">
        <v>2047.5</v>
      </c>
      <c r="KN7" s="170">
        <v>2046.5</v>
      </c>
      <c r="KO7" s="170">
        <v>2044</v>
      </c>
      <c r="KP7" s="170">
        <v>2047.5</v>
      </c>
      <c r="KQ7" s="170">
        <v>2049</v>
      </c>
      <c r="KR7" s="170">
        <v>2047.5</v>
      </c>
      <c r="KS7" s="170">
        <v>2049.5</v>
      </c>
      <c r="KT7" s="170">
        <v>2049</v>
      </c>
      <c r="KU7" s="170">
        <v>2050</v>
      </c>
      <c r="KV7" s="170">
        <v>2052</v>
      </c>
      <c r="KW7" s="170">
        <v>2052.5</v>
      </c>
      <c r="KX7" s="170">
        <v>2052.5</v>
      </c>
      <c r="KY7" s="170">
        <v>2051.5</v>
      </c>
      <c r="KZ7" s="170">
        <v>2051</v>
      </c>
      <c r="LA7" s="170">
        <v>2050</v>
      </c>
      <c r="LB7" s="170">
        <v>2051.5</v>
      </c>
      <c r="LC7" s="170">
        <v>2045.5</v>
      </c>
      <c r="LD7" s="170">
        <v>2040.5</v>
      </c>
      <c r="LE7" s="170">
        <v>2034</v>
      </c>
      <c r="LF7" s="170">
        <v>2033.5</v>
      </c>
      <c r="LG7" s="170">
        <v>2027.5</v>
      </c>
      <c r="LH7" s="170">
        <v>2024.5</v>
      </c>
      <c r="LI7" s="170">
        <v>2010</v>
      </c>
      <c r="LJ7" s="170">
        <v>2010.5</v>
      </c>
      <c r="LK7" s="170">
        <v>2005.5</v>
      </c>
      <c r="LL7" s="170">
        <v>2001.5</v>
      </c>
      <c r="LM7" s="170">
        <v>1996</v>
      </c>
      <c r="LN7" s="170">
        <v>1981</v>
      </c>
      <c r="LO7" s="170">
        <v>1982.5</v>
      </c>
      <c r="LP7" s="170">
        <v>1986</v>
      </c>
      <c r="LQ7" s="170">
        <v>1998.5</v>
      </c>
      <c r="LR7" s="170">
        <v>1999.5</v>
      </c>
      <c r="LS7" s="170">
        <v>2005.5</v>
      </c>
      <c r="LT7" s="170">
        <v>2010.5</v>
      </c>
      <c r="LU7" s="170">
        <v>2015</v>
      </c>
      <c r="LV7" s="170">
        <v>2015.5</v>
      </c>
      <c r="LW7" s="170">
        <v>2017</v>
      </c>
      <c r="LX7" s="170">
        <v>2020.5</v>
      </c>
      <c r="LY7" s="170">
        <v>2022</v>
      </c>
      <c r="LZ7" s="170">
        <v>2022</v>
      </c>
      <c r="MA7" s="170">
        <v>2021.5</v>
      </c>
      <c r="MB7" s="170">
        <v>2021.5</v>
      </c>
      <c r="MC7" s="170">
        <v>2021</v>
      </c>
      <c r="MD7" s="170">
        <v>2014.5</v>
      </c>
      <c r="ME7" s="170">
        <v>2009.5</v>
      </c>
      <c r="MF7" s="170">
        <v>2010</v>
      </c>
      <c r="MG7" s="170">
        <v>2008</v>
      </c>
      <c r="MH7" s="170">
        <v>2002</v>
      </c>
      <c r="MI7" s="170">
        <v>2000</v>
      </c>
      <c r="MJ7" s="170">
        <v>2004.5</v>
      </c>
      <c r="MK7" s="170">
        <v>2002</v>
      </c>
      <c r="ML7" s="170">
        <v>2001.5</v>
      </c>
      <c r="MM7" s="170">
        <v>2000.5</v>
      </c>
      <c r="MN7" s="170">
        <v>2001</v>
      </c>
      <c r="MO7" s="170">
        <v>1999.5</v>
      </c>
      <c r="MP7" s="170">
        <v>1996.5</v>
      </c>
      <c r="MQ7" s="170">
        <v>1993.5</v>
      </c>
      <c r="MR7" s="170">
        <v>1992</v>
      </c>
      <c r="MS7" s="170">
        <v>1990.5</v>
      </c>
      <c r="MT7" s="170">
        <v>1988</v>
      </c>
      <c r="MU7" s="170">
        <v>1987.5</v>
      </c>
      <c r="MV7" s="170">
        <v>1982.5</v>
      </c>
      <c r="MW7" s="170">
        <v>1982.5</v>
      </c>
      <c r="MX7" s="170">
        <v>1980.5</v>
      </c>
      <c r="MY7" s="170">
        <v>1975.5</v>
      </c>
      <c r="MZ7" s="170">
        <v>1971.5</v>
      </c>
      <c r="NA7" s="170">
        <v>1970</v>
      </c>
      <c r="NB7" s="170">
        <v>1966.5</v>
      </c>
      <c r="NC7" s="170">
        <v>1963.5</v>
      </c>
      <c r="ND7" s="170">
        <v>1955.5</v>
      </c>
      <c r="NE7" s="170">
        <v>1950.5</v>
      </c>
      <c r="NF7" s="170">
        <v>1949.5</v>
      </c>
      <c r="NG7" s="170">
        <v>1946.5</v>
      </c>
      <c r="NH7" s="170">
        <v>1945</v>
      </c>
      <c r="NI7" s="170">
        <v>1944.5</v>
      </c>
      <c r="NJ7" s="170">
        <v>1965</v>
      </c>
      <c r="NK7" s="170">
        <v>1990</v>
      </c>
      <c r="NL7" s="170">
        <v>2015</v>
      </c>
      <c r="NM7" s="170">
        <v>1997.5</v>
      </c>
      <c r="NN7" s="170">
        <v>2010</v>
      </c>
      <c r="NO7" s="170">
        <v>2013.5</v>
      </c>
      <c r="NP7" s="170">
        <v>2010</v>
      </c>
      <c r="NQ7" s="170">
        <v>2022.5</v>
      </c>
      <c r="NR7" s="170">
        <v>2024.5</v>
      </c>
      <c r="NS7" s="170">
        <v>2030</v>
      </c>
      <c r="NT7" s="170">
        <v>2040</v>
      </c>
      <c r="NU7" s="170">
        <v>2044</v>
      </c>
      <c r="NV7" s="170">
        <v>2044</v>
      </c>
      <c r="NW7" s="170">
        <v>2052.5</v>
      </c>
      <c r="NX7" s="170">
        <v>2058.5</v>
      </c>
      <c r="NY7" s="170">
        <v>2065.5</v>
      </c>
      <c r="NZ7" s="170">
        <v>2072.5</v>
      </c>
      <c r="OA7" s="170">
        <v>2077.5</v>
      </c>
      <c r="OB7" s="170">
        <v>2081.5</v>
      </c>
      <c r="OC7" s="170">
        <v>2085.5</v>
      </c>
      <c r="OD7" s="170">
        <v>2089.5</v>
      </c>
      <c r="OE7" s="170">
        <v>2102.5</v>
      </c>
      <c r="OF7" s="170">
        <v>2115.5</v>
      </c>
      <c r="OG7" s="170">
        <v>2130</v>
      </c>
      <c r="OH7" s="170">
        <v>2135.5</v>
      </c>
      <c r="OI7" s="170">
        <v>2151.5</v>
      </c>
      <c r="OJ7" s="170">
        <v>2160.5</v>
      </c>
      <c r="OK7" s="170">
        <v>2180</v>
      </c>
      <c r="OL7" s="170">
        <v>2190</v>
      </c>
      <c r="OM7" s="170">
        <v>2222.5</v>
      </c>
      <c r="ON7" s="170">
        <v>2270</v>
      </c>
      <c r="OO7" s="170">
        <v>2270</v>
      </c>
      <c r="OP7" s="170">
        <v>2260</v>
      </c>
      <c r="OQ7" s="170">
        <v>2250</v>
      </c>
      <c r="OR7" s="170">
        <v>2260</v>
      </c>
      <c r="OS7" s="170">
        <v>2250</v>
      </c>
      <c r="OT7" s="170">
        <v>2249</v>
      </c>
      <c r="OU7" s="170">
        <v>2242.5</v>
      </c>
      <c r="OV7" s="170">
        <v>2220</v>
      </c>
      <c r="OW7" s="170">
        <v>2240</v>
      </c>
      <c r="OX7" s="170">
        <v>2207.5</v>
      </c>
      <c r="OY7" s="170">
        <v>2175</v>
      </c>
      <c r="OZ7" s="170">
        <v>2207.5</v>
      </c>
      <c r="PA7" s="170">
        <v>2210</v>
      </c>
      <c r="PB7" s="170">
        <v>2222.5</v>
      </c>
      <c r="PC7" s="170">
        <v>2225.5</v>
      </c>
      <c r="PD7" s="170">
        <v>2229.5</v>
      </c>
      <c r="PE7" s="170">
        <v>2234.5</v>
      </c>
      <c r="PF7" s="170">
        <v>2238.5</v>
      </c>
      <c r="PG7" s="170">
        <v>2239.5</v>
      </c>
      <c r="PH7" s="170">
        <v>2244.5</v>
      </c>
      <c r="PI7" s="170">
        <v>2247</v>
      </c>
      <c r="PJ7" s="170">
        <v>2248</v>
      </c>
      <c r="PK7" s="170">
        <v>2250</v>
      </c>
      <c r="PL7" s="170">
        <v>2250.5</v>
      </c>
      <c r="PM7" s="170">
        <v>2250.5</v>
      </c>
      <c r="PN7" s="170">
        <v>2253.5</v>
      </c>
      <c r="PO7" s="170">
        <v>2262</v>
      </c>
      <c r="PP7" s="170">
        <v>2264.5</v>
      </c>
      <c r="PQ7" s="170">
        <v>2269.5</v>
      </c>
      <c r="PR7" s="170">
        <v>2275</v>
      </c>
      <c r="PS7" s="170">
        <v>2282.5</v>
      </c>
      <c r="PT7" s="170">
        <v>2287.5</v>
      </c>
      <c r="PU7" s="170">
        <v>2290</v>
      </c>
      <c r="PV7" s="170">
        <v>2290</v>
      </c>
      <c r="PW7" s="170">
        <v>2283.5</v>
      </c>
      <c r="PX7" s="170">
        <v>2270</v>
      </c>
      <c r="PY7" s="170">
        <v>2277.5</v>
      </c>
      <c r="PZ7" s="170">
        <v>2272.5</v>
      </c>
      <c r="QA7" s="170">
        <v>2275.5</v>
      </c>
      <c r="QB7" s="170">
        <v>2273.5</v>
      </c>
      <c r="QC7" s="170">
        <v>2280.5</v>
      </c>
      <c r="QD7" s="170">
        <v>2296</v>
      </c>
      <c r="QE7" s="170">
        <v>2299.5</v>
      </c>
      <c r="QF7" s="170">
        <v>2311.5</v>
      </c>
      <c r="QG7" s="170">
        <v>2330</v>
      </c>
      <c r="QH7" s="170">
        <v>2332.5</v>
      </c>
      <c r="QI7" s="170">
        <v>2337.5</v>
      </c>
      <c r="QJ7" s="170">
        <v>2342.5</v>
      </c>
      <c r="QK7" s="170">
        <v>2349.5</v>
      </c>
      <c r="QL7" s="170">
        <v>2354.5</v>
      </c>
      <c r="QM7" s="170">
        <v>2372.5</v>
      </c>
      <c r="QN7" s="170">
        <v>2395</v>
      </c>
      <c r="QO7" s="170">
        <v>2390</v>
      </c>
      <c r="QP7" s="170">
        <v>2396.5</v>
      </c>
      <c r="QQ7" s="170">
        <v>2400.5</v>
      </c>
      <c r="QR7" s="170">
        <v>2412.5</v>
      </c>
      <c r="QS7" s="170">
        <v>2425.5</v>
      </c>
      <c r="QT7" s="170">
        <v>2445</v>
      </c>
      <c r="QU7" s="170">
        <v>2480</v>
      </c>
      <c r="QV7" s="170">
        <v>2560</v>
      </c>
      <c r="QW7" s="170">
        <v>2450</v>
      </c>
      <c r="QX7" s="170">
        <v>2460</v>
      </c>
      <c r="QY7" s="170">
        <v>2440</v>
      </c>
      <c r="QZ7" s="170">
        <v>2435</v>
      </c>
      <c r="RA7" s="170">
        <v>2436.5</v>
      </c>
      <c r="RB7" s="170">
        <v>2440</v>
      </c>
      <c r="RC7" s="170">
        <v>2443.5</v>
      </c>
      <c r="RD7" s="170">
        <v>2455</v>
      </c>
      <c r="RE7" s="170">
        <v>2467.5</v>
      </c>
      <c r="RF7" s="170">
        <v>2467.5</v>
      </c>
      <c r="RG7" s="170">
        <v>2467.5</v>
      </c>
      <c r="RH7" s="170">
        <v>2465.5</v>
      </c>
      <c r="RI7" s="170">
        <v>2467.5</v>
      </c>
      <c r="RJ7" s="170">
        <v>2469.5</v>
      </c>
      <c r="RK7" s="170">
        <v>2473.5</v>
      </c>
      <c r="RL7" s="170">
        <v>2474.5</v>
      </c>
      <c r="RM7" s="170">
        <v>2478.5</v>
      </c>
      <c r="RN7" s="170">
        <v>2476.5</v>
      </c>
      <c r="RO7" s="170">
        <v>2480</v>
      </c>
      <c r="RP7" s="170">
        <v>2481.5</v>
      </c>
      <c r="RQ7" s="170">
        <v>2483.5</v>
      </c>
      <c r="RR7" s="170">
        <v>2487</v>
      </c>
      <c r="RS7" s="170">
        <v>2490</v>
      </c>
      <c r="RT7" s="170">
        <v>2484</v>
      </c>
      <c r="RU7" s="170">
        <v>2492.5</v>
      </c>
      <c r="RV7" s="170">
        <v>2490</v>
      </c>
      <c r="RW7" s="170">
        <v>2490</v>
      </c>
      <c r="RX7" s="170">
        <v>2490.5</v>
      </c>
      <c r="RY7" s="170">
        <v>2491.5</v>
      </c>
      <c r="RZ7" s="170">
        <v>2490.5</v>
      </c>
      <c r="SA7" s="170">
        <v>2493.5</v>
      </c>
      <c r="SB7" s="170">
        <v>2485.5</v>
      </c>
      <c r="SC7" s="170">
        <v>2489.5</v>
      </c>
      <c r="SD7" s="225">
        <v>2494.5</v>
      </c>
      <c r="SE7" s="225">
        <v>2497</v>
      </c>
      <c r="SF7" s="225">
        <v>2497.5</v>
      </c>
      <c r="SG7" s="225">
        <v>2505.5</v>
      </c>
      <c r="SH7" s="225">
        <v>2497.5</v>
      </c>
      <c r="SI7" s="225">
        <v>2501.5</v>
      </c>
      <c r="SJ7" s="225">
        <v>2499.5</v>
      </c>
      <c r="SK7" s="225">
        <v>2497</v>
      </c>
      <c r="SL7" s="225">
        <v>2497</v>
      </c>
      <c r="SM7" s="225">
        <v>2497.5</v>
      </c>
      <c r="SN7" s="225">
        <v>2495</v>
      </c>
      <c r="SO7" s="225">
        <v>2493.5</v>
      </c>
      <c r="SP7" s="225">
        <v>2493.5</v>
      </c>
      <c r="SQ7" s="225">
        <v>2490</v>
      </c>
      <c r="SR7" s="225">
        <v>2489</v>
      </c>
      <c r="SS7" s="225">
        <v>2486</v>
      </c>
      <c r="ST7" s="225">
        <v>2483.5</v>
      </c>
      <c r="SU7" s="225">
        <v>2477.5</v>
      </c>
      <c r="SV7" s="225">
        <v>2479</v>
      </c>
      <c r="SW7" s="225">
        <v>2465</v>
      </c>
      <c r="SX7" s="225">
        <v>2456.5</v>
      </c>
      <c r="SY7" s="225">
        <v>2452.5</v>
      </c>
      <c r="SZ7" s="225">
        <v>2466.5</v>
      </c>
      <c r="TA7" s="225">
        <v>2472.5</v>
      </c>
      <c r="TB7" s="225">
        <v>2479.5</v>
      </c>
      <c r="TC7" s="225">
        <v>2478.5</v>
      </c>
      <c r="TD7" s="225">
        <v>2479</v>
      </c>
      <c r="TE7" s="225">
        <v>2480</v>
      </c>
      <c r="TF7" s="225">
        <v>2483.5</v>
      </c>
      <c r="TG7" s="225">
        <v>2486.5</v>
      </c>
      <c r="TH7" s="225">
        <v>2486.5</v>
      </c>
      <c r="TI7" s="225">
        <v>2485.5</v>
      </c>
      <c r="TJ7" s="225">
        <v>2486.5</v>
      </c>
      <c r="TK7" s="225">
        <v>2482.5</v>
      </c>
      <c r="TL7" s="225">
        <v>2483.5</v>
      </c>
      <c r="TM7" s="225">
        <v>2483.5</v>
      </c>
      <c r="TN7" s="225">
        <v>2480.5</v>
      </c>
      <c r="TO7" s="225">
        <v>2477.5</v>
      </c>
      <c r="TP7" s="225">
        <v>2472.5</v>
      </c>
      <c r="TQ7" s="225">
        <v>2469.5</v>
      </c>
      <c r="TR7" s="225">
        <v>2474.5</v>
      </c>
      <c r="TS7" s="225">
        <v>2472</v>
      </c>
      <c r="TT7" s="225">
        <v>2469.5</v>
      </c>
      <c r="TU7" s="225">
        <v>2467.5</v>
      </c>
      <c r="TV7" s="225">
        <v>2465.5</v>
      </c>
      <c r="TW7" s="225">
        <v>2459.5</v>
      </c>
      <c r="TX7" s="225">
        <v>2461.5</v>
      </c>
      <c r="TY7" s="225">
        <v>2456.5</v>
      </c>
      <c r="TZ7" s="225">
        <v>2455.5</v>
      </c>
      <c r="UA7" s="225">
        <v>2455.5</v>
      </c>
      <c r="UB7" s="225">
        <v>2459</v>
      </c>
      <c r="UC7" s="225">
        <v>2459</v>
      </c>
      <c r="UD7" s="225">
        <v>2460.5</v>
      </c>
      <c r="UE7" s="225">
        <v>2461</v>
      </c>
      <c r="UF7" s="225">
        <v>2459.5</v>
      </c>
      <c r="UG7" s="225">
        <v>2459.5</v>
      </c>
      <c r="UH7" s="225">
        <v>2459</v>
      </c>
      <c r="UI7" s="225">
        <v>2455.5</v>
      </c>
      <c r="UJ7" s="225">
        <v>2454.5</v>
      </c>
      <c r="UK7" s="225">
        <v>2451.5</v>
      </c>
      <c r="UL7" s="225">
        <v>2449.5</v>
      </c>
      <c r="UM7" s="225">
        <v>2443</v>
      </c>
      <c r="UN7" s="225">
        <v>2443</v>
      </c>
      <c r="UO7" s="225">
        <v>2437.5</v>
      </c>
      <c r="UP7" s="225">
        <v>2437.5</v>
      </c>
      <c r="UQ7" s="225">
        <v>2431.5</v>
      </c>
      <c r="UR7" s="225">
        <v>2425.5</v>
      </c>
      <c r="US7" s="225">
        <v>2417.5</v>
      </c>
      <c r="UT7" s="225">
        <v>2412.5</v>
      </c>
      <c r="UU7" s="225">
        <v>2409.5</v>
      </c>
      <c r="UV7" s="225">
        <v>2407.5</v>
      </c>
      <c r="UW7" s="225">
        <v>2406.5</v>
      </c>
      <c r="UX7" s="225">
        <v>2407</v>
      </c>
      <c r="UY7" s="225">
        <v>2412</v>
      </c>
      <c r="UZ7" s="225">
        <v>2425.5</v>
      </c>
      <c r="VA7" s="225">
        <v>2424.5</v>
      </c>
      <c r="VB7" s="225">
        <v>2424</v>
      </c>
      <c r="VC7" s="225">
        <v>2424.5</v>
      </c>
      <c r="VD7" s="225">
        <v>2421.5</v>
      </c>
      <c r="VE7" s="225">
        <v>2422.5</v>
      </c>
      <c r="VF7" s="225">
        <v>2421.5</v>
      </c>
      <c r="VG7" s="225">
        <v>2418.5</v>
      </c>
      <c r="VH7" s="225">
        <v>2420</v>
      </c>
      <c r="VI7" s="225">
        <v>2419.5</v>
      </c>
      <c r="VJ7" s="225">
        <v>2418.5</v>
      </c>
      <c r="VK7" s="225">
        <v>2416.5</v>
      </c>
      <c r="VL7" s="225">
        <v>2411.5</v>
      </c>
      <c r="VM7" s="225">
        <v>2412.5</v>
      </c>
      <c r="VN7" s="225">
        <v>2412.5</v>
      </c>
      <c r="VO7" s="225">
        <v>2412.5</v>
      </c>
      <c r="VP7" s="225">
        <v>2412.5</v>
      </c>
      <c r="VQ7" s="225">
        <v>2413.5</v>
      </c>
      <c r="VR7" s="225">
        <v>2422.5</v>
      </c>
      <c r="VS7" s="225">
        <v>2421.5</v>
      </c>
      <c r="VT7" s="225">
        <v>2420</v>
      </c>
      <c r="VU7" s="225">
        <v>2419.5</v>
      </c>
      <c r="VV7" s="225">
        <v>2418.5</v>
      </c>
      <c r="VW7" s="225">
        <v>2416.5</v>
      </c>
      <c r="VX7" s="225">
        <v>2412</v>
      </c>
      <c r="VY7" s="225">
        <v>2412.5</v>
      </c>
      <c r="VZ7" s="225">
        <v>2409</v>
      </c>
      <c r="WA7" s="225">
        <v>2404.5</v>
      </c>
      <c r="WB7" s="225">
        <v>2400.5</v>
      </c>
      <c r="WC7" s="225">
        <v>2399.5</v>
      </c>
      <c r="WD7" s="225">
        <v>2392.5</v>
      </c>
      <c r="WE7" s="225">
        <v>2392</v>
      </c>
      <c r="WF7" s="225">
        <v>2389.5</v>
      </c>
      <c r="WG7" s="225">
        <v>2381.5</v>
      </c>
      <c r="WH7" s="225">
        <v>2377.5</v>
      </c>
      <c r="WI7" s="225">
        <v>2375</v>
      </c>
      <c r="WJ7" s="225">
        <v>2374.5</v>
      </c>
      <c r="WK7" s="225">
        <v>2372.5</v>
      </c>
      <c r="WL7" s="225">
        <v>2371.5</v>
      </c>
      <c r="WM7" s="225">
        <v>2371.5</v>
      </c>
      <c r="WN7" s="225">
        <v>2365.5</v>
      </c>
      <c r="WO7" s="225">
        <v>2363</v>
      </c>
      <c r="WP7" s="225">
        <v>2362</v>
      </c>
      <c r="WQ7" s="225">
        <v>2360</v>
      </c>
      <c r="WR7" s="225">
        <v>2362</v>
      </c>
      <c r="WS7" s="225">
        <v>2363.5</v>
      </c>
      <c r="WT7" s="225">
        <v>2371.5</v>
      </c>
      <c r="WU7" s="225">
        <v>2354.5</v>
      </c>
      <c r="WV7" s="225">
        <v>2351.5</v>
      </c>
      <c r="WW7" s="225">
        <v>2351.5</v>
      </c>
      <c r="WX7" s="225">
        <v>2355.5</v>
      </c>
      <c r="WY7" s="225">
        <v>2360</v>
      </c>
      <c r="WZ7" s="225">
        <v>2373.5</v>
      </c>
      <c r="XA7" s="225">
        <v>2397.5</v>
      </c>
      <c r="XB7" s="225">
        <v>2410</v>
      </c>
      <c r="XC7" s="225">
        <v>2405</v>
      </c>
      <c r="XD7" s="225">
        <v>2410</v>
      </c>
      <c r="XE7" s="225">
        <v>2418.5</v>
      </c>
      <c r="XF7" s="225">
        <v>2420</v>
      </c>
      <c r="XG7" s="225">
        <v>2424.5</v>
      </c>
      <c r="XH7" s="225">
        <v>2426.5</v>
      </c>
      <c r="XI7" s="225">
        <v>2427.5</v>
      </c>
      <c r="XJ7" s="225">
        <v>2431.5</v>
      </c>
      <c r="XK7" s="225">
        <v>2439.5</v>
      </c>
      <c r="XL7" s="225">
        <v>2444.5</v>
      </c>
      <c r="XM7" s="225">
        <v>2448</v>
      </c>
      <c r="XN7" s="225">
        <v>2450</v>
      </c>
      <c r="XO7" s="225">
        <v>2457.5</v>
      </c>
      <c r="XP7" s="225">
        <v>2466.5</v>
      </c>
      <c r="XQ7" s="225">
        <v>2462.5</v>
      </c>
      <c r="XR7" s="225">
        <v>2447.5</v>
      </c>
      <c r="XS7" s="225">
        <v>2449.5</v>
      </c>
      <c r="XT7" s="225">
        <v>2452</v>
      </c>
      <c r="XU7" s="225">
        <v>2444</v>
      </c>
      <c r="XV7" s="225">
        <v>2440</v>
      </c>
      <c r="XW7" s="225">
        <v>2445</v>
      </c>
      <c r="XX7" s="225">
        <v>2441.5</v>
      </c>
      <c r="XY7" s="225">
        <v>2443.5</v>
      </c>
      <c r="XZ7" s="225">
        <v>2446.5</v>
      </c>
      <c r="YA7" s="225">
        <v>2447.5</v>
      </c>
      <c r="YB7" s="225">
        <v>2445.5</v>
      </c>
      <c r="YC7" s="225">
        <v>2444.5</v>
      </c>
      <c r="YD7" s="225">
        <v>2444.5</v>
      </c>
      <c r="YE7" s="225">
        <v>2442.5</v>
      </c>
      <c r="YF7" s="225">
        <v>2437.5</v>
      </c>
      <c r="YG7" s="225">
        <v>2437</v>
      </c>
      <c r="YH7" s="225">
        <v>2434.5</v>
      </c>
      <c r="YI7" s="225">
        <v>2430.5</v>
      </c>
      <c r="YJ7" s="225">
        <v>2429.5</v>
      </c>
      <c r="YK7" s="225">
        <v>2432.5</v>
      </c>
      <c r="YL7" s="225">
        <v>2434.5</v>
      </c>
      <c r="YM7" s="225">
        <v>2438</v>
      </c>
      <c r="YN7" s="225">
        <v>2438.5</v>
      </c>
      <c r="YO7" s="225">
        <v>2442</v>
      </c>
      <c r="YP7" s="225">
        <v>2442.5</v>
      </c>
      <c r="YQ7" s="225">
        <v>2447.5</v>
      </c>
      <c r="YR7" s="225">
        <v>2452.5</v>
      </c>
      <c r="YS7" s="225">
        <v>2458</v>
      </c>
      <c r="YT7" s="225">
        <v>2458</v>
      </c>
      <c r="YU7" s="225">
        <v>2460</v>
      </c>
      <c r="YV7" s="225">
        <v>2461.5</v>
      </c>
      <c r="YW7" s="225">
        <v>2478.5</v>
      </c>
      <c r="YX7" s="225">
        <v>2480.5</v>
      </c>
      <c r="YY7" s="225">
        <v>2468.5</v>
      </c>
      <c r="YZ7" s="225">
        <v>2465</v>
      </c>
      <c r="ZA7" s="225">
        <v>2468.5</v>
      </c>
      <c r="ZB7" s="225">
        <v>2471.5</v>
      </c>
      <c r="ZC7" s="225">
        <v>2469.5</v>
      </c>
      <c r="ZD7" s="225">
        <v>2462.5</v>
      </c>
      <c r="ZE7" s="225">
        <v>2463.5</v>
      </c>
      <c r="ZF7" s="225">
        <v>2464.5</v>
      </c>
      <c r="ZG7" s="225">
        <v>2465.5</v>
      </c>
      <c r="ZH7" s="225">
        <v>2467.5</v>
      </c>
      <c r="ZI7" s="225">
        <v>2464.5</v>
      </c>
      <c r="ZJ7" s="225">
        <v>2464.5</v>
      </c>
      <c r="ZK7" s="225">
        <v>2464</v>
      </c>
      <c r="ZL7" s="225">
        <v>2462.5</v>
      </c>
      <c r="ZM7" s="225">
        <v>2462.5</v>
      </c>
      <c r="ZN7" s="225">
        <v>2462.5</v>
      </c>
      <c r="ZO7" s="225">
        <v>2463.5</v>
      </c>
      <c r="ZP7" s="225">
        <v>2462</v>
      </c>
      <c r="ZQ7" s="225">
        <v>2461.5</v>
      </c>
      <c r="ZR7" s="225">
        <v>2460</v>
      </c>
      <c r="ZS7" s="225">
        <v>2457.5</v>
      </c>
      <c r="ZT7" s="225">
        <v>2458.5</v>
      </c>
      <c r="ZU7" s="225">
        <v>2458</v>
      </c>
      <c r="ZV7" s="225">
        <v>2455.5</v>
      </c>
      <c r="ZW7" s="225">
        <v>2456.5</v>
      </c>
      <c r="ZX7" s="225">
        <v>2458.5</v>
      </c>
      <c r="ZY7" s="225">
        <v>2456.5</v>
      </c>
      <c r="ZZ7" s="225">
        <v>2457.5</v>
      </c>
      <c r="AAA7" s="225">
        <v>2456.5</v>
      </c>
      <c r="AAB7" s="225">
        <v>2456.5</v>
      </c>
      <c r="AAC7" s="225">
        <v>2457.5</v>
      </c>
      <c r="AAD7" s="225">
        <v>2456.5</v>
      </c>
      <c r="AAE7" s="225">
        <v>2457.5</v>
      </c>
      <c r="AAF7" s="225">
        <v>2457.5</v>
      </c>
      <c r="AAG7" s="225">
        <v>2457</v>
      </c>
      <c r="AAH7" s="225">
        <v>2456.5</v>
      </c>
      <c r="AAI7" s="225">
        <v>2454</v>
      </c>
      <c r="AAJ7" s="225">
        <v>2454.5</v>
      </c>
      <c r="AAK7" s="225">
        <v>2452.5</v>
      </c>
      <c r="AAL7" s="225">
        <v>2452.5</v>
      </c>
      <c r="AAM7" s="225">
        <v>2452.5</v>
      </c>
      <c r="AAN7" s="225">
        <v>2447</v>
      </c>
      <c r="AAO7" s="225">
        <v>2448.5</v>
      </c>
      <c r="AAP7" s="225">
        <v>2446</v>
      </c>
      <c r="AAQ7" s="225">
        <v>2445.5</v>
      </c>
      <c r="AAR7" s="225">
        <v>2443.5</v>
      </c>
      <c r="AAS7" s="225">
        <v>2443.5</v>
      </c>
      <c r="AAT7" s="225">
        <v>2444.5</v>
      </c>
      <c r="AAU7" s="225">
        <v>2445.5</v>
      </c>
      <c r="AAV7" s="225">
        <v>2445</v>
      </c>
      <c r="AAW7" s="225">
        <v>2446.5</v>
      </c>
      <c r="AAX7" s="225">
        <v>2446.5</v>
      </c>
      <c r="AAY7" s="225">
        <v>2445.5</v>
      </c>
      <c r="AAZ7" s="225">
        <v>2445.5</v>
      </c>
      <c r="ABA7" s="225">
        <v>2443.5</v>
      </c>
      <c r="ABB7" s="225">
        <v>2443.5</v>
      </c>
      <c r="ABC7" s="225">
        <v>2441</v>
      </c>
      <c r="ABD7" s="225">
        <v>2438.5</v>
      </c>
      <c r="ABE7" s="225">
        <v>2438.5</v>
      </c>
      <c r="ABF7" s="225">
        <v>2437.5</v>
      </c>
      <c r="ABG7" s="225">
        <v>2437.5</v>
      </c>
      <c r="ABH7" s="225">
        <v>2437.5</v>
      </c>
      <c r="ABI7" s="225">
        <v>2435.5</v>
      </c>
      <c r="ABJ7" s="225">
        <v>2430.5</v>
      </c>
      <c r="ABK7" s="225">
        <v>2428.5</v>
      </c>
      <c r="ABL7" s="225">
        <v>2427.5</v>
      </c>
      <c r="ABM7" s="225">
        <v>2428</v>
      </c>
      <c r="ABN7" s="225">
        <v>2427.5</v>
      </c>
      <c r="ABO7" s="225">
        <v>2427.5</v>
      </c>
      <c r="ABP7" s="225">
        <v>2429.5</v>
      </c>
      <c r="ABQ7" s="225">
        <v>2428.5</v>
      </c>
      <c r="ABR7" s="225">
        <v>2428.5</v>
      </c>
      <c r="ABS7" s="225">
        <v>2428.5</v>
      </c>
      <c r="ABT7" s="225">
        <v>2430.5</v>
      </c>
      <c r="ABU7" s="225">
        <v>2429.5</v>
      </c>
      <c r="ABV7" s="225">
        <v>2431.5</v>
      </c>
      <c r="ABW7" s="225">
        <v>2434.5</v>
      </c>
      <c r="ABX7" s="225">
        <v>2438</v>
      </c>
      <c r="ABY7" s="225">
        <v>2437</v>
      </c>
      <c r="ABZ7" s="225">
        <v>2437</v>
      </c>
      <c r="ACA7" s="225">
        <v>2437.5</v>
      </c>
      <c r="ACB7" s="225">
        <v>2436.5</v>
      </c>
      <c r="ACC7" s="225">
        <v>2434</v>
      </c>
      <c r="ACD7" s="225">
        <v>2434</v>
      </c>
      <c r="ACE7" s="225">
        <v>2427.5</v>
      </c>
      <c r="ACF7" s="225">
        <v>2427.5</v>
      </c>
      <c r="ACG7" s="225">
        <v>2424</v>
      </c>
      <c r="ACH7" s="225">
        <v>2419.5</v>
      </c>
      <c r="ACI7" s="225">
        <v>2421.5</v>
      </c>
      <c r="ACJ7" s="225">
        <v>2420.5</v>
      </c>
      <c r="ACK7" s="225">
        <v>2421.5</v>
      </c>
      <c r="ACL7" s="225">
        <v>2420.5</v>
      </c>
      <c r="ACM7" s="225">
        <v>2419</v>
      </c>
      <c r="ACN7" s="225">
        <v>2420.5</v>
      </c>
      <c r="ACO7" s="225">
        <v>2419</v>
      </c>
      <c r="ACP7" s="225">
        <v>2419</v>
      </c>
      <c r="ACQ7" s="225">
        <v>2416.5</v>
      </c>
      <c r="ACR7" s="225">
        <v>2415.5</v>
      </c>
      <c r="ACS7" s="225">
        <v>2413.5</v>
      </c>
      <c r="ACT7" s="225">
        <v>2413.5</v>
      </c>
      <c r="ACU7" s="225">
        <v>2410</v>
      </c>
      <c r="ACV7" s="225">
        <v>2408</v>
      </c>
      <c r="ACW7" s="225">
        <v>2403.5</v>
      </c>
      <c r="ACX7" s="225">
        <v>2400.5</v>
      </c>
      <c r="ACY7" s="225">
        <v>2397.5</v>
      </c>
      <c r="ACZ7" s="225">
        <v>2392.5</v>
      </c>
      <c r="ADA7" s="225">
        <v>2392.5</v>
      </c>
      <c r="ADB7" s="225">
        <v>2400</v>
      </c>
      <c r="ADC7" s="225">
        <v>2397.5</v>
      </c>
      <c r="ADD7" s="225">
        <v>2400.5</v>
      </c>
      <c r="ADE7" s="225">
        <v>2400</v>
      </c>
      <c r="ADF7" s="225">
        <v>2398.5</v>
      </c>
      <c r="ADG7" s="225">
        <v>2396</v>
      </c>
      <c r="ADH7" s="225">
        <v>2394.5</v>
      </c>
      <c r="ADI7" s="225">
        <v>2393.5</v>
      </c>
      <c r="ADJ7" s="225">
        <v>2395</v>
      </c>
      <c r="ADK7" s="225">
        <v>2395.5</v>
      </c>
      <c r="ADL7" s="225">
        <v>2395.5</v>
      </c>
      <c r="ADM7" s="225">
        <v>2395.5</v>
      </c>
      <c r="ADN7" s="225">
        <v>2395.5</v>
      </c>
      <c r="ADO7" s="225">
        <v>2396</v>
      </c>
      <c r="ADP7" s="225">
        <v>2396.5</v>
      </c>
      <c r="ADQ7" s="225">
        <v>2395.5</v>
      </c>
      <c r="ADR7" s="225">
        <v>2396.5</v>
      </c>
      <c r="ADS7" s="225">
        <v>2396.5</v>
      </c>
      <c r="ADT7" s="225">
        <v>2398.5</v>
      </c>
      <c r="ADU7" s="225">
        <v>2400.5</v>
      </c>
      <c r="ADV7" s="225">
        <v>2400.5</v>
      </c>
      <c r="ADW7" s="225">
        <v>2399</v>
      </c>
      <c r="ADX7" s="225">
        <v>2398.5</v>
      </c>
      <c r="ADY7" s="225">
        <v>2396.5</v>
      </c>
      <c r="ADZ7" s="225">
        <v>2395.5</v>
      </c>
      <c r="AEA7" s="225">
        <v>2395.5</v>
      </c>
      <c r="AEB7" s="225">
        <v>2393.5</v>
      </c>
      <c r="AEC7" s="225">
        <v>2393.5</v>
      </c>
      <c r="AED7" s="225">
        <v>2391.5</v>
      </c>
      <c r="AEE7" s="225">
        <v>2391.5</v>
      </c>
      <c r="AEF7" s="225">
        <v>2392.5</v>
      </c>
      <c r="AEG7" s="225">
        <v>2390.5</v>
      </c>
      <c r="AEH7" s="225">
        <v>2392.5</v>
      </c>
      <c r="AEI7" s="225">
        <v>2392.5</v>
      </c>
      <c r="AEJ7" s="225">
        <v>2392.5</v>
      </c>
      <c r="AEK7" s="225">
        <v>2392.5</v>
      </c>
      <c r="AEL7" s="225">
        <v>2394</v>
      </c>
      <c r="AEM7" s="225">
        <v>2394</v>
      </c>
      <c r="AEN7" s="225">
        <v>2397.5</v>
      </c>
      <c r="AEO7" s="225">
        <v>2394.5</v>
      </c>
      <c r="AEP7" s="225">
        <v>2395</v>
      </c>
      <c r="AEQ7" s="225">
        <v>2395</v>
      </c>
      <c r="AER7" s="225">
        <v>2395</v>
      </c>
      <c r="AES7" s="225">
        <v>2397</v>
      </c>
      <c r="AET7" s="225">
        <v>2397</v>
      </c>
      <c r="AEU7" s="225">
        <v>2398.5</v>
      </c>
      <c r="AEV7" s="225">
        <v>2398.5</v>
      </c>
      <c r="AEW7" s="225">
        <v>2402.5</v>
      </c>
      <c r="AEX7" s="225">
        <v>2403.5</v>
      </c>
      <c r="AEY7" s="225">
        <v>2402</v>
      </c>
      <c r="AEZ7" s="225">
        <v>2404</v>
      </c>
      <c r="AFA7" s="225">
        <v>2404</v>
      </c>
      <c r="AFB7" s="225">
        <v>2403.5</v>
      </c>
      <c r="AFC7" s="225">
        <v>2404.5</v>
      </c>
      <c r="AFD7" s="225">
        <v>2405</v>
      </c>
      <c r="AFE7" s="225">
        <v>2402.5</v>
      </c>
      <c r="AFF7" s="225">
        <v>2401.5</v>
      </c>
      <c r="AFG7" s="225">
        <v>2404.5</v>
      </c>
      <c r="AFH7" s="225">
        <v>2402</v>
      </c>
      <c r="AFI7" s="225">
        <v>2401</v>
      </c>
      <c r="AFJ7" s="225">
        <v>2403</v>
      </c>
      <c r="AFK7" s="225">
        <v>2404.5</v>
      </c>
      <c r="AFL7" s="225">
        <v>2406.5</v>
      </c>
      <c r="AFM7" s="225">
        <v>2407.5</v>
      </c>
      <c r="AFN7" s="225">
        <v>2408.5</v>
      </c>
      <c r="AFO7" s="225">
        <v>2413</v>
      </c>
      <c r="AFP7" s="225">
        <v>2414.5</v>
      </c>
      <c r="AFQ7" s="225">
        <v>2414</v>
      </c>
      <c r="AFR7" s="225">
        <v>2413</v>
      </c>
      <c r="AFS7" s="225">
        <v>2411.5</v>
      </c>
      <c r="AFT7" s="225">
        <v>2409.5</v>
      </c>
      <c r="AFU7" s="225">
        <v>2409.5</v>
      </c>
      <c r="AFV7" s="225">
        <v>2410</v>
      </c>
      <c r="AFW7" s="225">
        <v>2412</v>
      </c>
      <c r="AFX7" s="225">
        <v>2411.5</v>
      </c>
      <c r="AFY7" s="225">
        <v>2412.5</v>
      </c>
      <c r="AFZ7" s="225">
        <v>2412.5</v>
      </c>
      <c r="AGA7" s="225">
        <v>2414.5</v>
      </c>
      <c r="AGB7" s="225">
        <v>2415.5</v>
      </c>
      <c r="AGC7" s="225">
        <v>2415.5</v>
      </c>
      <c r="AGD7" s="225">
        <v>2416.5</v>
      </c>
      <c r="AGE7" s="225">
        <v>2418.5</v>
      </c>
      <c r="AGF7" s="225">
        <v>2424</v>
      </c>
      <c r="AGG7" s="225">
        <v>2427</v>
      </c>
      <c r="AGH7" s="225">
        <v>2437.5</v>
      </c>
      <c r="AGI7" s="225">
        <v>2447.5</v>
      </c>
      <c r="AGJ7" s="225">
        <v>2467.5</v>
      </c>
      <c r="AGK7" s="225">
        <v>2465</v>
      </c>
      <c r="AGL7" s="225">
        <v>2470.5</v>
      </c>
      <c r="AGM7" s="225">
        <v>2467.5</v>
      </c>
      <c r="AGN7" s="225">
        <v>2465.5</v>
      </c>
      <c r="AGO7" s="225">
        <v>2465</v>
      </c>
      <c r="AGP7" s="225">
        <v>2462.5</v>
      </c>
      <c r="AGQ7" s="225">
        <v>2463.5</v>
      </c>
      <c r="AGR7" s="225">
        <v>2463.5</v>
      </c>
      <c r="AGS7" s="225">
        <v>2464.5</v>
      </c>
      <c r="AGT7" s="225">
        <v>2463.5</v>
      </c>
      <c r="AGU7" s="225">
        <v>2464.5</v>
      </c>
      <c r="AGV7" s="225">
        <v>2464.5</v>
      </c>
      <c r="AGW7" s="225">
        <v>2464.5</v>
      </c>
      <c r="AGX7" s="225">
        <v>2460</v>
      </c>
      <c r="AGY7" s="225">
        <v>2462.5</v>
      </c>
      <c r="AGZ7" s="225">
        <v>2462.5</v>
      </c>
      <c r="AHA7" s="225">
        <v>2460</v>
      </c>
      <c r="AHB7" s="225">
        <v>2463.5</v>
      </c>
      <c r="AHC7" s="225">
        <v>2467.5</v>
      </c>
      <c r="AHD7" s="225">
        <v>2466.5</v>
      </c>
      <c r="AHE7" s="225">
        <v>2466.5</v>
      </c>
      <c r="AHF7" s="225">
        <v>2466.5</v>
      </c>
      <c r="AHG7" s="225">
        <v>2465.5</v>
      </c>
      <c r="AHH7" s="225">
        <v>2465</v>
      </c>
      <c r="AHI7" s="225">
        <v>2463.5</v>
      </c>
      <c r="AHJ7" s="225">
        <v>2463</v>
      </c>
      <c r="AHK7" s="225">
        <v>2460</v>
      </c>
      <c r="AHL7" s="225">
        <v>2457.5</v>
      </c>
      <c r="AHM7" s="225">
        <v>2455</v>
      </c>
      <c r="AHN7" s="225">
        <v>2456.5</v>
      </c>
      <c r="AHO7" s="225">
        <v>2455</v>
      </c>
      <c r="AHP7" s="225">
        <v>2455.5</v>
      </c>
      <c r="AHQ7" s="225">
        <v>2458</v>
      </c>
      <c r="AHR7" s="225">
        <v>2460</v>
      </c>
      <c r="AHS7" s="225">
        <v>2460.5</v>
      </c>
      <c r="AHT7" s="225">
        <v>2467.5</v>
      </c>
      <c r="AHU7" s="225">
        <v>2466</v>
      </c>
      <c r="AHV7" s="225">
        <v>2468.5</v>
      </c>
      <c r="AHW7" s="225">
        <v>2468.5</v>
      </c>
      <c r="AHX7" s="225">
        <v>2471.5</v>
      </c>
      <c r="AHY7" s="225">
        <v>2471.5</v>
      </c>
      <c r="AHZ7" s="225">
        <v>2470.5</v>
      </c>
      <c r="AIA7" s="225">
        <v>2474.5</v>
      </c>
      <c r="AIB7" s="225">
        <v>2472.5</v>
      </c>
      <c r="AIC7" s="225">
        <v>2476.5</v>
      </c>
      <c r="AID7" s="225">
        <v>2473.5</v>
      </c>
      <c r="AIE7" s="225">
        <v>2474.5</v>
      </c>
      <c r="AIF7" s="225">
        <v>2473.5</v>
      </c>
      <c r="AIG7" s="225">
        <v>2474.5</v>
      </c>
      <c r="AIH7" s="225">
        <v>2476.5</v>
      </c>
      <c r="AII7" s="225">
        <v>2477.5</v>
      </c>
      <c r="AIJ7" s="225">
        <v>2479.5</v>
      </c>
      <c r="AIK7" s="225">
        <v>2481.5</v>
      </c>
      <c r="AIL7" s="225">
        <v>2484.5</v>
      </c>
      <c r="AIM7" s="225">
        <v>2488.5</v>
      </c>
      <c r="AIN7" s="225">
        <v>2494.5</v>
      </c>
      <c r="AIO7" s="225">
        <v>2497.5</v>
      </c>
      <c r="AIP7" s="225">
        <v>2497</v>
      </c>
      <c r="AIQ7" s="225">
        <v>2503.5</v>
      </c>
      <c r="AIR7" s="225">
        <v>2506.5</v>
      </c>
      <c r="AIS7" s="225">
        <v>2517.5</v>
      </c>
      <c r="AIT7" s="225">
        <v>2525</v>
      </c>
      <c r="AIU7" s="225">
        <v>2530</v>
      </c>
      <c r="AIV7" s="225">
        <v>2528.5</v>
      </c>
      <c r="AIW7" s="225">
        <v>2541.5</v>
      </c>
      <c r="AIX7" s="225">
        <v>2547</v>
      </c>
      <c r="AIY7" s="225">
        <v>2555.5</v>
      </c>
      <c r="AIZ7" s="225">
        <v>2563.5</v>
      </c>
      <c r="AJA7" s="225">
        <v>2569</v>
      </c>
      <c r="AJB7" s="225">
        <v>2570.5</v>
      </c>
      <c r="AJC7" s="225">
        <v>2574.5</v>
      </c>
      <c r="AJD7" s="225">
        <v>2567.5</v>
      </c>
      <c r="AJE7" s="225">
        <v>2566.5</v>
      </c>
      <c r="AJF7" s="225">
        <v>2566.5</v>
      </c>
      <c r="AJG7" s="225">
        <v>2566.5</v>
      </c>
      <c r="AJH7" s="225">
        <v>2566.5</v>
      </c>
      <c r="AJI7" s="225">
        <v>2564.5</v>
      </c>
      <c r="AJJ7" s="225">
        <v>2565</v>
      </c>
      <c r="AJK7" s="225">
        <v>2566</v>
      </c>
      <c r="AJL7" s="225">
        <v>2566.5</v>
      </c>
      <c r="AJM7" s="225">
        <v>2566</v>
      </c>
      <c r="AJN7" s="225">
        <v>2564.5</v>
      </c>
      <c r="AJO7" s="225">
        <v>2563.5</v>
      </c>
      <c r="AJP7" s="225">
        <v>2564.5</v>
      </c>
      <c r="AJQ7" s="225">
        <v>2565</v>
      </c>
      <c r="AJR7" s="225">
        <v>2565</v>
      </c>
      <c r="AJS7" s="225">
        <v>2566.5</v>
      </c>
      <c r="AJT7" s="225">
        <v>2566</v>
      </c>
      <c r="AJU7" s="225">
        <v>2566.5</v>
      </c>
      <c r="AJV7" s="225">
        <v>2566.5</v>
      </c>
      <c r="AJW7" s="225">
        <v>2566.5</v>
      </c>
      <c r="AJX7" s="225">
        <v>2566.5</v>
      </c>
      <c r="AJY7" s="225">
        <v>2566.5</v>
      </c>
      <c r="AJZ7" s="225">
        <v>2566.5</v>
      </c>
      <c r="AKA7" s="225">
        <v>2567.5</v>
      </c>
      <c r="AKB7" s="225">
        <v>2566.5</v>
      </c>
      <c r="AKC7" s="225">
        <v>2566.5</v>
      </c>
      <c r="AKD7" s="225">
        <v>2566.5</v>
      </c>
      <c r="AKE7" s="225">
        <v>2567.5</v>
      </c>
      <c r="AKF7" s="225">
        <v>2567.5</v>
      </c>
      <c r="AKG7" s="225">
        <v>2571.5</v>
      </c>
      <c r="AKH7" s="225">
        <v>2571.5</v>
      </c>
      <c r="AKI7" s="225">
        <v>2571</v>
      </c>
      <c r="AKJ7" s="225">
        <v>2571</v>
      </c>
      <c r="AKK7" s="225">
        <v>2575</v>
      </c>
      <c r="AKL7" s="225">
        <v>2576.5</v>
      </c>
      <c r="AKM7" s="225">
        <v>2580.5</v>
      </c>
      <c r="AKN7" s="225">
        <v>2586</v>
      </c>
      <c r="AKO7" s="225">
        <v>2590.5</v>
      </c>
      <c r="AKP7" s="225">
        <v>2596.5</v>
      </c>
      <c r="AKQ7" s="225">
        <v>2604.5</v>
      </c>
      <c r="AKR7" s="225">
        <v>2610.5</v>
      </c>
      <c r="AKS7" s="225">
        <v>2619.5</v>
      </c>
      <c r="AKT7" s="225">
        <v>2637.5</v>
      </c>
      <c r="AKU7" s="225">
        <v>2655</v>
      </c>
      <c r="AKV7" s="225">
        <v>2644</v>
      </c>
      <c r="AKW7" s="225">
        <v>2665</v>
      </c>
      <c r="AKX7" s="225">
        <v>2635</v>
      </c>
      <c r="AKY7" s="225">
        <v>2642.5</v>
      </c>
      <c r="AKZ7" s="225">
        <v>2637.5</v>
      </c>
      <c r="ALA7" s="225">
        <v>2638.5</v>
      </c>
      <c r="ALB7" s="225">
        <v>2635.5</v>
      </c>
      <c r="ALC7" s="225">
        <v>2636.5</v>
      </c>
      <c r="ALD7" s="225">
        <v>2637.5</v>
      </c>
      <c r="ALE7" s="225">
        <v>2635.5</v>
      </c>
      <c r="ALF7" s="225">
        <v>2637.5</v>
      </c>
      <c r="ALG7" s="225">
        <v>2640</v>
      </c>
      <c r="ALH7" s="225">
        <v>2642.5</v>
      </c>
      <c r="ALI7" s="225">
        <v>2642.5</v>
      </c>
      <c r="ALJ7" s="225">
        <v>2644</v>
      </c>
      <c r="ALK7" s="225">
        <v>2645</v>
      </c>
      <c r="ALL7" s="225">
        <v>2644</v>
      </c>
      <c r="ALM7" s="225">
        <v>2648</v>
      </c>
      <c r="ALN7" s="225">
        <v>2647.5</v>
      </c>
      <c r="ALO7" s="225">
        <v>2648</v>
      </c>
      <c r="ALP7" s="225">
        <v>2652.5</v>
      </c>
      <c r="ALQ7" s="225">
        <v>2659</v>
      </c>
      <c r="ALR7" s="225">
        <v>2662.5</v>
      </c>
      <c r="ALS7" s="225">
        <v>2666.5</v>
      </c>
      <c r="ALT7" s="225">
        <v>2667.5</v>
      </c>
      <c r="ALU7" s="225">
        <v>2668</v>
      </c>
      <c r="ALV7" s="225">
        <v>2670.5</v>
      </c>
      <c r="ALW7" s="225">
        <v>2667.5</v>
      </c>
      <c r="ALX7" s="225">
        <v>2664.5</v>
      </c>
      <c r="ALY7" s="225">
        <v>2665.5</v>
      </c>
      <c r="ALZ7" s="225">
        <v>2662</v>
      </c>
      <c r="AMA7" s="225">
        <v>2655.5</v>
      </c>
      <c r="AMB7" s="225">
        <v>2652.5</v>
      </c>
      <c r="AMC7" s="225">
        <v>2649.5</v>
      </c>
      <c r="AMD7" s="225">
        <v>2647.5</v>
      </c>
      <c r="AME7" s="225">
        <v>2643.5</v>
      </c>
      <c r="AMF7" s="225">
        <v>2642.5</v>
      </c>
      <c r="AMG7" s="225">
        <v>2632.5</v>
      </c>
      <c r="AMH7" s="225">
        <v>2630</v>
      </c>
      <c r="AMI7" s="225">
        <v>2631.5</v>
      </c>
      <c r="AMJ7" s="225">
        <v>2631.5</v>
      </c>
      <c r="AMK7" s="225">
        <v>2630.5</v>
      </c>
      <c r="AML7" s="225">
        <v>2630</v>
      </c>
      <c r="AMM7" s="225">
        <v>2632.5</v>
      </c>
      <c r="AMN7" s="170">
        <v>2632.5</v>
      </c>
      <c r="AMO7" s="170">
        <v>2632.5</v>
      </c>
      <c r="AMP7" s="170">
        <v>2635.5</v>
      </c>
      <c r="AMQ7" s="225">
        <v>2634.5</v>
      </c>
      <c r="AMR7" s="225">
        <v>2632</v>
      </c>
      <c r="AMS7" s="225">
        <v>2633</v>
      </c>
      <c r="AMT7" s="225">
        <v>2635</v>
      </c>
      <c r="AMU7" s="225">
        <v>2639</v>
      </c>
      <c r="AMV7" s="225">
        <v>2637.5</v>
      </c>
      <c r="AMW7" s="225">
        <v>2637.5</v>
      </c>
      <c r="AMX7" s="225">
        <v>2637.5</v>
      </c>
      <c r="AMY7" s="225">
        <v>2637.5</v>
      </c>
      <c r="AMZ7" s="225">
        <v>2637.5</v>
      </c>
      <c r="ANA7" s="225">
        <v>2639.5</v>
      </c>
      <c r="ANB7" s="225">
        <v>2638.5</v>
      </c>
      <c r="ANC7" s="225">
        <v>2636.5</v>
      </c>
      <c r="AND7" s="225">
        <v>2636.5</v>
      </c>
      <c r="ANE7" s="225">
        <v>2635.5</v>
      </c>
      <c r="ANF7" s="225">
        <v>2634.5</v>
      </c>
      <c r="ANG7" s="225">
        <v>2634.5</v>
      </c>
      <c r="ANH7" s="225">
        <v>2634.5</v>
      </c>
      <c r="ANI7" s="225">
        <v>2634.5</v>
      </c>
      <c r="ANJ7" s="225">
        <v>2633.5</v>
      </c>
      <c r="ANK7" s="225">
        <v>2632.5</v>
      </c>
      <c r="ANL7" s="225">
        <v>2632</v>
      </c>
      <c r="ANM7" s="225">
        <v>2631.5</v>
      </c>
      <c r="ANN7" s="225">
        <v>2632.5</v>
      </c>
      <c r="ANO7" s="225">
        <v>2633</v>
      </c>
      <c r="ANP7" s="225">
        <v>2631.5</v>
      </c>
      <c r="ANQ7" s="225">
        <v>2631.5</v>
      </c>
      <c r="ANR7" s="225">
        <v>2630.5</v>
      </c>
      <c r="ANS7" s="225">
        <v>2631</v>
      </c>
      <c r="ANT7" s="225">
        <v>2632</v>
      </c>
      <c r="ANU7" s="225">
        <v>2632</v>
      </c>
      <c r="ANV7" s="225">
        <v>2632.5</v>
      </c>
      <c r="ANW7" s="225">
        <v>2633.5</v>
      </c>
      <c r="ANX7" s="225">
        <v>2632.5</v>
      </c>
      <c r="ANY7" s="225">
        <v>2633</v>
      </c>
      <c r="ANZ7" s="225">
        <v>2632.5</v>
      </c>
      <c r="AOA7" s="225">
        <v>2633</v>
      </c>
      <c r="AOB7" s="225">
        <v>2632</v>
      </c>
      <c r="AOC7" s="225">
        <v>2633</v>
      </c>
      <c r="AOD7" s="225">
        <v>2633.5</v>
      </c>
      <c r="AOE7" s="225">
        <v>2633.5</v>
      </c>
      <c r="AOF7" s="225">
        <v>2634</v>
      </c>
      <c r="AOG7" s="225">
        <v>2634</v>
      </c>
      <c r="AOH7" s="225">
        <v>2634</v>
      </c>
      <c r="AOI7" s="225">
        <v>2635</v>
      </c>
      <c r="AOJ7" s="225">
        <v>2638.5</v>
      </c>
      <c r="AOK7" s="225">
        <v>2638.5</v>
      </c>
      <c r="AOL7" s="225">
        <v>2639</v>
      </c>
      <c r="AOM7" s="225">
        <v>2639.5</v>
      </c>
      <c r="AON7" s="225">
        <v>2641</v>
      </c>
      <c r="AOO7" s="225">
        <v>2642.5</v>
      </c>
      <c r="AOP7" s="225">
        <v>2643</v>
      </c>
      <c r="AOQ7" s="225">
        <v>2643.5</v>
      </c>
      <c r="AOR7" s="225">
        <v>2644.5</v>
      </c>
      <c r="AOS7" s="225">
        <v>2644.5</v>
      </c>
      <c r="AOT7" s="225">
        <v>2644.5</v>
      </c>
      <c r="AOU7" s="225">
        <v>2644</v>
      </c>
      <c r="AOV7" s="225">
        <v>2645</v>
      </c>
      <c r="AOW7" s="225">
        <v>2643.5</v>
      </c>
      <c r="AOX7" s="225">
        <v>2644.5</v>
      </c>
      <c r="AOY7" s="225">
        <v>2644.5</v>
      </c>
      <c r="AOZ7" s="225">
        <v>2644.5</v>
      </c>
      <c r="APA7" s="225">
        <v>2644.5</v>
      </c>
      <c r="APB7" s="225">
        <v>2644.5</v>
      </c>
      <c r="APC7" s="225">
        <v>2644.5</v>
      </c>
      <c r="APD7" s="225">
        <v>2646.5</v>
      </c>
      <c r="APE7" s="225">
        <v>2647</v>
      </c>
      <c r="APF7" s="225">
        <v>2648.5</v>
      </c>
      <c r="APG7" s="225">
        <v>2648.5</v>
      </c>
      <c r="APH7" s="225">
        <v>2647.5</v>
      </c>
      <c r="API7" s="225">
        <v>2648.5</v>
      </c>
      <c r="APJ7" s="226">
        <v>2648.5</v>
      </c>
      <c r="APK7" s="226">
        <v>2649</v>
      </c>
      <c r="APL7" s="226">
        <v>2650</v>
      </c>
      <c r="APM7" s="226">
        <v>2651</v>
      </c>
      <c r="APN7" s="226">
        <v>2651.5</v>
      </c>
      <c r="APO7" s="226">
        <v>2651.5</v>
      </c>
      <c r="APP7" s="226">
        <v>2651.5</v>
      </c>
      <c r="APQ7" s="226">
        <v>2654.5</v>
      </c>
      <c r="APR7" s="226">
        <v>2654.5</v>
      </c>
      <c r="APS7" s="226">
        <v>2653.5</v>
      </c>
      <c r="APT7" s="226">
        <v>2653.5</v>
      </c>
      <c r="APU7" s="226">
        <v>2654.5</v>
      </c>
      <c r="APV7" s="226">
        <v>2654.5</v>
      </c>
      <c r="APW7" s="226">
        <v>2654.5</v>
      </c>
      <c r="APX7" s="226">
        <v>2654.5</v>
      </c>
      <c r="APY7" s="226">
        <v>2655</v>
      </c>
      <c r="APZ7" s="226">
        <v>2655.5</v>
      </c>
      <c r="AQA7" s="226">
        <v>2657.5</v>
      </c>
      <c r="AQB7" s="226">
        <v>2657.5</v>
      </c>
      <c r="AQC7" s="226">
        <v>2657.5</v>
      </c>
      <c r="AQD7" s="226">
        <v>2657</v>
      </c>
      <c r="AQE7" s="226">
        <v>2657.5</v>
      </c>
      <c r="AQF7" s="226">
        <v>2658.5</v>
      </c>
      <c r="AQG7" s="226">
        <v>2659</v>
      </c>
      <c r="AQH7" s="226">
        <v>2659</v>
      </c>
      <c r="AQI7" s="226">
        <v>2660.5</v>
      </c>
      <c r="AQJ7" s="226">
        <v>2659.5</v>
      </c>
      <c r="AQK7" s="226">
        <v>2659.5</v>
      </c>
      <c r="AQL7" s="226">
        <v>2660</v>
      </c>
      <c r="AQM7" s="226">
        <v>2660</v>
      </c>
      <c r="AQN7" s="226">
        <v>2660</v>
      </c>
      <c r="AQO7" s="226">
        <v>2660</v>
      </c>
      <c r="AQP7" s="226">
        <v>2659.5</v>
      </c>
      <c r="AQQ7" s="226">
        <v>2660</v>
      </c>
      <c r="AQR7" s="226">
        <v>2661</v>
      </c>
      <c r="AQS7" s="226">
        <v>2661.5</v>
      </c>
      <c r="AQT7" s="226">
        <v>2662</v>
      </c>
      <c r="AQU7" s="226">
        <v>2664.5</v>
      </c>
      <c r="AQV7" s="226">
        <v>2663.5</v>
      </c>
      <c r="AQW7" s="226">
        <v>2664</v>
      </c>
      <c r="AQX7" s="226">
        <v>2665.5</v>
      </c>
      <c r="AQY7" s="226">
        <v>2665.5</v>
      </c>
      <c r="AQZ7" s="226">
        <v>2666.5</v>
      </c>
      <c r="ARA7" s="226">
        <v>2667</v>
      </c>
      <c r="ARB7" s="226">
        <v>2668</v>
      </c>
      <c r="ARC7" s="226">
        <v>2666.5</v>
      </c>
      <c r="ARD7" s="226">
        <v>2665</v>
      </c>
      <c r="ARE7" s="226">
        <v>2666.5</v>
      </c>
      <c r="ARF7" s="226">
        <v>2667.5</v>
      </c>
      <c r="ARG7" s="226">
        <v>2669.5</v>
      </c>
      <c r="ARH7" s="226">
        <v>2668.5</v>
      </c>
      <c r="ARI7" s="226">
        <v>2668.5</v>
      </c>
      <c r="ARJ7" s="226">
        <v>2669</v>
      </c>
      <c r="ARK7" s="226">
        <v>2670</v>
      </c>
      <c r="ARL7" s="226">
        <v>2672.5</v>
      </c>
      <c r="ARM7" s="226">
        <v>2673.5</v>
      </c>
      <c r="ARN7" s="226">
        <v>2673.5</v>
      </c>
      <c r="ARO7" s="225">
        <v>2673.5</v>
      </c>
      <c r="ARP7" s="225">
        <v>2674.5</v>
      </c>
      <c r="ARQ7" s="225">
        <v>2673.5</v>
      </c>
      <c r="ARR7" s="225">
        <v>2673.5</v>
      </c>
      <c r="ARS7" s="225">
        <v>2674.5</v>
      </c>
      <c r="ART7" s="225">
        <v>2674.5</v>
      </c>
      <c r="ARU7" s="225">
        <v>2673.5</v>
      </c>
      <c r="ARV7" s="225">
        <v>2672.5</v>
      </c>
      <c r="ARW7" s="225">
        <v>2674</v>
      </c>
      <c r="ARX7" s="225">
        <v>2673.5</v>
      </c>
      <c r="ARY7" s="225">
        <v>2672.5</v>
      </c>
      <c r="ARZ7" s="225">
        <v>2672.5</v>
      </c>
      <c r="ASA7" s="225">
        <v>2672</v>
      </c>
      <c r="ASB7" s="225">
        <v>2673.5</v>
      </c>
      <c r="ASC7" s="225">
        <v>2673.5</v>
      </c>
      <c r="ASD7" s="225">
        <v>2674</v>
      </c>
      <c r="ASE7" s="225">
        <v>2673.5</v>
      </c>
      <c r="ASF7" s="225">
        <v>2672</v>
      </c>
      <c r="ASG7" s="225">
        <v>2672.5</v>
      </c>
      <c r="ASH7" s="225">
        <v>2671.5</v>
      </c>
      <c r="ASI7" s="225">
        <v>2670</v>
      </c>
      <c r="ASJ7" s="225">
        <v>2670</v>
      </c>
      <c r="ASK7" s="225">
        <v>2670</v>
      </c>
      <c r="ASL7" s="225">
        <v>2670</v>
      </c>
      <c r="ASM7" s="225">
        <v>2669.5</v>
      </c>
      <c r="ASN7" s="225">
        <v>2670</v>
      </c>
      <c r="ASO7" s="225">
        <v>2669.5</v>
      </c>
      <c r="ASP7" s="225">
        <v>2667.5</v>
      </c>
      <c r="ASQ7" s="225">
        <v>2668.5</v>
      </c>
      <c r="ASR7" s="225">
        <v>2668.5</v>
      </c>
      <c r="ASS7" s="225">
        <v>2668.5</v>
      </c>
      <c r="AST7" s="225">
        <v>2669</v>
      </c>
      <c r="ASU7" s="225">
        <v>2669</v>
      </c>
      <c r="ASV7" s="225">
        <v>2669.5</v>
      </c>
      <c r="ASW7" s="225">
        <v>2669</v>
      </c>
      <c r="ASX7" s="225">
        <v>2669</v>
      </c>
      <c r="ASY7" s="225">
        <v>2669</v>
      </c>
      <c r="ASZ7" s="225">
        <v>2669</v>
      </c>
      <c r="ATA7" s="225">
        <v>2671.5</v>
      </c>
      <c r="ATB7" s="225">
        <v>2671.5</v>
      </c>
      <c r="ATC7" s="225">
        <v>2673</v>
      </c>
      <c r="ATD7" s="225">
        <v>2674</v>
      </c>
      <c r="ATE7" s="225">
        <v>2674.5</v>
      </c>
      <c r="ATF7" s="225">
        <v>2674.5</v>
      </c>
      <c r="ATG7" s="225">
        <v>2677.5</v>
      </c>
      <c r="ATH7" s="225">
        <v>2683</v>
      </c>
      <c r="ATI7" s="225">
        <v>2690</v>
      </c>
      <c r="ATJ7" s="225">
        <v>2715</v>
      </c>
      <c r="ATK7" s="225">
        <v>2702.5</v>
      </c>
      <c r="ATL7" s="225">
        <v>2705</v>
      </c>
      <c r="ATM7" s="225">
        <v>2692.5</v>
      </c>
      <c r="ATN7" s="225">
        <v>2696</v>
      </c>
      <c r="ATO7" s="225">
        <v>2697.5</v>
      </c>
      <c r="ATP7" s="225">
        <v>2705</v>
      </c>
      <c r="ATQ7" s="225">
        <v>2705</v>
      </c>
      <c r="ATR7" s="225">
        <v>2702.5</v>
      </c>
      <c r="ATS7" s="225">
        <v>2705.5</v>
      </c>
      <c r="ATT7" s="225">
        <v>2705.5</v>
      </c>
      <c r="ATU7" s="225">
        <v>2705</v>
      </c>
      <c r="ATV7" s="225">
        <v>2706</v>
      </c>
      <c r="ATW7" s="225">
        <v>2707.5</v>
      </c>
      <c r="ATX7" s="225">
        <v>2705</v>
      </c>
      <c r="ATY7" s="225">
        <v>2705.5</v>
      </c>
      <c r="ATZ7" s="225">
        <v>2706</v>
      </c>
      <c r="AUA7" s="225">
        <v>2705.5</v>
      </c>
      <c r="AUB7" s="225">
        <v>2705.5</v>
      </c>
      <c r="AUC7" s="225">
        <v>2706.5</v>
      </c>
      <c r="AUD7" s="225">
        <v>2708</v>
      </c>
      <c r="AUE7" s="225">
        <v>2708.5</v>
      </c>
      <c r="AUF7" s="225">
        <v>2709.5</v>
      </c>
      <c r="AUG7" s="225">
        <v>2710.5</v>
      </c>
      <c r="AUH7" s="225">
        <v>2711.5</v>
      </c>
      <c r="AUI7" s="225">
        <v>2716.5</v>
      </c>
      <c r="AUJ7" s="225">
        <v>2717</v>
      </c>
      <c r="AUK7" s="225">
        <v>2718.5</v>
      </c>
      <c r="AUL7" s="225">
        <v>2721.5</v>
      </c>
      <c r="AUM7" s="225">
        <v>2722.5</v>
      </c>
      <c r="AUN7" s="225">
        <v>2723</v>
      </c>
      <c r="AUO7" s="225">
        <v>2724</v>
      </c>
      <c r="AUP7" s="225">
        <v>2724.5</v>
      </c>
      <c r="AUQ7" s="225">
        <v>2723.5</v>
      </c>
      <c r="AUR7" s="225">
        <v>2725</v>
      </c>
      <c r="AUS7" s="225">
        <v>2726.5</v>
      </c>
      <c r="AUT7" s="225">
        <v>2726.5</v>
      </c>
      <c r="AUU7" s="225">
        <v>2728.5</v>
      </c>
      <c r="AUV7" s="225">
        <v>2730.5</v>
      </c>
      <c r="AUW7" s="225">
        <v>2732</v>
      </c>
      <c r="AUX7" s="225">
        <v>2733</v>
      </c>
      <c r="AUY7" s="225">
        <v>2733.5</v>
      </c>
      <c r="AUZ7" s="225">
        <v>2734</v>
      </c>
      <c r="AVA7" s="225">
        <v>2736</v>
      </c>
      <c r="AVB7" s="225">
        <v>2736</v>
      </c>
      <c r="AVC7" s="225">
        <v>2735.5</v>
      </c>
      <c r="AVD7" s="225">
        <v>2736</v>
      </c>
      <c r="AVE7" s="225">
        <v>2734.5</v>
      </c>
      <c r="AVF7" s="225">
        <v>2734.5</v>
      </c>
      <c r="AVG7" s="225">
        <v>2734.5</v>
      </c>
      <c r="AVH7" s="225">
        <v>2738</v>
      </c>
      <c r="AVI7" s="225">
        <v>2738</v>
      </c>
      <c r="AVJ7" s="225">
        <v>2740</v>
      </c>
      <c r="AVK7" s="225">
        <v>2741.5</v>
      </c>
      <c r="AVL7" s="225">
        <v>2741.5</v>
      </c>
      <c r="AVM7" s="225">
        <v>2742</v>
      </c>
      <c r="AVN7" s="225">
        <v>2741.5</v>
      </c>
      <c r="AVO7" s="225">
        <v>2746</v>
      </c>
      <c r="AVP7" s="225">
        <v>2745.5</v>
      </c>
      <c r="AVQ7" s="225">
        <v>2746</v>
      </c>
      <c r="AVR7" s="225">
        <v>2747.5</v>
      </c>
      <c r="AVS7" s="225">
        <v>2749.5</v>
      </c>
      <c r="AVT7" s="225">
        <v>2750</v>
      </c>
      <c r="AVU7" s="225">
        <v>2751</v>
      </c>
      <c r="AVV7" s="225">
        <v>2752</v>
      </c>
      <c r="AVW7" s="225">
        <v>2750.5</v>
      </c>
      <c r="AVX7" s="225">
        <v>2750.5</v>
      </c>
      <c r="AVY7" s="225">
        <v>2752</v>
      </c>
      <c r="AVZ7" s="225">
        <v>2752.5</v>
      </c>
      <c r="AWA7" s="225">
        <v>2752.5</v>
      </c>
      <c r="AWB7" s="225">
        <v>2753</v>
      </c>
      <c r="AWC7" s="225">
        <v>2754</v>
      </c>
      <c r="AWD7" s="225">
        <v>2755.5</v>
      </c>
      <c r="AWE7" s="225">
        <v>2755.5</v>
      </c>
      <c r="AWF7" s="225">
        <v>2756.5</v>
      </c>
      <c r="AWG7" s="225">
        <v>2756.5</v>
      </c>
      <c r="AWH7" s="225">
        <v>2755.5</v>
      </c>
      <c r="AWI7" s="225">
        <v>2756.5</v>
      </c>
      <c r="AWJ7" s="225">
        <v>2757.5</v>
      </c>
      <c r="AWK7" s="225">
        <v>2758</v>
      </c>
      <c r="AWL7" s="225">
        <v>2758</v>
      </c>
      <c r="AWM7" s="225">
        <v>2759.5</v>
      </c>
      <c r="AWN7" s="225">
        <v>2761</v>
      </c>
      <c r="AWO7" s="225">
        <v>2761.5</v>
      </c>
      <c r="AWP7" s="225">
        <v>2761.5</v>
      </c>
      <c r="AWQ7" s="225">
        <v>2762</v>
      </c>
      <c r="AWR7" s="225">
        <v>2763.5</v>
      </c>
      <c r="AWS7" s="225">
        <v>2765</v>
      </c>
      <c r="AWT7" s="225">
        <v>2766.5</v>
      </c>
      <c r="AWU7" s="225">
        <v>2768</v>
      </c>
      <c r="AWV7" s="225">
        <v>2768</v>
      </c>
      <c r="AWW7" s="225">
        <v>2768</v>
      </c>
      <c r="AWX7" s="225">
        <v>2768.5</v>
      </c>
      <c r="AWY7" s="225">
        <v>2768.5</v>
      </c>
      <c r="AWZ7" s="225">
        <v>2768.5</v>
      </c>
      <c r="AXA7" s="225">
        <v>2768.5</v>
      </c>
      <c r="AXB7" s="225">
        <v>2769.5</v>
      </c>
      <c r="AXC7" s="225">
        <v>2768.5</v>
      </c>
      <c r="AXD7" s="225">
        <v>2769.5</v>
      </c>
      <c r="AXE7" s="225">
        <v>2769.5</v>
      </c>
      <c r="AXF7" s="225">
        <v>2770.5</v>
      </c>
      <c r="AXG7" s="225">
        <v>2771</v>
      </c>
      <c r="AXH7" s="225">
        <v>2770.5</v>
      </c>
      <c r="AXI7" s="225">
        <v>2772.5</v>
      </c>
      <c r="AXJ7" s="225">
        <v>2772.5</v>
      </c>
      <c r="AXK7" s="225">
        <v>2773.5</v>
      </c>
      <c r="AXL7" s="225">
        <v>2775.5</v>
      </c>
      <c r="AXM7" s="225">
        <v>2776.5</v>
      </c>
      <c r="AXN7" s="225">
        <v>2778.5</v>
      </c>
      <c r="AXO7" s="225">
        <v>2779.5</v>
      </c>
      <c r="AXP7" s="225">
        <v>2781.5</v>
      </c>
      <c r="AXQ7" s="225">
        <v>2783.5</v>
      </c>
      <c r="AXR7" s="225">
        <v>2783</v>
      </c>
      <c r="AXS7" s="225">
        <v>2782</v>
      </c>
      <c r="AXT7" s="225">
        <v>2782.5</v>
      </c>
      <c r="AXU7" s="225">
        <v>2783.5</v>
      </c>
      <c r="AXV7" s="225">
        <v>2784</v>
      </c>
      <c r="AXW7" s="225">
        <v>2783.5</v>
      </c>
      <c r="AXX7" s="225">
        <v>2784.5</v>
      </c>
      <c r="AXY7" s="225">
        <v>2784.5</v>
      </c>
      <c r="AXZ7" s="225">
        <v>2785.5</v>
      </c>
      <c r="AYA7" s="225">
        <v>2786</v>
      </c>
      <c r="AYB7" s="225">
        <v>2785.5</v>
      </c>
      <c r="AYC7" s="225">
        <v>2786</v>
      </c>
      <c r="AYD7" s="225">
        <v>2787.5</v>
      </c>
      <c r="AYE7" s="225">
        <v>2788.5</v>
      </c>
      <c r="AYF7" s="225">
        <v>2789</v>
      </c>
      <c r="AYG7" s="225">
        <v>2789</v>
      </c>
      <c r="AYH7" s="225">
        <v>2790.5</v>
      </c>
      <c r="AYI7" s="225">
        <v>2791</v>
      </c>
      <c r="AYJ7" s="225">
        <v>2791</v>
      </c>
      <c r="AYK7" s="225">
        <v>2791</v>
      </c>
      <c r="AYL7" s="225">
        <v>2791.5</v>
      </c>
      <c r="AYM7" s="225">
        <v>2789.3383450624101</v>
      </c>
      <c r="AYN7" s="225">
        <v>2789.2613700752372</v>
      </c>
      <c r="AYO7" s="225">
        <v>2790.6357857177863</v>
      </c>
      <c r="AYP7" s="225">
        <v>2790.8931519892503</v>
      </c>
      <c r="AYQ7" s="225">
        <v>2790.1269897281104</v>
      </c>
      <c r="AYR7" s="225">
        <v>2792.004447983144</v>
      </c>
      <c r="AYS7" s="225">
        <v>2792.4336950934885</v>
      </c>
      <c r="AYT7" s="225">
        <v>2793.5815007514811</v>
      </c>
      <c r="AYU7" s="225">
        <v>2794.2521174975554</v>
      </c>
      <c r="AYV7" s="225">
        <v>2795.8702179175466</v>
      </c>
      <c r="AYW7" s="225">
        <v>2795.8973517695686</v>
      </c>
      <c r="AYX7" s="225">
        <v>2797.7868596130206</v>
      </c>
      <c r="AYY7" s="225">
        <v>2799.1388498308979</v>
      </c>
      <c r="AYZ7" s="225">
        <v>2800.2073359625015</v>
      </c>
      <c r="AZA7" s="225">
        <v>2800.535654384742</v>
      </c>
      <c r="AZB7" s="225">
        <v>2801.7515867938901</v>
      </c>
      <c r="AZC7" s="225">
        <v>2802.9710615043268</v>
      </c>
      <c r="AZD7" s="225">
        <v>2809</v>
      </c>
      <c r="AZE7" s="225">
        <v>2811</v>
      </c>
      <c r="AZF7" s="225">
        <v>2811</v>
      </c>
      <c r="AZG7" s="225">
        <v>2813</v>
      </c>
      <c r="AZH7" s="225">
        <v>2812.5</v>
      </c>
      <c r="AZI7" s="225">
        <v>2812</v>
      </c>
      <c r="AZJ7" s="225">
        <v>2812</v>
      </c>
      <c r="AZK7" s="225">
        <v>2813.5</v>
      </c>
      <c r="AZL7" s="225">
        <v>2814.5</v>
      </c>
      <c r="AZM7" s="225">
        <v>2817.5</v>
      </c>
      <c r="AZN7" s="225">
        <v>2818</v>
      </c>
      <c r="AZO7" s="225">
        <v>2819</v>
      </c>
      <c r="AZP7" s="225">
        <v>2821.5</v>
      </c>
      <c r="AZQ7" s="225">
        <v>2822.5</v>
      </c>
      <c r="AZR7" s="225">
        <v>2823</v>
      </c>
      <c r="AZS7" s="225">
        <v>2823.5</v>
      </c>
      <c r="AZT7" s="225">
        <v>2823.5</v>
      </c>
      <c r="AZU7" s="225">
        <v>2824</v>
      </c>
      <c r="AZV7" s="225">
        <v>2825</v>
      </c>
      <c r="AZW7" s="225">
        <v>2824.5</v>
      </c>
      <c r="AZX7" s="225">
        <v>2826</v>
      </c>
      <c r="AZY7" s="225">
        <v>2827.5</v>
      </c>
      <c r="AZZ7" s="225">
        <v>2829</v>
      </c>
      <c r="BAA7" s="225">
        <v>2830.5</v>
      </c>
      <c r="BAB7" s="225">
        <v>2831.5</v>
      </c>
      <c r="BAC7" s="225">
        <v>2832.5</v>
      </c>
      <c r="BAD7" s="225">
        <v>2834</v>
      </c>
      <c r="BAE7" s="225">
        <v>2834</v>
      </c>
      <c r="BAF7" s="225">
        <v>2836.5</v>
      </c>
      <c r="BAG7" s="225">
        <v>2836.5</v>
      </c>
      <c r="BAH7" s="225">
        <v>2837.5</v>
      </c>
      <c r="BAI7" s="225">
        <v>2841.5</v>
      </c>
      <c r="BAJ7" s="225">
        <v>2842</v>
      </c>
      <c r="BAK7" s="225">
        <v>2843</v>
      </c>
      <c r="BAL7" s="225">
        <v>2845</v>
      </c>
      <c r="BAM7" s="225">
        <v>2845</v>
      </c>
      <c r="BAN7" s="225">
        <v>2845</v>
      </c>
      <c r="BAO7" s="225">
        <v>2846.5</v>
      </c>
      <c r="BAP7" s="225">
        <v>2847</v>
      </c>
      <c r="BAQ7" s="225">
        <v>2847.5</v>
      </c>
      <c r="BAR7" s="225">
        <v>2848</v>
      </c>
      <c r="BAS7" s="225">
        <v>2848</v>
      </c>
      <c r="BAT7" s="225">
        <v>2848.5</v>
      </c>
      <c r="BAU7" s="225">
        <v>2849.5</v>
      </c>
      <c r="BAV7" s="225">
        <v>2849.5</v>
      </c>
      <c r="BAW7" s="225">
        <v>2850.75</v>
      </c>
      <c r="BAX7" s="225">
        <v>2849.5</v>
      </c>
      <c r="BAY7" s="225">
        <v>2849.5</v>
      </c>
      <c r="BAZ7" s="225">
        <v>2850</v>
      </c>
      <c r="BBA7" s="225">
        <v>2850</v>
      </c>
      <c r="BBB7" s="225">
        <v>2850</v>
      </c>
      <c r="BBC7" s="225">
        <v>2851.5</v>
      </c>
      <c r="BBD7" s="225">
        <v>2851</v>
      </c>
      <c r="BBE7" s="225">
        <v>2851.5</v>
      </c>
      <c r="BBF7" s="225">
        <v>2852</v>
      </c>
      <c r="BBG7" s="225">
        <v>2853</v>
      </c>
      <c r="BBH7" s="225">
        <v>2853</v>
      </c>
      <c r="BBI7" s="225">
        <v>2853</v>
      </c>
      <c r="BBJ7" s="225">
        <v>2853.5</v>
      </c>
      <c r="BBK7" s="170">
        <v>2853.5</v>
      </c>
      <c r="BBL7" s="170">
        <v>2854.5</v>
      </c>
      <c r="BBM7" s="170">
        <v>2853.5</v>
      </c>
      <c r="BBN7" s="170">
        <v>2853.5</v>
      </c>
      <c r="BBO7" s="170">
        <v>2854.5</v>
      </c>
      <c r="BBP7" s="170">
        <v>2854</v>
      </c>
      <c r="BBQ7" s="170">
        <v>2853.75</v>
      </c>
      <c r="BBR7" s="170">
        <v>2854</v>
      </c>
      <c r="BBS7" s="170">
        <v>2854</v>
      </c>
      <c r="BBT7" s="170">
        <v>2854.5</v>
      </c>
      <c r="BBU7" s="170">
        <v>2854.5</v>
      </c>
      <c r="BBV7" s="170">
        <v>2855</v>
      </c>
      <c r="BBW7" s="170">
        <v>2854</v>
      </c>
      <c r="BBX7" s="170">
        <v>2854</v>
      </c>
      <c r="BBY7" s="170">
        <v>2854.5</v>
      </c>
      <c r="BBZ7" s="170">
        <v>2854.5</v>
      </c>
      <c r="BCA7" s="170">
        <v>2854</v>
      </c>
      <c r="BCB7" s="170">
        <v>2854.5</v>
      </c>
      <c r="BCC7" s="170">
        <v>2854.5</v>
      </c>
      <c r="BCD7" s="170">
        <v>2854.5</v>
      </c>
      <c r="BCE7" s="170">
        <v>2855</v>
      </c>
      <c r="BCF7" s="170">
        <v>2855</v>
      </c>
      <c r="BCG7" s="170">
        <v>2856</v>
      </c>
      <c r="BCH7" s="170">
        <v>2855</v>
      </c>
      <c r="BCI7" s="170">
        <v>2854</v>
      </c>
      <c r="BCJ7" s="170">
        <v>2854.5</v>
      </c>
      <c r="BCK7" s="170">
        <v>2854.5</v>
      </c>
      <c r="BCL7" s="170">
        <v>2854.5</v>
      </c>
      <c r="BCM7" s="170">
        <v>2854.5</v>
      </c>
      <c r="BCN7" s="170">
        <v>2853.5</v>
      </c>
      <c r="BCO7" s="170">
        <v>2854</v>
      </c>
      <c r="BCP7" s="170">
        <v>2854</v>
      </c>
      <c r="BCQ7" s="170">
        <v>2854</v>
      </c>
      <c r="BCR7" s="170">
        <v>2854</v>
      </c>
      <c r="BCS7" s="170">
        <v>2854.5</v>
      </c>
      <c r="BCT7" s="170">
        <v>2854.5</v>
      </c>
      <c r="BCU7" s="170">
        <v>2854.5</v>
      </c>
      <c r="BCV7" s="170">
        <v>2854.5</v>
      </c>
      <c r="BCW7" s="170">
        <v>2853.5</v>
      </c>
      <c r="BCX7" s="170">
        <v>2853.5</v>
      </c>
      <c r="BCY7" s="170">
        <v>2853</v>
      </c>
      <c r="BCZ7" s="170">
        <v>2852.5</v>
      </c>
      <c r="BDA7" s="170">
        <v>2851.5</v>
      </c>
      <c r="BDB7" s="170">
        <v>2851.5</v>
      </c>
      <c r="BDC7" s="170">
        <v>2851.5</v>
      </c>
      <c r="BDD7" s="170">
        <v>2852.5</v>
      </c>
      <c r="BDE7" s="170">
        <v>2852.5</v>
      </c>
      <c r="BDF7" s="170">
        <v>2851.5</v>
      </c>
      <c r="BDG7" s="170">
        <v>2850</v>
      </c>
      <c r="BDH7" s="170">
        <v>2851.5</v>
      </c>
      <c r="BDI7" s="170">
        <v>2851.5</v>
      </c>
      <c r="BDJ7" s="170">
        <v>2850.5</v>
      </c>
      <c r="BDK7" s="170">
        <v>2849</v>
      </c>
      <c r="BDL7" s="170">
        <v>2848.5</v>
      </c>
      <c r="BDM7" s="170">
        <v>2850.5</v>
      </c>
      <c r="BDN7" s="170">
        <v>2851.5</v>
      </c>
      <c r="BDO7" s="170">
        <v>2851.5</v>
      </c>
      <c r="BDP7" s="170">
        <v>2851.5</v>
      </c>
      <c r="BDQ7" s="170">
        <v>2851.5</v>
      </c>
      <c r="BDR7" s="170">
        <v>2851.5</v>
      </c>
      <c r="BDS7" s="170">
        <v>2851.5</v>
      </c>
      <c r="BDT7" s="170">
        <v>2851.5</v>
      </c>
      <c r="BDU7" s="170">
        <v>2851.5</v>
      </c>
      <c r="BDV7" s="170">
        <v>2851.5</v>
      </c>
      <c r="BDW7" s="170">
        <v>2851.5</v>
      </c>
      <c r="BDX7" s="170">
        <v>2851.5</v>
      </c>
      <c r="BDY7" s="170">
        <v>2851.5</v>
      </c>
      <c r="BDZ7" s="170">
        <v>2851.5</v>
      </c>
      <c r="BEA7" s="227">
        <v>2851.5</v>
      </c>
      <c r="BEB7" s="227">
        <v>2851.5</v>
      </c>
      <c r="BEC7" s="227">
        <v>2851.5</v>
      </c>
      <c r="BED7" s="227">
        <v>2851.5</v>
      </c>
      <c r="BEE7" s="227">
        <v>2851.5</v>
      </c>
      <c r="BEF7" s="227">
        <v>2851.5</v>
      </c>
      <c r="BEG7" s="227">
        <v>2851.5</v>
      </c>
      <c r="BEH7" s="227">
        <v>2851.5</v>
      </c>
      <c r="BEI7" s="227">
        <v>2851.5</v>
      </c>
      <c r="BEJ7" s="227">
        <v>2852.5</v>
      </c>
      <c r="BEK7" s="227">
        <v>2851.5</v>
      </c>
      <c r="BEL7" s="227">
        <v>2850</v>
      </c>
      <c r="BEM7" s="227">
        <v>2850</v>
      </c>
      <c r="BEN7" s="227">
        <v>2850.5</v>
      </c>
      <c r="BEO7" s="227">
        <v>2850.5</v>
      </c>
      <c r="BEP7" s="227">
        <v>2850.5</v>
      </c>
      <c r="BEQ7" s="227">
        <v>2850.5</v>
      </c>
      <c r="BER7" s="227">
        <v>2850.5</v>
      </c>
      <c r="BES7" s="227">
        <v>2850.5</v>
      </c>
      <c r="BET7" s="227">
        <v>2850.5</v>
      </c>
      <c r="BEU7" s="227">
        <v>2850.5</v>
      </c>
      <c r="BEV7" s="227">
        <v>2850.5</v>
      </c>
      <c r="BEW7" s="227">
        <v>2850.5</v>
      </c>
      <c r="BEX7" s="227">
        <v>2850.5</v>
      </c>
      <c r="BEY7" s="227">
        <v>2850.5</v>
      </c>
      <c r="BEZ7" s="227">
        <v>2850.5</v>
      </c>
      <c r="BFA7" s="227">
        <v>2850.5</v>
      </c>
      <c r="BFB7" s="227">
        <v>2850</v>
      </c>
      <c r="BFC7" s="227">
        <v>2850</v>
      </c>
      <c r="BFD7" s="227">
        <v>2851</v>
      </c>
      <c r="BFE7" s="227">
        <v>2851</v>
      </c>
      <c r="BFF7" s="227">
        <v>2851.5</v>
      </c>
      <c r="BFG7" s="227">
        <v>2851.5</v>
      </c>
      <c r="BFH7" s="227">
        <v>2851</v>
      </c>
      <c r="BFI7" s="227">
        <v>2850</v>
      </c>
      <c r="BFJ7" s="227">
        <v>2850.5</v>
      </c>
      <c r="BFK7" s="227">
        <v>2850.5</v>
      </c>
      <c r="BFL7" s="227">
        <v>2849</v>
      </c>
      <c r="BFM7" s="227">
        <v>2848.5</v>
      </c>
      <c r="BFN7" s="227">
        <v>2849</v>
      </c>
      <c r="BFO7" s="227">
        <v>2849</v>
      </c>
      <c r="BFP7" s="227">
        <v>2849</v>
      </c>
      <c r="BFQ7" s="227">
        <v>2849.5</v>
      </c>
      <c r="BFR7" s="227">
        <v>2849.5</v>
      </c>
      <c r="BFS7" s="227">
        <v>2850</v>
      </c>
      <c r="BFT7" s="227">
        <v>2850</v>
      </c>
      <c r="BFU7" s="227">
        <v>2849.5</v>
      </c>
      <c r="BFV7" s="227">
        <v>2849.5</v>
      </c>
      <c r="BFW7" s="227">
        <v>2849.5</v>
      </c>
      <c r="BFX7" s="227">
        <v>2849.5</v>
      </c>
      <c r="BFY7" s="227">
        <v>2849.5</v>
      </c>
      <c r="BFZ7" s="227">
        <v>2849.5</v>
      </c>
      <c r="BGA7" s="227">
        <v>2849.5</v>
      </c>
      <c r="BGB7" s="227">
        <v>2849.5</v>
      </c>
      <c r="BGC7" s="170">
        <v>2849.5</v>
      </c>
      <c r="BGD7" s="170">
        <v>2849.5</v>
      </c>
      <c r="BGE7" s="170">
        <v>2849.5</v>
      </c>
      <c r="BGF7" s="170">
        <v>2849.5</v>
      </c>
      <c r="BGG7" s="170">
        <v>2849.5</v>
      </c>
      <c r="BGH7" s="170">
        <v>2849.5</v>
      </c>
      <c r="BGI7" s="170">
        <v>2849.5</v>
      </c>
      <c r="BGJ7" s="170">
        <v>2849</v>
      </c>
      <c r="BGK7" s="170">
        <v>2849.5</v>
      </c>
      <c r="BGL7" s="170">
        <v>2849.5</v>
      </c>
      <c r="BGM7" s="170">
        <v>2849.5</v>
      </c>
      <c r="BGN7" s="170">
        <v>2848.5</v>
      </c>
      <c r="BGO7" s="170">
        <v>2848.5</v>
      </c>
      <c r="BGP7" s="170">
        <v>2849.5</v>
      </c>
      <c r="BGQ7" s="170">
        <v>2849.5</v>
      </c>
      <c r="BGR7" s="170">
        <v>2849</v>
      </c>
      <c r="BGS7" s="170">
        <v>2849</v>
      </c>
      <c r="BGT7" s="170">
        <v>2849</v>
      </c>
      <c r="BGU7" s="170">
        <v>2849</v>
      </c>
      <c r="BGV7" s="170">
        <v>2849</v>
      </c>
      <c r="BGW7" s="170">
        <v>2849</v>
      </c>
      <c r="BGX7" s="170">
        <v>2849.5</v>
      </c>
      <c r="BGY7" s="170">
        <v>2849.5</v>
      </c>
      <c r="BGZ7" s="170">
        <v>2849.5</v>
      </c>
      <c r="BHA7" s="170">
        <v>2849.5</v>
      </c>
      <c r="BHB7" s="170">
        <v>2850.5</v>
      </c>
      <c r="BHC7" s="170">
        <v>2850</v>
      </c>
      <c r="BHD7" s="170">
        <v>2849.5</v>
      </c>
      <c r="BHE7" s="170">
        <v>2849.5</v>
      </c>
      <c r="BHF7" s="170">
        <v>2849.5</v>
      </c>
      <c r="BHG7" s="170">
        <v>2849.5</v>
      </c>
      <c r="BHH7" s="170">
        <v>2849.5</v>
      </c>
      <c r="BHI7" s="170">
        <v>2849.5</v>
      </c>
      <c r="BHJ7" s="170">
        <v>2849.5</v>
      </c>
      <c r="BHK7" s="170">
        <v>2851</v>
      </c>
      <c r="BHL7" s="170">
        <v>2850</v>
      </c>
      <c r="BHM7" s="170">
        <v>2850</v>
      </c>
      <c r="BHN7" s="170">
        <v>2850</v>
      </c>
      <c r="BHO7" s="170">
        <v>2850</v>
      </c>
      <c r="BHP7" s="170">
        <v>2850</v>
      </c>
      <c r="BHQ7" s="170">
        <v>2850</v>
      </c>
      <c r="BHR7" s="170">
        <v>2850</v>
      </c>
      <c r="BHS7" s="170">
        <v>2850</v>
      </c>
      <c r="BHT7" s="170">
        <v>2850</v>
      </c>
      <c r="BHU7" s="170">
        <v>2850</v>
      </c>
      <c r="BHV7" s="170">
        <v>2850</v>
      </c>
      <c r="BHW7" s="170">
        <v>2850</v>
      </c>
      <c r="BHX7" s="170">
        <v>2850</v>
      </c>
      <c r="BHY7" s="170">
        <v>2850</v>
      </c>
      <c r="BHZ7" s="170">
        <v>2850</v>
      </c>
      <c r="BIA7" s="170">
        <v>2850</v>
      </c>
      <c r="BIB7" s="170">
        <v>2850</v>
      </c>
      <c r="BIC7" s="170">
        <v>2850</v>
      </c>
      <c r="BID7" s="170">
        <v>2850</v>
      </c>
      <c r="BIE7" s="170">
        <v>2850</v>
      </c>
      <c r="BIF7" s="170">
        <v>2850</v>
      </c>
      <c r="BIG7" s="170">
        <v>2850</v>
      </c>
      <c r="BIH7" s="170">
        <v>2851.5</v>
      </c>
      <c r="BII7" s="170">
        <v>2851.5</v>
      </c>
      <c r="BIJ7" s="170">
        <v>2851.5</v>
      </c>
      <c r="BIK7" s="170">
        <v>2851.5</v>
      </c>
      <c r="BIL7" s="170">
        <v>2851.5</v>
      </c>
      <c r="BIM7" s="225">
        <v>2851.5</v>
      </c>
      <c r="BIN7" s="225">
        <v>2851.5</v>
      </c>
      <c r="BIO7" s="225">
        <v>2851.5</v>
      </c>
      <c r="BIP7" s="225">
        <v>2849.5</v>
      </c>
      <c r="BIQ7" s="225">
        <v>2851</v>
      </c>
      <c r="BIR7" s="225">
        <v>2850.5</v>
      </c>
      <c r="BIS7" s="225">
        <v>2850.5</v>
      </c>
      <c r="BIT7" s="225">
        <v>2851</v>
      </c>
      <c r="BIU7" s="225">
        <v>2850</v>
      </c>
      <c r="BIV7" s="225">
        <v>2850</v>
      </c>
      <c r="BIW7" s="225">
        <v>2850</v>
      </c>
      <c r="BIX7" s="225">
        <v>2850</v>
      </c>
      <c r="BIY7" s="225">
        <v>2851</v>
      </c>
      <c r="BIZ7" s="225">
        <v>2851</v>
      </c>
      <c r="BJA7" s="225">
        <v>2851.5</v>
      </c>
      <c r="BJB7" s="225">
        <v>2851.5</v>
      </c>
      <c r="BJC7" s="225">
        <v>2851.5</v>
      </c>
      <c r="BJD7" s="225">
        <v>2851.5</v>
      </c>
      <c r="BJE7" s="225">
        <v>2851.5</v>
      </c>
      <c r="BJF7" s="225">
        <v>2851.5</v>
      </c>
      <c r="BJG7" s="225">
        <v>2851</v>
      </c>
      <c r="BJH7" s="225">
        <v>2851.5</v>
      </c>
      <c r="BJI7" s="225">
        <v>2851.5</v>
      </c>
      <c r="BJJ7" s="225">
        <v>2851</v>
      </c>
      <c r="BJK7" s="225">
        <v>2851</v>
      </c>
      <c r="BJL7" s="225">
        <v>2851.5</v>
      </c>
      <c r="BJM7" s="225">
        <v>2851</v>
      </c>
      <c r="BJN7" s="225">
        <v>2851.5</v>
      </c>
      <c r="BJO7" s="225">
        <v>2851.5</v>
      </c>
      <c r="BJP7" s="225">
        <v>2851.5</v>
      </c>
      <c r="BJQ7" s="225">
        <v>2850</v>
      </c>
      <c r="BJR7" s="225">
        <v>2851</v>
      </c>
      <c r="BJS7" s="225">
        <v>2851</v>
      </c>
      <c r="BJT7" s="225">
        <v>2851</v>
      </c>
      <c r="BJU7" s="225">
        <v>2851</v>
      </c>
      <c r="BJV7" s="225">
        <v>2850</v>
      </c>
      <c r="BJW7" s="225">
        <v>2849</v>
      </c>
      <c r="BJX7" s="225">
        <v>2849.5</v>
      </c>
      <c r="BJY7" s="225">
        <v>2849.5</v>
      </c>
      <c r="BJZ7" s="225">
        <v>2850</v>
      </c>
      <c r="BKA7" s="225">
        <v>2849.5</v>
      </c>
      <c r="BKB7" s="225">
        <v>2849.5</v>
      </c>
      <c r="BKC7" s="225">
        <v>2849.5</v>
      </c>
      <c r="BKD7" s="225">
        <v>2849.5</v>
      </c>
      <c r="BKE7" s="225">
        <v>2849.5</v>
      </c>
      <c r="BKF7" s="225">
        <v>2849.5</v>
      </c>
      <c r="BKG7" s="225">
        <v>2849.5</v>
      </c>
      <c r="BKH7" s="225">
        <v>2849.5</v>
      </c>
      <c r="BKI7" s="225">
        <v>2849.5</v>
      </c>
      <c r="BKJ7" s="225">
        <v>2849.5</v>
      </c>
      <c r="BKK7" s="225">
        <v>2850</v>
      </c>
      <c r="BKL7" s="225">
        <v>2848.5</v>
      </c>
      <c r="BKM7" s="225">
        <v>2849.5</v>
      </c>
      <c r="BKN7" s="225">
        <v>2850.5</v>
      </c>
      <c r="BKO7" s="225">
        <v>2851</v>
      </c>
      <c r="BKP7" s="225">
        <v>2850.5</v>
      </c>
      <c r="BKQ7" s="225">
        <v>2849.5</v>
      </c>
      <c r="BKR7" s="225">
        <v>2849.5</v>
      </c>
      <c r="BKS7" s="225">
        <v>2850</v>
      </c>
      <c r="BKT7" s="225">
        <v>2850.5</v>
      </c>
      <c r="BKU7" s="225">
        <v>2850</v>
      </c>
      <c r="BKV7" s="225">
        <v>2849.5</v>
      </c>
      <c r="BKW7" s="225">
        <v>2850</v>
      </c>
      <c r="BKX7" s="225">
        <v>2851</v>
      </c>
      <c r="BKY7" s="225">
        <v>2852</v>
      </c>
      <c r="BKZ7" s="225">
        <f>AVERAGE(BKW7:BKY7)</f>
        <v>2851</v>
      </c>
      <c r="BLA7" s="225">
        <v>2850</v>
      </c>
      <c r="BLB7" s="225">
        <v>2851</v>
      </c>
      <c r="BLC7" s="225">
        <v>2852</v>
      </c>
      <c r="BLD7" s="225">
        <f>AVERAGE(BLA7:BLC7)</f>
        <v>2851</v>
      </c>
      <c r="BLE7" s="225">
        <v>2850</v>
      </c>
      <c r="BLF7" s="225">
        <v>2851</v>
      </c>
      <c r="BLG7" s="225">
        <v>2852</v>
      </c>
      <c r="BLH7" s="225">
        <f>AVERAGE(BLE7:BLG7)</f>
        <v>2851</v>
      </c>
      <c r="BLI7" s="225">
        <v>2850</v>
      </c>
      <c r="BLJ7" s="225">
        <v>2851</v>
      </c>
      <c r="BLK7" s="225">
        <v>2852</v>
      </c>
      <c r="BLL7" s="225">
        <f>AVERAGE(BLI7:BLK7)</f>
        <v>2851</v>
      </c>
      <c r="BLM7" s="225">
        <v>2850</v>
      </c>
      <c r="BLN7" s="225">
        <v>2851</v>
      </c>
      <c r="BLO7" s="225">
        <v>2852</v>
      </c>
      <c r="BLP7" s="225">
        <f>AVERAGE(BLM7:BLO7)</f>
        <v>2851</v>
      </c>
      <c r="BLQ7" s="225">
        <v>2850</v>
      </c>
      <c r="BLR7" s="225">
        <v>2851</v>
      </c>
      <c r="BLS7" s="225">
        <v>2852</v>
      </c>
      <c r="BLT7" s="225">
        <f>AVERAGE(BLQ7:BLS7)</f>
        <v>2851</v>
      </c>
      <c r="BLU7" s="225">
        <v>2850</v>
      </c>
      <c r="BLV7" s="225">
        <v>2851</v>
      </c>
      <c r="BLW7" s="225">
        <v>2852</v>
      </c>
      <c r="BLX7" s="225">
        <f>AVERAGE(BLU7:BLW7)</f>
        <v>2851</v>
      </c>
      <c r="BLY7" s="225">
        <v>2850</v>
      </c>
      <c r="BLZ7" s="225">
        <v>2851</v>
      </c>
      <c r="BMA7" s="225">
        <v>2852</v>
      </c>
      <c r="BMB7" s="225">
        <f>AVERAGE(BLY7:BMA7)</f>
        <v>2851</v>
      </c>
      <c r="BMC7" s="225">
        <v>2850</v>
      </c>
      <c r="BMD7" s="225">
        <v>2851</v>
      </c>
      <c r="BME7" s="225">
        <v>2852</v>
      </c>
      <c r="BMF7" s="225">
        <f>AVERAGE(BMC7:BME7)</f>
        <v>2851</v>
      </c>
      <c r="BMG7" s="225">
        <v>2850</v>
      </c>
      <c r="BMH7" s="225">
        <v>2851</v>
      </c>
      <c r="BMI7" s="225">
        <v>2852</v>
      </c>
      <c r="BMJ7" s="225">
        <f>AVERAGE(BMG7:BMI7)</f>
        <v>2851</v>
      </c>
      <c r="BMK7" s="225">
        <v>2850</v>
      </c>
      <c r="BML7" s="225">
        <v>2851</v>
      </c>
      <c r="BMM7" s="225">
        <v>2852</v>
      </c>
      <c r="BMN7" s="225">
        <f>AVERAGE(BMK7:BMM7)</f>
        <v>2851</v>
      </c>
      <c r="BMO7" s="225">
        <v>2850</v>
      </c>
      <c r="BMP7" s="225">
        <v>2851</v>
      </c>
      <c r="BMQ7" s="225">
        <v>2852</v>
      </c>
      <c r="BMR7" s="225">
        <f t="shared" ref="BMR7" si="223">AVERAGE(BMO7:BMQ7)</f>
        <v>2851</v>
      </c>
      <c r="BMS7" s="225">
        <v>2850</v>
      </c>
      <c r="BMT7" s="225">
        <v>2851</v>
      </c>
      <c r="BMU7" s="225">
        <v>2852</v>
      </c>
      <c r="BMV7" s="225">
        <f t="shared" ref="BMV7" si="224">AVERAGE(BMS7:BMU7)</f>
        <v>2851</v>
      </c>
      <c r="BMW7" s="225">
        <v>2850</v>
      </c>
      <c r="BMX7" s="225">
        <v>2851</v>
      </c>
      <c r="BMY7" s="225">
        <v>2852</v>
      </c>
      <c r="BMZ7" s="225">
        <f t="shared" ref="BMZ7" si="225">AVERAGE(BMW7:BMY7)</f>
        <v>2851</v>
      </c>
      <c r="BNA7" s="225">
        <v>2852</v>
      </c>
      <c r="BNB7" s="225">
        <v>2852</v>
      </c>
      <c r="BNC7" s="225">
        <v>2852</v>
      </c>
      <c r="BND7" s="225">
        <v>2852</v>
      </c>
      <c r="BNE7" s="225">
        <v>2851</v>
      </c>
      <c r="BNF7" s="225">
        <v>2851</v>
      </c>
      <c r="BNG7" s="225">
        <v>2851</v>
      </c>
      <c r="BNH7" s="225">
        <v>2852</v>
      </c>
      <c r="BNI7" s="225">
        <v>2852</v>
      </c>
      <c r="BNJ7" s="225">
        <v>2852</v>
      </c>
      <c r="BNK7" s="225">
        <v>2852</v>
      </c>
      <c r="BNL7" s="225">
        <v>2852</v>
      </c>
      <c r="BNM7" s="225">
        <v>2852</v>
      </c>
      <c r="BNN7" s="225">
        <v>2851</v>
      </c>
      <c r="BNO7" s="225">
        <v>2851.5</v>
      </c>
      <c r="BNP7" s="225">
        <v>2852</v>
      </c>
      <c r="BNQ7" s="225">
        <v>2852</v>
      </c>
      <c r="BNR7" s="225">
        <v>2852</v>
      </c>
      <c r="BNS7" s="225">
        <v>2852</v>
      </c>
      <c r="BNT7" s="225">
        <v>2852</v>
      </c>
      <c r="BNU7" s="225">
        <v>2853</v>
      </c>
      <c r="BNV7" s="225">
        <v>2853</v>
      </c>
      <c r="BNW7" s="225">
        <v>2853</v>
      </c>
      <c r="BNX7" s="225">
        <v>2853</v>
      </c>
      <c r="BNY7" s="225">
        <v>2853</v>
      </c>
      <c r="BNZ7" s="225">
        <v>2853</v>
      </c>
      <c r="BOA7" s="225">
        <v>2852</v>
      </c>
      <c r="BOB7" s="225">
        <v>2852</v>
      </c>
      <c r="BOC7" s="225">
        <v>2852</v>
      </c>
      <c r="BOD7" s="225">
        <v>2852</v>
      </c>
      <c r="BOE7" s="225">
        <v>2852</v>
      </c>
      <c r="BOF7" s="225">
        <v>2852</v>
      </c>
      <c r="BOG7" s="225">
        <v>2852</v>
      </c>
      <c r="BOH7" s="225">
        <v>2852.5</v>
      </c>
      <c r="BOI7" s="225">
        <v>2852</v>
      </c>
      <c r="BOJ7" s="225">
        <v>2853</v>
      </c>
      <c r="BOK7" s="225">
        <v>2852.5</v>
      </c>
      <c r="BOL7" s="225">
        <v>2853</v>
      </c>
      <c r="BOM7" s="225">
        <v>2853</v>
      </c>
      <c r="BON7" s="225">
        <v>2853</v>
      </c>
      <c r="BOO7" s="225">
        <v>2853</v>
      </c>
      <c r="BOP7" s="225">
        <v>2853</v>
      </c>
      <c r="BOQ7" s="225">
        <v>2853</v>
      </c>
      <c r="BOR7" s="225">
        <v>2852</v>
      </c>
      <c r="BOS7" s="225">
        <v>2852.5</v>
      </c>
      <c r="BOT7" s="225">
        <v>2852</v>
      </c>
      <c r="BOU7" s="225">
        <v>2853</v>
      </c>
      <c r="BOV7" s="225">
        <v>2853</v>
      </c>
      <c r="BOW7" s="225">
        <v>2852</v>
      </c>
      <c r="BOX7" s="225">
        <v>2853</v>
      </c>
      <c r="BOY7" s="225">
        <v>2853</v>
      </c>
      <c r="BOZ7" s="225">
        <v>2852</v>
      </c>
      <c r="BPA7" s="225">
        <v>2851.5</v>
      </c>
      <c r="BPB7" s="225">
        <v>2852</v>
      </c>
      <c r="BPC7" s="225">
        <v>2852</v>
      </c>
      <c r="BPD7" s="225">
        <v>2851.5</v>
      </c>
      <c r="BPE7" s="225">
        <v>2853.5</v>
      </c>
      <c r="BPF7" s="225">
        <v>2853.5</v>
      </c>
      <c r="BPG7" s="225">
        <v>2856.5</v>
      </c>
      <c r="BPH7" s="225">
        <v>2856.5</v>
      </c>
      <c r="BPI7" s="225">
        <v>2855.5</v>
      </c>
      <c r="BPJ7" s="225">
        <v>2857</v>
      </c>
      <c r="BPK7" s="225">
        <v>2859</v>
      </c>
      <c r="BPL7" s="225">
        <v>2862.5</v>
      </c>
      <c r="BPM7" s="225">
        <v>2862.5</v>
      </c>
      <c r="BPN7" s="225">
        <v>2864.5</v>
      </c>
      <c r="BPO7" s="225">
        <v>2864.5</v>
      </c>
      <c r="BPP7" s="225">
        <v>2865.5</v>
      </c>
      <c r="BPQ7" s="225">
        <v>2867.5</v>
      </c>
      <c r="BPR7" s="225">
        <v>2868</v>
      </c>
      <c r="BPS7" s="225">
        <v>2868.5</v>
      </c>
      <c r="BPT7" s="225">
        <v>2868.5</v>
      </c>
      <c r="BPU7" s="225">
        <v>2871.5</v>
      </c>
      <c r="BPV7" s="225">
        <v>2872.5</v>
      </c>
      <c r="BPW7" s="225">
        <v>2877.5</v>
      </c>
      <c r="BPX7" s="225">
        <v>2880</v>
      </c>
      <c r="BPY7" s="225">
        <v>2883</v>
      </c>
      <c r="BPZ7" s="225">
        <v>2890</v>
      </c>
      <c r="BQA7" s="225">
        <v>2895</v>
      </c>
      <c r="BQB7" s="225">
        <v>2883</v>
      </c>
      <c r="BQC7" s="225">
        <v>2887.5</v>
      </c>
      <c r="BQD7" s="225">
        <v>2897.5</v>
      </c>
      <c r="BQE7" s="225">
        <v>2902.5</v>
      </c>
      <c r="BQF7" s="225">
        <v>2912.5</v>
      </c>
      <c r="BQG7" s="225">
        <v>2920</v>
      </c>
      <c r="BQH7" s="225">
        <v>2935</v>
      </c>
      <c r="BQI7" s="225">
        <v>2980</v>
      </c>
      <c r="BQJ7" s="225">
        <v>2960</v>
      </c>
      <c r="BQK7" s="225">
        <v>2965</v>
      </c>
      <c r="BQL7" s="225">
        <v>2990</v>
      </c>
      <c r="BQM7" s="225">
        <v>3000</v>
      </c>
      <c r="BQN7" s="225">
        <v>3035</v>
      </c>
      <c r="BQO7" s="225">
        <v>3100</v>
      </c>
      <c r="BQP7" s="225">
        <v>3120</v>
      </c>
      <c r="BQQ7" s="225">
        <v>3145</v>
      </c>
      <c r="BQR7" s="225">
        <v>3170</v>
      </c>
      <c r="BQS7" s="225">
        <v>3175</v>
      </c>
      <c r="BQT7" s="225">
        <v>3195</v>
      </c>
      <c r="BQU7" s="225">
        <v>3125</v>
      </c>
      <c r="BQV7" s="225">
        <v>3125</v>
      </c>
      <c r="BQW7" s="225">
        <v>3155</v>
      </c>
      <c r="BQX7" s="225">
        <v>3170</v>
      </c>
      <c r="BQY7" s="225">
        <v>3165</v>
      </c>
      <c r="BQZ7" s="225">
        <v>3175</v>
      </c>
      <c r="BRA7" s="225">
        <v>3177.5</v>
      </c>
      <c r="BRB7" s="225">
        <v>3125</v>
      </c>
      <c r="BRC7" s="225">
        <v>3145</v>
      </c>
      <c r="BRD7" s="225">
        <v>3140</v>
      </c>
      <c r="BRE7" s="225">
        <v>3130</v>
      </c>
      <c r="BRF7" s="225">
        <v>3110</v>
      </c>
      <c r="BRG7" s="225">
        <v>3090</v>
      </c>
      <c r="BRH7" s="225">
        <v>3110</v>
      </c>
      <c r="BRI7" s="225">
        <v>3090</v>
      </c>
      <c r="BRJ7" s="225">
        <v>3090</v>
      </c>
      <c r="BRK7" s="225">
        <v>3107.5</v>
      </c>
      <c r="BRL7" s="225">
        <v>3110</v>
      </c>
      <c r="BRM7" s="225">
        <v>3112.5</v>
      </c>
      <c r="BRN7" s="225">
        <v>3110</v>
      </c>
      <c r="BRO7" s="225">
        <v>3090</v>
      </c>
      <c r="BRP7" s="225">
        <v>3106</v>
      </c>
      <c r="BRQ7" s="225">
        <v>3097.5</v>
      </c>
      <c r="BRR7" s="225">
        <v>3107.5</v>
      </c>
      <c r="BRS7" s="225">
        <v>3108.5</v>
      </c>
      <c r="BRT7" s="225">
        <v>3105</v>
      </c>
      <c r="BRU7" s="225">
        <v>3110</v>
      </c>
      <c r="BRV7" s="225">
        <v>3120</v>
      </c>
      <c r="BRW7" s="225">
        <v>3125</v>
      </c>
      <c r="BRX7" s="225">
        <v>3130</v>
      </c>
      <c r="BRY7" s="225">
        <v>3130</v>
      </c>
      <c r="BRZ7" s="225">
        <v>3131.5</v>
      </c>
      <c r="BSA7" s="225">
        <v>3131.5</v>
      </c>
      <c r="BSB7" s="225">
        <v>3132.5</v>
      </c>
      <c r="BSC7" s="170">
        <v>3130.5</v>
      </c>
      <c r="BSD7" s="170">
        <v>3127.5</v>
      </c>
      <c r="BSE7" s="170">
        <v>3127.5</v>
      </c>
      <c r="BSF7" s="170">
        <v>3124</v>
      </c>
      <c r="BSG7" s="170">
        <v>3124</v>
      </c>
      <c r="BSH7" s="170">
        <v>3121.5</v>
      </c>
      <c r="BSI7" s="170">
        <v>3122.5</v>
      </c>
      <c r="BSJ7" s="170">
        <v>3122.5</v>
      </c>
      <c r="BSK7" s="170">
        <v>3127</v>
      </c>
      <c r="BSL7" s="170">
        <v>3125.5</v>
      </c>
      <c r="BSM7" s="170">
        <v>3124.5</v>
      </c>
      <c r="BSN7" s="170">
        <v>3125.5</v>
      </c>
      <c r="BSO7" s="170">
        <v>3125</v>
      </c>
      <c r="BSP7" s="170">
        <v>3124</v>
      </c>
      <c r="BSQ7" s="170">
        <v>3124</v>
      </c>
      <c r="BSR7" s="170">
        <v>3125</v>
      </c>
      <c r="BSS7" s="170">
        <v>3125</v>
      </c>
      <c r="BST7" s="170">
        <v>3124.5</v>
      </c>
      <c r="BSU7" s="170">
        <v>3125</v>
      </c>
      <c r="BSV7" s="170">
        <v>3125</v>
      </c>
      <c r="BSW7" s="170">
        <v>3129</v>
      </c>
      <c r="BSX7" s="170">
        <v>3135</v>
      </c>
      <c r="BSY7" s="170">
        <v>3144</v>
      </c>
      <c r="BSZ7" s="170">
        <v>3153.5</v>
      </c>
      <c r="BTA7" s="170">
        <v>3155</v>
      </c>
      <c r="BTB7" s="170">
        <v>3150</v>
      </c>
      <c r="BTC7" s="170">
        <v>3147.5</v>
      </c>
      <c r="BTD7" s="170">
        <v>3151</v>
      </c>
      <c r="BTE7" s="170">
        <v>3157.5</v>
      </c>
      <c r="BTF7" s="170">
        <v>3162.5</v>
      </c>
      <c r="BTG7" s="170">
        <v>3172.5</v>
      </c>
      <c r="BTH7" s="170">
        <v>3163.5</v>
      </c>
      <c r="BTI7" s="170">
        <v>3165</v>
      </c>
      <c r="BTJ7" s="170">
        <v>3162.5</v>
      </c>
      <c r="BTK7" s="170">
        <v>3177.5</v>
      </c>
      <c r="BTL7" s="170">
        <v>3172.5</v>
      </c>
      <c r="BTM7" s="170">
        <v>3180</v>
      </c>
      <c r="BTN7" s="170">
        <v>3177.5</v>
      </c>
      <c r="BTO7" s="170">
        <v>3176.5</v>
      </c>
      <c r="BTP7" s="170">
        <v>3181.5</v>
      </c>
      <c r="BTQ7" s="170">
        <v>3187.5</v>
      </c>
      <c r="BTR7" s="170">
        <v>3186.5</v>
      </c>
      <c r="BTS7" s="170">
        <v>3185</v>
      </c>
      <c r="BTT7" s="170">
        <v>3193.5</v>
      </c>
      <c r="BTU7" s="170">
        <v>3203</v>
      </c>
      <c r="BTV7" s="170">
        <v>3206.5</v>
      </c>
      <c r="BTW7" s="170">
        <v>3206.5</v>
      </c>
      <c r="BTX7" s="170">
        <v>3204</v>
      </c>
      <c r="BTY7" s="170">
        <v>3195</v>
      </c>
      <c r="BTZ7" s="170">
        <v>3195</v>
      </c>
      <c r="BUA7" s="170">
        <v>3193.5</v>
      </c>
      <c r="BUB7" s="170">
        <v>3200</v>
      </c>
      <c r="BUC7" s="170">
        <v>3194</v>
      </c>
      <c r="BUD7" s="170">
        <v>3199</v>
      </c>
      <c r="BUE7" s="170">
        <v>3204</v>
      </c>
      <c r="BUF7" s="170">
        <v>3212.5</v>
      </c>
      <c r="BUG7" s="170">
        <v>3210</v>
      </c>
      <c r="BUH7" s="170">
        <v>3211.5</v>
      </c>
      <c r="BUI7" s="170">
        <v>3210</v>
      </c>
      <c r="BUJ7" s="170">
        <v>3209</v>
      </c>
      <c r="BUK7" s="161">
        <v>3211.5</v>
      </c>
      <c r="BUL7" s="161">
        <v>3215.5</v>
      </c>
      <c r="BUM7" s="161">
        <v>3215.5</v>
      </c>
      <c r="BUN7" s="161">
        <v>3218.5</v>
      </c>
      <c r="BUO7" s="161">
        <v>3227.5</v>
      </c>
      <c r="BUP7" s="161">
        <v>3225</v>
      </c>
      <c r="BUQ7" s="161">
        <v>3235</v>
      </c>
      <c r="BUR7" s="161">
        <v>3240</v>
      </c>
      <c r="BUS7" s="161">
        <v>3235</v>
      </c>
      <c r="BUT7" s="161">
        <v>3240</v>
      </c>
      <c r="BUU7" s="161">
        <v>3235</v>
      </c>
      <c r="BUV7" s="161">
        <v>3240</v>
      </c>
      <c r="BUW7" s="161">
        <v>3257</v>
      </c>
      <c r="BUX7" s="161">
        <v>3260.5</v>
      </c>
      <c r="BUY7" s="161">
        <v>3271</v>
      </c>
      <c r="BUZ7" s="161">
        <v>3290</v>
      </c>
      <c r="BVA7" s="161">
        <v>3325</v>
      </c>
      <c r="BVB7" s="161">
        <v>3340</v>
      </c>
      <c r="BVC7" s="161">
        <v>3390</v>
      </c>
      <c r="BVD7" s="161">
        <v>3410</v>
      </c>
      <c r="BVE7" s="161">
        <v>3427.5</v>
      </c>
      <c r="BVF7" s="161">
        <v>3424</v>
      </c>
      <c r="BVG7" s="161">
        <v>3400</v>
      </c>
      <c r="BVH7" s="161">
        <v>3425</v>
      </c>
      <c r="BVI7" s="161">
        <v>3450</v>
      </c>
      <c r="BVJ7" s="161">
        <v>3460</v>
      </c>
      <c r="BVK7" s="161">
        <v>3494</v>
      </c>
      <c r="BVL7" s="161">
        <v>3550</v>
      </c>
      <c r="BVM7" s="161">
        <v>3535</v>
      </c>
      <c r="BVN7" s="161">
        <v>3505</v>
      </c>
      <c r="BVO7" s="161">
        <v>3485</v>
      </c>
      <c r="BVP7" s="161">
        <v>3445</v>
      </c>
      <c r="BVQ7" s="161">
        <v>3440</v>
      </c>
      <c r="BVR7" s="161">
        <v>3465</v>
      </c>
      <c r="BVS7" s="161">
        <v>3470</v>
      </c>
      <c r="BVT7" s="161">
        <v>3444</v>
      </c>
      <c r="BVU7" s="161">
        <v>3435</v>
      </c>
      <c r="BVV7" s="161">
        <v>3440</v>
      </c>
      <c r="BVW7" s="161">
        <v>3430</v>
      </c>
      <c r="BVX7" s="161">
        <v>3422.5</v>
      </c>
      <c r="BVY7" s="161">
        <v>3417.5</v>
      </c>
      <c r="BVZ7" s="161">
        <v>3416</v>
      </c>
      <c r="BWA7" s="161">
        <v>3400</v>
      </c>
      <c r="BWB7" s="161">
        <v>3412.5</v>
      </c>
      <c r="BWC7" s="161">
        <v>3405</v>
      </c>
      <c r="BWD7" s="161">
        <v>3413</v>
      </c>
      <c r="BWE7" s="161">
        <v>3410</v>
      </c>
      <c r="BWF7" s="161">
        <v>3415</v>
      </c>
      <c r="BWG7" s="161">
        <v>3414</v>
      </c>
      <c r="BWH7" s="161">
        <v>3407.5</v>
      </c>
      <c r="BWI7" s="161">
        <v>3415</v>
      </c>
      <c r="BWJ7" s="161">
        <v>3417.5</v>
      </c>
      <c r="BWK7" s="161">
        <v>3421.5</v>
      </c>
      <c r="BWL7" s="161">
        <v>3420</v>
      </c>
      <c r="BWM7" s="161">
        <v>3420</v>
      </c>
      <c r="BWN7" s="161">
        <v>3419</v>
      </c>
      <c r="BWO7" s="161">
        <v>3427.5</v>
      </c>
      <c r="BWP7" s="161">
        <v>3427.5</v>
      </c>
      <c r="BWQ7" s="161">
        <v>3427</v>
      </c>
      <c r="BWR7" s="161">
        <v>3427.5</v>
      </c>
      <c r="BWS7" s="161">
        <v>3440</v>
      </c>
      <c r="BWT7" s="161">
        <v>3440</v>
      </c>
      <c r="BWU7" s="161">
        <v>3441</v>
      </c>
      <c r="BWV7" s="161">
        <v>3430</v>
      </c>
      <c r="BWW7" s="161">
        <v>3435</v>
      </c>
      <c r="BWX7" s="161">
        <v>3427.5</v>
      </c>
      <c r="BWY7" s="161">
        <v>3429</v>
      </c>
      <c r="BWZ7" s="161">
        <v>3434</v>
      </c>
      <c r="BXA7" s="161">
        <v>3445</v>
      </c>
      <c r="BXB7" s="161">
        <v>3440</v>
      </c>
      <c r="BXC7" s="161">
        <v>3439</v>
      </c>
      <c r="BXD7" s="161">
        <v>3440</v>
      </c>
      <c r="BXE7" s="161">
        <v>3440</v>
      </c>
      <c r="BXF7" s="161">
        <v>3440</v>
      </c>
      <c r="BXG7" s="161">
        <v>3442.5</v>
      </c>
      <c r="BXH7" s="161">
        <v>3442.5</v>
      </c>
      <c r="BXI7" s="161">
        <v>3443</v>
      </c>
      <c r="BXJ7" s="161">
        <v>3444.5</v>
      </c>
      <c r="BXK7" s="161">
        <v>3444.5</v>
      </c>
      <c r="BXL7" s="161">
        <v>3448.5</v>
      </c>
      <c r="BXM7" s="161">
        <v>3448</v>
      </c>
      <c r="BXN7" s="161">
        <v>3449.5</v>
      </c>
      <c r="BXO7" s="161">
        <v>3449.5</v>
      </c>
      <c r="BXP7" s="161">
        <v>3448.5</v>
      </c>
      <c r="BXQ7" s="161">
        <v>3455</v>
      </c>
      <c r="BXR7" s="161">
        <v>3456</v>
      </c>
      <c r="BXS7" s="161">
        <v>3458</v>
      </c>
      <c r="BXT7" s="161">
        <v>3467.5</v>
      </c>
      <c r="BXU7" s="161">
        <v>3460</v>
      </c>
      <c r="BXV7" s="161">
        <v>3464</v>
      </c>
      <c r="BXW7" s="161">
        <v>3461.5</v>
      </c>
      <c r="BXX7" s="161">
        <v>3462.5</v>
      </c>
      <c r="BXY7" s="161">
        <v>3469</v>
      </c>
      <c r="BXZ7" s="161">
        <v>3470</v>
      </c>
      <c r="BYA7" s="161">
        <v>3470</v>
      </c>
      <c r="BYB7" s="161">
        <v>3470</v>
      </c>
      <c r="BYC7" s="161">
        <v>3470</v>
      </c>
      <c r="BYD7" s="161">
        <v>3470</v>
      </c>
      <c r="BYE7" s="161">
        <v>3470</v>
      </c>
      <c r="BYF7" s="161">
        <v>3470</v>
      </c>
      <c r="BYG7" s="161">
        <v>3475</v>
      </c>
      <c r="BYH7" s="161">
        <v>3475</v>
      </c>
      <c r="BYI7" s="161">
        <v>3480</v>
      </c>
      <c r="BYJ7" s="161">
        <v>3480</v>
      </c>
      <c r="BYK7" s="161">
        <v>3481</v>
      </c>
      <c r="BYL7" s="161">
        <v>3480</v>
      </c>
      <c r="BYM7" s="161">
        <v>3482.5</v>
      </c>
      <c r="BYN7" s="161">
        <v>3487.5</v>
      </c>
      <c r="BYO7" s="161">
        <v>3490</v>
      </c>
      <c r="BYP7" s="161">
        <v>3488</v>
      </c>
      <c r="BYQ7" s="161">
        <v>3497.5</v>
      </c>
      <c r="BYR7" s="161">
        <v>3504</v>
      </c>
      <c r="BYS7" s="161">
        <v>3502.5</v>
      </c>
      <c r="BYT7" s="161">
        <v>3497.5</v>
      </c>
      <c r="BYU7" s="161">
        <v>3500</v>
      </c>
      <c r="BYV7" s="161">
        <v>3507.5</v>
      </c>
      <c r="BYW7" s="161">
        <v>3508.5</v>
      </c>
      <c r="BYX7" s="161">
        <v>3513</v>
      </c>
      <c r="BYY7" s="161">
        <v>3512.5</v>
      </c>
      <c r="BYZ7" s="161">
        <v>3509</v>
      </c>
      <c r="BZA7" s="161">
        <v>3508.5</v>
      </c>
      <c r="BZB7" s="161">
        <v>3510</v>
      </c>
      <c r="BZC7" s="161">
        <v>3512.5</v>
      </c>
      <c r="BZD7" s="161">
        <v>3517.5</v>
      </c>
      <c r="BZE7" s="161">
        <v>3517.5</v>
      </c>
      <c r="BZF7" s="161">
        <v>3518.5</v>
      </c>
      <c r="BZG7" s="161">
        <v>3519.5</v>
      </c>
      <c r="BZH7" s="161">
        <v>3524</v>
      </c>
      <c r="BZI7" s="161">
        <v>3525.5</v>
      </c>
      <c r="BZJ7" s="161">
        <v>3525.5</v>
      </c>
      <c r="BZK7" s="161">
        <v>3529</v>
      </c>
      <c r="BZL7" s="161">
        <v>3527.5</v>
      </c>
      <c r="BZM7" s="365">
        <v>3528.5</v>
      </c>
      <c r="BZN7" s="365">
        <v>3532.5</v>
      </c>
      <c r="BZO7" s="365">
        <v>3532.5</v>
      </c>
      <c r="BZP7" s="365">
        <v>3532.5</v>
      </c>
      <c r="BZQ7" s="365">
        <v>3532.5</v>
      </c>
      <c r="BZR7" s="365">
        <v>3530</v>
      </c>
      <c r="BZS7" s="365">
        <v>3530</v>
      </c>
      <c r="BZT7" s="365">
        <v>3531.5</v>
      </c>
      <c r="BZU7" s="365">
        <v>3532.5</v>
      </c>
      <c r="BZV7" s="365">
        <v>3532.5</v>
      </c>
      <c r="BZW7" s="365">
        <v>3529.5</v>
      </c>
      <c r="BZX7" s="365">
        <v>3529</v>
      </c>
      <c r="BZY7" s="365">
        <v>3528</v>
      </c>
      <c r="BZZ7" s="365">
        <v>3528.5</v>
      </c>
      <c r="CAA7" s="365">
        <v>3529.5</v>
      </c>
      <c r="CAB7" s="365">
        <v>3529.5</v>
      </c>
      <c r="CAC7" s="365">
        <v>3525.5</v>
      </c>
      <c r="CAD7" s="365">
        <v>3523.5</v>
      </c>
      <c r="CAE7" s="365">
        <v>3522.5</v>
      </c>
      <c r="CAF7" s="365">
        <v>3518.5</v>
      </c>
      <c r="CAG7" s="365">
        <v>3517.5</v>
      </c>
      <c r="CAH7" s="365">
        <v>3517.5</v>
      </c>
      <c r="CAI7" s="365">
        <v>3515.5</v>
      </c>
      <c r="CAJ7" s="365">
        <v>3515</v>
      </c>
      <c r="CAK7" s="365">
        <v>3510.5</v>
      </c>
      <c r="CAL7" s="365">
        <v>3505</v>
      </c>
      <c r="CAM7" s="365">
        <v>3505</v>
      </c>
      <c r="CAN7" s="365">
        <v>3500</v>
      </c>
      <c r="CAO7" s="365">
        <v>3500</v>
      </c>
      <c r="CAP7" s="365">
        <v>3500</v>
      </c>
      <c r="CAQ7" s="365">
        <v>3497.5</v>
      </c>
      <c r="CAR7" s="365">
        <v>3489</v>
      </c>
      <c r="CAS7" s="365">
        <v>3490</v>
      </c>
      <c r="CAT7" s="365">
        <v>3487.5</v>
      </c>
      <c r="CAU7" s="365">
        <v>3488.5</v>
      </c>
      <c r="CAV7" s="365">
        <v>3488.5</v>
      </c>
      <c r="CAW7" s="365">
        <v>3485</v>
      </c>
      <c r="CAX7" s="365">
        <v>3482.5</v>
      </c>
      <c r="CAY7" s="365">
        <v>3483.5</v>
      </c>
      <c r="CAZ7" s="365">
        <v>3478.5</v>
      </c>
      <c r="CBA7" s="365">
        <v>3475</v>
      </c>
      <c r="CBB7" s="365">
        <v>3475</v>
      </c>
      <c r="CBC7" s="365">
        <v>3469</v>
      </c>
      <c r="CBD7" s="365">
        <v>3467.5</v>
      </c>
      <c r="CBE7" s="365">
        <v>3470</v>
      </c>
      <c r="CBF7" s="365">
        <v>3473.5</v>
      </c>
      <c r="CBG7" s="365">
        <v>3471</v>
      </c>
      <c r="CBH7" s="365">
        <v>3463.5</v>
      </c>
      <c r="CBI7" s="365">
        <v>3467.5</v>
      </c>
      <c r="CBJ7" s="365">
        <v>3465</v>
      </c>
      <c r="CBK7" s="365">
        <v>3462.5</v>
      </c>
      <c r="CBL7" s="365">
        <v>3461</v>
      </c>
      <c r="CBM7" s="365">
        <v>3459</v>
      </c>
      <c r="CBN7" s="365">
        <v>3459</v>
      </c>
      <c r="CBO7" s="365">
        <v>3459.5</v>
      </c>
      <c r="CBP7" s="365">
        <v>3459</v>
      </c>
      <c r="CBQ7" s="365">
        <v>3459</v>
      </c>
      <c r="CBR7" s="365">
        <v>3455</v>
      </c>
      <c r="CBS7" s="365">
        <v>3450</v>
      </c>
      <c r="CBT7" s="365">
        <v>3451</v>
      </c>
      <c r="CBU7" s="365">
        <v>3450</v>
      </c>
      <c r="CBV7" s="365">
        <v>3450</v>
      </c>
      <c r="CBW7" s="365">
        <v>3444</v>
      </c>
      <c r="CBX7" s="365">
        <v>3444</v>
      </c>
      <c r="CBY7" s="365">
        <v>3444</v>
      </c>
      <c r="CBZ7" s="365">
        <v>3444</v>
      </c>
      <c r="CCA7" s="365">
        <v>3445</v>
      </c>
      <c r="CCB7" s="365">
        <v>3443.5</v>
      </c>
      <c r="CCC7" s="365">
        <v>3444</v>
      </c>
      <c r="CCD7" s="365">
        <v>3444</v>
      </c>
      <c r="CCE7" s="365">
        <v>3444</v>
      </c>
      <c r="CCF7" s="365">
        <v>3438.5</v>
      </c>
      <c r="CCG7" s="365">
        <v>3438.5</v>
      </c>
      <c r="CCH7" s="365">
        <v>3438.5</v>
      </c>
      <c r="CCI7" s="365">
        <v>3440</v>
      </c>
      <c r="CCJ7" s="365">
        <v>3438.5</v>
      </c>
      <c r="CCK7" s="365">
        <v>3435</v>
      </c>
      <c r="CCL7" s="365">
        <v>3435</v>
      </c>
      <c r="CCM7" s="365">
        <v>3433.5</v>
      </c>
      <c r="CCN7" s="365">
        <v>3435.5</v>
      </c>
      <c r="CCO7" s="365">
        <v>3435.5</v>
      </c>
      <c r="CCP7" s="365">
        <v>3430</v>
      </c>
      <c r="CCQ7" s="365">
        <v>3430</v>
      </c>
      <c r="CCR7" s="365">
        <v>3434</v>
      </c>
      <c r="CCS7" s="365">
        <v>3433.5</v>
      </c>
      <c r="CCT7" s="365">
        <v>3432.5</v>
      </c>
      <c r="CCU7" s="365">
        <v>3433.5</v>
      </c>
      <c r="CCV7" s="365">
        <v>3433</v>
      </c>
      <c r="CCW7" s="365">
        <v>3437</v>
      </c>
      <c r="CCX7" s="365">
        <v>3440.5</v>
      </c>
      <c r="CCY7" s="365">
        <v>3445</v>
      </c>
      <c r="CCZ7" s="365">
        <v>3440</v>
      </c>
      <c r="CDA7" s="365">
        <v>3442</v>
      </c>
      <c r="CDB7" s="365">
        <v>3445.5</v>
      </c>
      <c r="CDC7" s="365">
        <v>3451.5</v>
      </c>
      <c r="CDD7" s="365">
        <v>3454.5</v>
      </c>
      <c r="CDE7" s="365">
        <v>3455.5</v>
      </c>
      <c r="CDF7" s="365">
        <v>3453.5</v>
      </c>
      <c r="CDG7" s="365">
        <v>3453</v>
      </c>
      <c r="CDH7" s="365">
        <v>3452.5</v>
      </c>
      <c r="CDI7" s="365">
        <v>3453</v>
      </c>
      <c r="CDJ7" s="365">
        <v>3458.5</v>
      </c>
      <c r="CDK7" s="365">
        <v>3458.5</v>
      </c>
      <c r="CDL7" s="365">
        <v>3470</v>
      </c>
      <c r="CDM7" s="365">
        <v>3470</v>
      </c>
      <c r="CDN7" s="365">
        <v>3470</v>
      </c>
      <c r="CDO7" s="365">
        <v>3470.5</v>
      </c>
      <c r="CDP7" s="365">
        <v>3471</v>
      </c>
      <c r="CDQ7" s="365">
        <v>3472.5</v>
      </c>
      <c r="CDR7" s="365">
        <v>3473</v>
      </c>
      <c r="CDS7" s="365">
        <v>3474.5</v>
      </c>
      <c r="CDT7" s="365">
        <v>3476.5</v>
      </c>
      <c r="CDU7" s="365">
        <v>3474</v>
      </c>
      <c r="CDV7" s="365">
        <v>3473</v>
      </c>
      <c r="CDW7" s="365">
        <v>3477</v>
      </c>
      <c r="CDX7" s="365">
        <v>3477.5</v>
      </c>
      <c r="CDY7" s="365">
        <v>3474</v>
      </c>
      <c r="CDZ7" s="365">
        <v>3475</v>
      </c>
      <c r="CEA7" s="365">
        <v>3475.5</v>
      </c>
      <c r="CEB7" s="365">
        <v>3475.5</v>
      </c>
      <c r="CEC7" s="365">
        <v>3476</v>
      </c>
      <c r="CED7" s="365">
        <v>3473</v>
      </c>
      <c r="CEE7" s="365">
        <v>3475</v>
      </c>
      <c r="CEF7" s="365">
        <v>3475</v>
      </c>
      <c r="CEG7" s="365">
        <v>3473.5</v>
      </c>
      <c r="CEH7" s="365">
        <v>3473</v>
      </c>
      <c r="CEI7" s="365">
        <v>3472.5</v>
      </c>
      <c r="CEJ7" s="365">
        <v>3472.5</v>
      </c>
      <c r="CEK7" s="365">
        <v>3472.5</v>
      </c>
      <c r="CEL7" s="365">
        <v>3472</v>
      </c>
      <c r="CEM7" s="365">
        <v>3467.5</v>
      </c>
      <c r="CEN7" s="365">
        <v>3467.5</v>
      </c>
      <c r="CEO7" s="365">
        <v>3472.5</v>
      </c>
      <c r="CEP7" s="365">
        <v>3467.5</v>
      </c>
      <c r="CEQ7" s="365">
        <v>3466</v>
      </c>
      <c r="CER7" s="365">
        <v>3468.5</v>
      </c>
      <c r="CES7" s="365">
        <v>3465.5</v>
      </c>
      <c r="CET7" s="365">
        <v>3465</v>
      </c>
      <c r="CEU7" s="365">
        <v>3464.5</v>
      </c>
      <c r="CEV7" s="365">
        <v>3464.5</v>
      </c>
      <c r="CEW7" s="365">
        <v>3464.5</v>
      </c>
      <c r="CEX7" s="365">
        <v>3463.5</v>
      </c>
      <c r="CEY7" s="365">
        <v>3462.5</v>
      </c>
      <c r="CEZ7" s="365">
        <v>3458.5</v>
      </c>
      <c r="CFA7" s="365">
        <v>3458.5</v>
      </c>
      <c r="CFB7" s="365">
        <v>3457.5</v>
      </c>
      <c r="CFC7" s="365">
        <v>3453.5</v>
      </c>
      <c r="CFD7" s="365">
        <v>3453.5</v>
      </c>
      <c r="CFE7" s="365">
        <v>3455</v>
      </c>
      <c r="CFF7" s="365">
        <v>3456</v>
      </c>
      <c r="CFG7" s="365">
        <v>3456.5</v>
      </c>
      <c r="CFH7" s="365">
        <v>3456</v>
      </c>
      <c r="CFI7" s="365">
        <v>3456</v>
      </c>
      <c r="CFJ7" s="365">
        <v>3456</v>
      </c>
      <c r="CFK7" s="365">
        <v>3457.5</v>
      </c>
      <c r="CFL7" s="365">
        <v>3456.5</v>
      </c>
      <c r="CFM7" s="365">
        <v>3453.5</v>
      </c>
      <c r="CFN7" s="365">
        <v>3455</v>
      </c>
      <c r="CFO7" s="365">
        <v>3455.5</v>
      </c>
      <c r="CFP7" s="365">
        <v>3455</v>
      </c>
      <c r="CFQ7" s="365">
        <v>3454.5</v>
      </c>
      <c r="CFR7" s="365">
        <v>3455.5</v>
      </c>
      <c r="CFS7" s="365">
        <v>3457.5</v>
      </c>
      <c r="CFT7" s="365">
        <v>3455</v>
      </c>
      <c r="CFU7" s="365">
        <v>3455</v>
      </c>
      <c r="CFV7" s="365">
        <v>3453</v>
      </c>
      <c r="CFW7" s="365">
        <v>3448.5</v>
      </c>
      <c r="CFX7" s="365">
        <v>3449</v>
      </c>
      <c r="CFY7" s="365">
        <v>3452.5</v>
      </c>
      <c r="CFZ7" s="365">
        <v>3450</v>
      </c>
      <c r="CGA7" s="365">
        <v>3450</v>
      </c>
      <c r="CGB7" s="365">
        <v>3450</v>
      </c>
      <c r="CGC7" s="365">
        <v>3448.5</v>
      </c>
      <c r="CGD7" s="365">
        <v>3447.5</v>
      </c>
      <c r="CGE7" s="365">
        <v>3448.5</v>
      </c>
      <c r="CGF7" s="365">
        <v>3447.5</v>
      </c>
      <c r="CGG7" s="365">
        <v>3445.5</v>
      </c>
      <c r="CGH7" s="365">
        <v>3445.5</v>
      </c>
      <c r="CGI7" s="365">
        <v>3445.5</v>
      </c>
      <c r="CGJ7" s="365">
        <v>3442.5</v>
      </c>
      <c r="CGK7" s="365">
        <v>3442.5</v>
      </c>
      <c r="CGL7" s="365">
        <v>3445.5</v>
      </c>
      <c r="CGM7" s="365">
        <v>3445</v>
      </c>
      <c r="CGN7" s="365">
        <v>3445</v>
      </c>
      <c r="CGO7" s="365">
        <v>3442.5</v>
      </c>
      <c r="CGP7" s="365">
        <v>3442.5</v>
      </c>
      <c r="CGQ7" s="365">
        <v>3440.5</v>
      </c>
      <c r="CGR7" s="365">
        <v>3434</v>
      </c>
      <c r="CGS7" s="365">
        <v>3433</v>
      </c>
      <c r="CGT7" s="365">
        <v>3434.5</v>
      </c>
      <c r="CGU7" s="365">
        <v>3437.5</v>
      </c>
    </row>
    <row r="8" spans="1:2231" ht="12" customHeight="1">
      <c r="SD8" s="132"/>
      <c r="SE8" s="132"/>
      <c r="SF8" s="132"/>
      <c r="SG8" s="132"/>
      <c r="SH8" s="132"/>
      <c r="SI8" s="132"/>
      <c r="SJ8" s="132"/>
      <c r="SK8" s="132"/>
      <c r="SL8" s="132"/>
      <c r="SM8" s="132"/>
      <c r="SN8" s="132"/>
      <c r="SO8" s="132"/>
      <c r="SP8" s="132"/>
      <c r="SQ8" s="132"/>
      <c r="SR8" s="132"/>
      <c r="SS8" s="132"/>
      <c r="ST8" s="132"/>
      <c r="SU8" s="132"/>
      <c r="SV8" s="132"/>
      <c r="SW8" s="132"/>
      <c r="SX8" s="132"/>
      <c r="SY8" s="132"/>
      <c r="SZ8" s="132"/>
      <c r="TA8" s="132"/>
      <c r="TB8" s="132"/>
      <c r="TC8" s="132"/>
      <c r="TD8" s="132"/>
      <c r="TE8" s="132"/>
      <c r="TF8" s="132"/>
      <c r="TG8" s="132"/>
      <c r="TH8" s="132"/>
      <c r="TI8" s="132"/>
      <c r="TJ8" s="132"/>
      <c r="TK8" s="132"/>
      <c r="TL8" s="132"/>
      <c r="TM8" s="132"/>
      <c r="TN8" s="132"/>
      <c r="TO8" s="132"/>
      <c r="TP8" s="132"/>
      <c r="TQ8" s="132"/>
      <c r="TR8" s="132"/>
      <c r="TS8" s="132"/>
      <c r="TT8" s="132"/>
      <c r="TU8" s="132"/>
      <c r="TV8" s="132"/>
      <c r="TW8" s="132"/>
      <c r="TX8" s="132"/>
      <c r="TY8" s="132"/>
      <c r="TZ8" s="132"/>
      <c r="UA8" s="132"/>
      <c r="UB8" s="132"/>
      <c r="UC8" s="132"/>
      <c r="UD8" s="132"/>
      <c r="UE8" s="132"/>
      <c r="UF8" s="132"/>
      <c r="UG8" s="132"/>
      <c r="UH8" s="132"/>
      <c r="UI8" s="132"/>
      <c r="UJ8" s="132"/>
      <c r="UK8" s="132"/>
      <c r="UL8" s="132"/>
      <c r="UM8" s="132"/>
      <c r="UN8" s="132"/>
      <c r="UO8" s="132"/>
      <c r="UP8" s="132"/>
      <c r="UQ8" s="132"/>
      <c r="UR8" s="132"/>
      <c r="US8" s="132"/>
      <c r="UT8" s="132"/>
      <c r="UU8" s="132"/>
      <c r="UV8" s="132"/>
      <c r="UW8" s="132"/>
      <c r="UX8" s="132"/>
      <c r="UY8" s="132"/>
      <c r="UZ8" s="132"/>
      <c r="VA8" s="132"/>
      <c r="VB8" s="132"/>
      <c r="VC8" s="132"/>
      <c r="VD8" s="132"/>
      <c r="VE8" s="132"/>
      <c r="VF8" s="132"/>
      <c r="VG8" s="132"/>
      <c r="VH8" s="132"/>
      <c r="VI8" s="132"/>
      <c r="VJ8" s="132"/>
      <c r="VK8" s="132"/>
      <c r="VL8" s="132"/>
      <c r="VM8" s="132"/>
      <c r="VN8" s="132"/>
      <c r="VO8" s="132"/>
      <c r="VP8" s="132"/>
      <c r="VQ8" s="132"/>
      <c r="VR8" s="132"/>
      <c r="VS8" s="132"/>
      <c r="VT8" s="132"/>
      <c r="VU8" s="132"/>
      <c r="VV8" s="132"/>
      <c r="VW8" s="132"/>
      <c r="VX8" s="132"/>
      <c r="VY8" s="132"/>
      <c r="VZ8" s="132"/>
      <c r="WA8" s="132"/>
      <c r="WB8" s="132"/>
      <c r="WC8" s="132"/>
      <c r="WD8" s="132"/>
      <c r="WE8" s="132"/>
      <c r="WF8" s="132"/>
      <c r="WG8" s="132"/>
      <c r="WH8" s="132"/>
      <c r="WI8" s="132"/>
      <c r="WJ8" s="132"/>
      <c r="WK8" s="132"/>
      <c r="WL8" s="132"/>
      <c r="WM8" s="132"/>
      <c r="WN8" s="132"/>
      <c r="WO8" s="132"/>
      <c r="WP8" s="132"/>
      <c r="WQ8" s="132"/>
      <c r="WR8" s="132"/>
      <c r="WS8" s="132"/>
      <c r="WT8" s="132"/>
      <c r="WU8" s="132"/>
      <c r="WV8" s="132"/>
      <c r="WW8" s="132"/>
      <c r="WX8" s="132"/>
      <c r="WY8" s="132"/>
      <c r="WZ8" s="132"/>
      <c r="XA8" s="132"/>
      <c r="XB8" s="132"/>
      <c r="XC8" s="132"/>
      <c r="XD8" s="132"/>
      <c r="XE8" s="132"/>
      <c r="XF8" s="132"/>
      <c r="XG8" s="132"/>
      <c r="XH8" s="132"/>
      <c r="XI8" s="132"/>
      <c r="XJ8" s="132"/>
      <c r="XK8" s="132"/>
      <c r="XL8" s="132"/>
      <c r="XM8" s="132"/>
      <c r="XN8" s="132"/>
      <c r="XO8" s="132"/>
      <c r="XP8" s="132"/>
      <c r="XQ8" s="132"/>
      <c r="XR8" s="132"/>
      <c r="XS8" s="132"/>
      <c r="XT8" s="132"/>
      <c r="XU8" s="132"/>
      <c r="XV8" s="132"/>
      <c r="XW8" s="132"/>
      <c r="XX8" s="132"/>
      <c r="XY8" s="132"/>
      <c r="XZ8" s="132"/>
      <c r="YA8" s="132"/>
      <c r="YB8" s="132"/>
      <c r="YC8" s="132"/>
      <c r="YD8" s="132"/>
      <c r="YE8" s="132"/>
      <c r="YF8" s="132"/>
      <c r="YG8" s="132"/>
      <c r="YH8" s="132"/>
      <c r="YI8" s="132"/>
      <c r="YJ8" s="132"/>
      <c r="YK8" s="132"/>
      <c r="YL8" s="132"/>
      <c r="YM8" s="132"/>
      <c r="YN8" s="132"/>
      <c r="YO8" s="132"/>
      <c r="YP8" s="132"/>
      <c r="YQ8" s="132"/>
      <c r="YR8" s="132"/>
      <c r="YS8" s="132"/>
      <c r="YT8" s="132"/>
      <c r="YU8" s="132"/>
      <c r="YV8" s="132"/>
      <c r="YW8" s="132"/>
      <c r="YX8" s="132"/>
      <c r="YY8" s="132"/>
      <c r="YZ8" s="132"/>
      <c r="ZA8" s="132"/>
      <c r="ZB8" s="132"/>
      <c r="ZC8" s="132"/>
      <c r="ZD8" s="132"/>
      <c r="ZE8" s="132"/>
      <c r="ZF8" s="132"/>
      <c r="ZG8" s="132"/>
      <c r="ZH8" s="132"/>
      <c r="ZI8" s="132"/>
      <c r="ZJ8" s="132"/>
      <c r="ZK8" s="132"/>
      <c r="ZL8" s="132"/>
      <c r="ZM8" s="132"/>
      <c r="ZN8" s="132"/>
      <c r="ZO8" s="132"/>
      <c r="ZP8" s="132"/>
      <c r="ZQ8" s="132"/>
      <c r="ZR8" s="132"/>
      <c r="ZS8" s="132"/>
      <c r="ZT8" s="132"/>
      <c r="ZU8" s="132"/>
      <c r="ZV8" s="132"/>
      <c r="ZW8" s="132"/>
      <c r="ZX8" s="132"/>
      <c r="ZY8" s="132"/>
      <c r="ZZ8" s="132"/>
      <c r="AAA8" s="132"/>
      <c r="AAB8" s="132"/>
      <c r="AAC8" s="132"/>
      <c r="AAD8" s="132"/>
      <c r="AAE8" s="132"/>
      <c r="AAF8" s="132"/>
      <c r="AAG8" s="132"/>
      <c r="AAH8" s="132"/>
      <c r="AAI8" s="132"/>
      <c r="AAJ8" s="132"/>
      <c r="AAK8" s="132"/>
      <c r="AAL8" s="132"/>
      <c r="AAM8" s="132"/>
      <c r="AAN8" s="132"/>
      <c r="AAO8" s="132"/>
      <c r="AAP8" s="132"/>
      <c r="AAQ8" s="132"/>
      <c r="AAR8" s="132"/>
      <c r="AAS8" s="132"/>
      <c r="AAT8" s="132"/>
      <c r="AAU8" s="132"/>
      <c r="AAV8" s="132"/>
      <c r="AAW8" s="132"/>
      <c r="AAX8" s="132"/>
      <c r="AAY8" s="132"/>
      <c r="AAZ8" s="132"/>
      <c r="ABA8" s="132"/>
      <c r="ABB8" s="132"/>
      <c r="ABC8" s="132"/>
      <c r="ABD8" s="132"/>
      <c r="ABE8" s="132"/>
      <c r="ABF8" s="132"/>
      <c r="ABG8" s="132"/>
      <c r="ABH8" s="132"/>
      <c r="ABI8" s="132"/>
      <c r="ABJ8" s="132"/>
      <c r="ABK8" s="132"/>
      <c r="ABL8" s="132"/>
      <c r="ABM8" s="132"/>
      <c r="ABN8" s="132"/>
      <c r="ABO8" s="132"/>
      <c r="ABP8" s="132"/>
      <c r="ABQ8" s="132"/>
      <c r="ABR8" s="132"/>
      <c r="ABS8" s="132"/>
      <c r="ABT8" s="132"/>
      <c r="ABU8" s="132"/>
      <c r="ABV8" s="132"/>
      <c r="ABW8" s="132"/>
      <c r="ABX8" s="132"/>
      <c r="ABY8" s="132"/>
      <c r="ABZ8" s="132"/>
      <c r="ACA8" s="132"/>
      <c r="ACB8" s="132"/>
      <c r="ACC8" s="132"/>
      <c r="ACD8" s="132"/>
      <c r="ACE8" s="132"/>
      <c r="ACF8" s="132"/>
      <c r="ACG8" s="132"/>
      <c r="ACH8" s="132"/>
      <c r="ACI8" s="132"/>
      <c r="ACJ8" s="132"/>
      <c r="ACK8" s="132"/>
      <c r="ACL8" s="132"/>
      <c r="ACM8" s="132"/>
      <c r="ACN8" s="132"/>
      <c r="ACO8" s="132"/>
      <c r="ACP8" s="132"/>
      <c r="ACQ8" s="132"/>
      <c r="ACR8" s="132"/>
      <c r="ACS8" s="132"/>
      <c r="ACT8" s="132"/>
      <c r="ACU8" s="132"/>
      <c r="ACV8" s="132"/>
      <c r="ACW8" s="132"/>
      <c r="ACX8" s="132"/>
      <c r="ACY8" s="132"/>
      <c r="ACZ8" s="132"/>
      <c r="ADA8" s="132"/>
      <c r="ADB8" s="132"/>
      <c r="ADC8" s="132"/>
      <c r="ADD8" s="132"/>
      <c r="ADE8" s="132"/>
      <c r="ADF8" s="132"/>
      <c r="ADG8" s="132"/>
      <c r="ADH8" s="132"/>
      <c r="ADI8" s="132"/>
      <c r="ADJ8" s="132"/>
      <c r="ADK8" s="132"/>
      <c r="ADL8" s="132"/>
      <c r="ADM8" s="132"/>
      <c r="ADN8" s="132"/>
      <c r="ADO8" s="132"/>
      <c r="ADP8" s="132"/>
      <c r="ADQ8" s="132"/>
      <c r="ADR8" s="132"/>
      <c r="ADS8" s="132"/>
      <c r="ADT8" s="132"/>
      <c r="ADU8" s="132"/>
      <c r="ADV8" s="132"/>
      <c r="ADW8" s="132"/>
      <c r="ADX8" s="132"/>
      <c r="ADY8" s="132"/>
      <c r="ADZ8" s="132"/>
      <c r="AEA8" s="132"/>
      <c r="AEB8" s="132"/>
      <c r="AEC8" s="132"/>
      <c r="AED8" s="132"/>
      <c r="AEE8" s="132"/>
      <c r="AEF8" s="132"/>
      <c r="AEG8" s="132"/>
      <c r="AEH8" s="132"/>
      <c r="AEI8" s="132"/>
      <c r="AEJ8" s="132"/>
      <c r="AEK8" s="132"/>
      <c r="AEL8" s="132"/>
      <c r="AEM8" s="132"/>
      <c r="AEN8" s="132"/>
      <c r="AEO8" s="132"/>
      <c r="AEP8" s="132"/>
      <c r="AEQ8" s="132"/>
      <c r="AER8" s="132"/>
      <c r="AES8" s="132"/>
      <c r="AET8" s="132"/>
      <c r="AEU8" s="132"/>
      <c r="AEV8" s="132"/>
      <c r="AEW8" s="132"/>
      <c r="AEX8" s="132"/>
      <c r="AEY8" s="132"/>
      <c r="AEZ8" s="132"/>
      <c r="AFA8" s="132"/>
      <c r="AFB8" s="132"/>
      <c r="AFC8" s="132"/>
      <c r="AFD8" s="132"/>
      <c r="AFE8" s="132"/>
      <c r="AFF8" s="132"/>
      <c r="AFG8" s="132"/>
      <c r="AFH8" s="132"/>
      <c r="AFI8" s="132"/>
      <c r="AFJ8" s="132"/>
      <c r="AFK8" s="132"/>
      <c r="AFL8" s="132"/>
      <c r="AFM8" s="132"/>
      <c r="AFN8" s="132"/>
      <c r="AFO8" s="132"/>
      <c r="AFP8" s="132"/>
      <c r="AFQ8" s="132"/>
      <c r="AFR8" s="132"/>
      <c r="AFS8" s="132"/>
      <c r="AFT8" s="132"/>
      <c r="AFU8" s="132"/>
      <c r="AFV8" s="132"/>
      <c r="AFW8" s="132"/>
      <c r="AFX8" s="132"/>
      <c r="AFY8" s="132"/>
      <c r="AFZ8" s="132"/>
      <c r="AGA8" s="132"/>
      <c r="AGB8" s="132"/>
      <c r="AGC8" s="132"/>
      <c r="AGD8" s="132"/>
      <c r="AGE8" s="132"/>
      <c r="AGF8" s="132"/>
      <c r="AGG8" s="132"/>
      <c r="AGH8" s="132"/>
      <c r="AGI8" s="132"/>
      <c r="AGJ8" s="132"/>
      <c r="AGK8" s="132"/>
      <c r="AGL8" s="132"/>
      <c r="AGM8" s="132"/>
      <c r="AGN8" s="132"/>
      <c r="AGO8" s="132"/>
      <c r="AGP8" s="132"/>
      <c r="AGQ8" s="132"/>
      <c r="AGR8" s="132"/>
      <c r="AGS8" s="132"/>
      <c r="AGT8" s="132"/>
      <c r="AGU8" s="132"/>
      <c r="AGV8" s="132"/>
      <c r="AGW8" s="132"/>
      <c r="AGX8" s="132"/>
      <c r="AGY8" s="132"/>
      <c r="AGZ8" s="132"/>
      <c r="AHA8" s="132"/>
      <c r="AHB8" s="132"/>
      <c r="AHC8" s="132"/>
      <c r="AHD8" s="132"/>
      <c r="AHE8" s="132"/>
      <c r="AHF8" s="132"/>
      <c r="AHG8" s="132"/>
      <c r="AHH8" s="132"/>
      <c r="AHI8" s="132"/>
      <c r="AHJ8" s="132"/>
      <c r="AHK8" s="132"/>
      <c r="AHL8" s="132"/>
      <c r="AHM8" s="132"/>
      <c r="AHN8" s="132"/>
      <c r="AHO8" s="132"/>
      <c r="AHP8" s="132"/>
      <c r="AHQ8" s="132"/>
      <c r="AHR8" s="132"/>
      <c r="AHS8" s="132"/>
      <c r="AHT8" s="132"/>
      <c r="AHU8" s="132"/>
      <c r="AHV8" s="132"/>
      <c r="AHW8" s="132"/>
      <c r="AHX8" s="132"/>
      <c r="AHY8" s="132"/>
      <c r="AHZ8" s="132"/>
      <c r="AIA8" s="132"/>
      <c r="AIB8" s="132"/>
      <c r="AIC8" s="132"/>
      <c r="AID8" s="132"/>
      <c r="AIE8" s="132"/>
      <c r="AIF8" s="132"/>
      <c r="AIG8" s="132"/>
      <c r="AIH8" s="132"/>
      <c r="AII8" s="132"/>
      <c r="AIJ8" s="132"/>
      <c r="AIK8" s="132"/>
      <c r="AIL8" s="132"/>
      <c r="AIM8" s="132"/>
      <c r="AIN8" s="132"/>
      <c r="AIO8" s="132"/>
      <c r="AIP8" s="132"/>
      <c r="AIQ8" s="132"/>
      <c r="AIR8" s="132"/>
      <c r="AIS8" s="132"/>
      <c r="AIT8" s="132"/>
      <c r="AIU8" s="132"/>
      <c r="AIV8" s="132"/>
      <c r="AIW8" s="132"/>
      <c r="AIX8" s="132"/>
      <c r="AIY8" s="132"/>
      <c r="AIZ8" s="132"/>
      <c r="AJA8" s="132"/>
      <c r="AJB8" s="132"/>
      <c r="AJC8" s="132"/>
      <c r="AJD8" s="132"/>
      <c r="AJE8" s="132"/>
      <c r="AJF8" s="132"/>
      <c r="AJG8" s="132"/>
      <c r="AJH8" s="132"/>
      <c r="AJI8" s="132"/>
      <c r="AJJ8" s="132"/>
      <c r="AJK8" s="132"/>
      <c r="AJL8" s="132"/>
      <c r="AJM8" s="132"/>
      <c r="AJN8" s="132"/>
      <c r="AJO8" s="132"/>
      <c r="AJP8" s="132"/>
      <c r="AJQ8" s="132"/>
      <c r="AJR8" s="132"/>
      <c r="AJS8" s="132"/>
      <c r="AJT8" s="132"/>
      <c r="AJU8" s="132"/>
      <c r="AJV8" s="132"/>
      <c r="AJW8" s="132"/>
      <c r="AJX8" s="132"/>
      <c r="AJY8" s="132"/>
      <c r="AJZ8" s="132"/>
      <c r="AKA8" s="132"/>
      <c r="AKB8" s="132"/>
      <c r="AKC8" s="132"/>
      <c r="AKD8" s="132"/>
      <c r="AKE8" s="132"/>
      <c r="AKF8" s="132"/>
      <c r="AKG8" s="132"/>
      <c r="AKH8" s="132"/>
      <c r="AKI8" s="132"/>
      <c r="AKJ8" s="132"/>
      <c r="AKK8" s="132"/>
      <c r="AKL8" s="132"/>
      <c r="AKM8" s="132"/>
      <c r="AKN8" s="132"/>
      <c r="AKO8" s="132"/>
      <c r="AKP8" s="132"/>
      <c r="AKQ8" s="132"/>
      <c r="AKR8" s="132"/>
      <c r="AKS8" s="132"/>
      <c r="AKT8" s="132"/>
      <c r="AKU8" s="132"/>
      <c r="AKV8" s="132"/>
      <c r="AKW8" s="132"/>
      <c r="AKX8" s="132"/>
      <c r="AKY8" s="132"/>
      <c r="AKZ8" s="132"/>
      <c r="ALA8" s="132"/>
      <c r="ALB8" s="132"/>
      <c r="ALC8" s="132"/>
      <c r="ALD8" s="132"/>
      <c r="ALE8" s="132"/>
      <c r="ALF8" s="132"/>
      <c r="ALG8" s="132"/>
      <c r="ALH8" s="132"/>
      <c r="ALI8" s="132"/>
      <c r="ALJ8" s="132"/>
      <c r="ALK8" s="132"/>
      <c r="ALL8" s="132"/>
      <c r="ALM8" s="132"/>
      <c r="ALN8" s="132"/>
      <c r="ALO8" s="132"/>
      <c r="ALP8" s="132"/>
      <c r="ALQ8" s="132"/>
      <c r="ALR8" s="132"/>
      <c r="ALS8" s="132"/>
      <c r="ALT8" s="132"/>
      <c r="ALU8" s="132"/>
      <c r="ALV8" s="132"/>
      <c r="ALW8" s="132"/>
      <c r="ALX8" s="132"/>
      <c r="ALY8" s="132"/>
      <c r="ALZ8" s="132"/>
      <c r="AMA8" s="132"/>
      <c r="AMB8" s="132"/>
      <c r="AMC8" s="132"/>
      <c r="AMD8" s="132"/>
      <c r="AME8" s="132"/>
      <c r="AMF8" s="132"/>
      <c r="AMG8" s="132"/>
      <c r="AMH8" s="132"/>
      <c r="AMI8" s="132"/>
      <c r="AMJ8" s="132"/>
      <c r="AMK8" s="132"/>
      <c r="AML8" s="132"/>
      <c r="AMM8" s="132"/>
      <c r="AMQ8" s="155"/>
      <c r="AMR8" s="155"/>
      <c r="AMS8" s="155"/>
      <c r="AMT8" s="155"/>
      <c r="AMU8" s="155"/>
      <c r="AMV8" s="155"/>
      <c r="AMW8" s="155"/>
      <c r="AMX8" s="155"/>
      <c r="AMY8" s="155"/>
      <c r="AMZ8" s="155"/>
      <c r="ANA8" s="155"/>
      <c r="ANB8" s="155"/>
      <c r="ANC8" s="155"/>
      <c r="AND8" s="155"/>
      <c r="ANE8" s="155"/>
      <c r="ANF8" s="155"/>
      <c r="ANG8" s="155"/>
      <c r="ANH8" s="155"/>
      <c r="ANI8" s="155"/>
      <c r="ANJ8" s="155"/>
      <c r="ANK8" s="155"/>
      <c r="ANL8" s="155"/>
      <c r="ANM8" s="155"/>
      <c r="ANN8" s="155"/>
      <c r="ANO8" s="155"/>
      <c r="ANP8" s="155"/>
      <c r="ANQ8" s="155"/>
      <c r="ANR8" s="155"/>
      <c r="ANS8" s="155"/>
      <c r="ANT8" s="155"/>
      <c r="ANU8" s="155"/>
      <c r="ANV8" s="155"/>
      <c r="ANW8" s="155"/>
      <c r="ANX8" s="155"/>
      <c r="ANY8" s="155"/>
      <c r="ANZ8" s="155"/>
      <c r="AOA8" s="155"/>
      <c r="AOB8" s="155"/>
      <c r="AOC8" s="155"/>
      <c r="AOD8" s="155"/>
      <c r="AOE8" s="155"/>
      <c r="AOF8" s="155"/>
      <c r="AOG8" s="155"/>
      <c r="AOH8" s="155"/>
      <c r="AOI8" s="155"/>
      <c r="AOJ8" s="155"/>
      <c r="AOK8" s="155"/>
      <c r="AOL8" s="155"/>
      <c r="AOM8" s="155"/>
      <c r="AON8" s="155"/>
      <c r="AOO8" s="155"/>
      <c r="AOP8" s="155"/>
      <c r="AOQ8" s="155"/>
      <c r="AOR8" s="155"/>
      <c r="AOS8" s="155"/>
      <c r="AOT8" s="155"/>
      <c r="AOU8" s="155"/>
      <c r="AOV8" s="155"/>
      <c r="AOW8" s="155"/>
      <c r="AOX8" s="155"/>
      <c r="AOY8" s="155"/>
      <c r="AOZ8" s="155"/>
      <c r="APA8" s="155"/>
      <c r="APB8" s="155"/>
      <c r="APC8" s="155"/>
      <c r="APD8" s="155"/>
      <c r="APE8" s="155"/>
      <c r="APF8" s="155"/>
      <c r="APG8" s="155"/>
      <c r="APH8" s="155"/>
      <c r="API8" s="155"/>
      <c r="APJ8" s="157"/>
      <c r="APK8" s="157"/>
      <c r="APL8" s="157"/>
      <c r="APM8" s="157"/>
      <c r="APN8" s="157"/>
      <c r="APO8" s="157"/>
      <c r="APP8" s="157"/>
      <c r="APQ8" s="157"/>
      <c r="APR8" s="157"/>
      <c r="APS8" s="157"/>
      <c r="APT8" s="157"/>
      <c r="APU8" s="157"/>
      <c r="APV8" s="157"/>
      <c r="APW8" s="157"/>
      <c r="APX8" s="157"/>
      <c r="APY8" s="157"/>
      <c r="APZ8" s="157"/>
      <c r="AQA8" s="157"/>
      <c r="AQB8" s="157"/>
      <c r="AQC8" s="157"/>
      <c r="AQD8" s="157"/>
      <c r="AQE8" s="157"/>
      <c r="AQF8" s="157"/>
      <c r="AQG8" s="157"/>
      <c r="AQH8" s="157"/>
      <c r="AQI8" s="157"/>
      <c r="AQJ8" s="157"/>
      <c r="AQK8" s="157"/>
      <c r="AQL8" s="157"/>
      <c r="AQM8" s="157"/>
      <c r="AQN8" s="157"/>
      <c r="AQO8" s="157"/>
      <c r="AQP8" s="157"/>
      <c r="AQQ8" s="157"/>
      <c r="AQR8" s="157"/>
      <c r="AQS8" s="157"/>
      <c r="AQT8" s="157"/>
      <c r="AQU8" s="157"/>
      <c r="AQV8" s="157"/>
      <c r="AQW8" s="157"/>
      <c r="AQX8" s="157"/>
      <c r="AQY8" s="157"/>
      <c r="AQZ8" s="157"/>
      <c r="ARA8" s="157"/>
      <c r="ARB8" s="157"/>
      <c r="ARC8" s="157"/>
      <c r="ARD8" s="157"/>
      <c r="ARE8" s="157"/>
      <c r="ARF8" s="157"/>
      <c r="ARG8" s="157"/>
      <c r="ARH8" s="157"/>
      <c r="ARI8" s="157"/>
      <c r="ARJ8" s="157"/>
      <c r="ARK8" s="157"/>
      <c r="ARL8" s="157"/>
      <c r="ARM8" s="157"/>
      <c r="ARN8" s="157"/>
      <c r="ARO8" s="155"/>
      <c r="ARP8" s="155"/>
      <c r="ARQ8" s="155"/>
      <c r="ARR8" s="155"/>
      <c r="ARS8" s="155"/>
      <c r="ART8" s="155"/>
      <c r="ARU8" s="155"/>
      <c r="ARV8" s="155"/>
      <c r="ARW8" s="155"/>
      <c r="ARX8" s="155"/>
      <c r="ARY8" s="155"/>
      <c r="ARZ8" s="155"/>
      <c r="ASA8" s="155"/>
      <c r="ASB8" s="155"/>
      <c r="ASC8" s="155"/>
      <c r="ASD8" s="155"/>
      <c r="ASE8" s="155"/>
      <c r="ASF8" s="155"/>
      <c r="ASG8" s="155"/>
      <c r="ASH8" s="155"/>
      <c r="ASI8" s="155"/>
      <c r="ASJ8" s="155"/>
      <c r="ASK8" s="155"/>
      <c r="ASL8" s="155"/>
      <c r="ASM8" s="155"/>
      <c r="ASN8" s="155"/>
      <c r="ASO8" s="155"/>
      <c r="ASP8" s="155"/>
      <c r="ASQ8" s="155"/>
      <c r="ASR8" s="155"/>
      <c r="ASS8" s="155"/>
      <c r="AST8" s="155"/>
      <c r="ASU8" s="155"/>
      <c r="ASV8" s="155"/>
      <c r="ASW8" s="155"/>
      <c r="ASX8" s="155"/>
      <c r="ASY8" s="155"/>
      <c r="ASZ8" s="155"/>
      <c r="ATA8" s="155"/>
      <c r="ATB8" s="155"/>
      <c r="ATC8" s="155"/>
      <c r="ATD8" s="155"/>
      <c r="ATE8" s="155"/>
      <c r="ATF8" s="155"/>
      <c r="ATG8" s="155"/>
      <c r="ATH8" s="155"/>
      <c r="ATI8" s="155"/>
      <c r="ATJ8" s="155"/>
      <c r="ATK8" s="155"/>
      <c r="ATL8" s="155"/>
      <c r="ATM8" s="155"/>
      <c r="ATN8" s="155"/>
      <c r="ATO8" s="155"/>
      <c r="ATP8" s="155"/>
      <c r="ATQ8" s="155"/>
      <c r="ATR8" s="155"/>
      <c r="ATS8" s="155"/>
      <c r="ATT8" s="155"/>
      <c r="ATU8" s="155"/>
      <c r="ATV8" s="155"/>
      <c r="ATW8" s="155"/>
      <c r="ATX8" s="155"/>
      <c r="ATY8" s="155"/>
      <c r="ATZ8" s="155"/>
      <c r="AUA8" s="155"/>
      <c r="AUB8" s="155"/>
      <c r="AUC8" s="155"/>
      <c r="AUD8" s="155"/>
      <c r="AUE8" s="155"/>
      <c r="AUF8" s="155"/>
      <c r="AUG8" s="155"/>
      <c r="AUH8" s="155"/>
      <c r="AUI8" s="155"/>
      <c r="AUJ8" s="155"/>
      <c r="AUK8" s="155"/>
      <c r="AUL8" s="155"/>
      <c r="AUM8" s="155"/>
      <c r="AUN8" s="155"/>
      <c r="AUO8" s="155"/>
      <c r="AUP8" s="155"/>
      <c r="AUQ8" s="155"/>
      <c r="AUR8" s="155"/>
      <c r="AUS8" s="155"/>
      <c r="AUT8" s="155"/>
      <c r="AUU8" s="155"/>
      <c r="AUV8" s="155"/>
      <c r="AUW8" s="155"/>
      <c r="AUX8" s="155"/>
      <c r="AUY8" s="155"/>
      <c r="AUZ8" s="155"/>
      <c r="AVA8" s="155"/>
      <c r="AVB8" s="155"/>
      <c r="AVC8" s="155"/>
      <c r="AVD8" s="155"/>
      <c r="AVE8" s="155"/>
      <c r="AVF8" s="155"/>
      <c r="AVG8" s="155"/>
      <c r="AVH8" s="155"/>
      <c r="AVI8" s="155"/>
      <c r="AVJ8" s="155"/>
      <c r="AVK8" s="155"/>
      <c r="AVL8" s="155"/>
      <c r="AVM8" s="155"/>
      <c r="AVN8" s="155"/>
      <c r="AVO8" s="155"/>
      <c r="AVP8" s="155"/>
      <c r="AVQ8" s="155"/>
      <c r="AVR8" s="155"/>
      <c r="AVS8" s="155"/>
      <c r="AVT8" s="155"/>
      <c r="AVU8" s="155"/>
      <c r="AVV8" s="155"/>
      <c r="AVW8" s="155"/>
      <c r="AVX8" s="155"/>
      <c r="AVY8" s="155"/>
      <c r="AVZ8" s="155"/>
      <c r="AWA8" s="155"/>
      <c r="AWB8" s="155"/>
      <c r="AWC8" s="155"/>
      <c r="AWD8" s="155"/>
      <c r="AWE8" s="155"/>
      <c r="AWF8" s="155"/>
      <c r="AWG8" s="155"/>
      <c r="AWH8" s="155"/>
      <c r="AWI8" s="155"/>
      <c r="AWJ8" s="155"/>
      <c r="AWK8" s="155"/>
      <c r="AWL8" s="155"/>
      <c r="AWM8" s="158"/>
      <c r="AWN8" s="158"/>
      <c r="AWO8" s="158"/>
      <c r="AWP8" s="158"/>
      <c r="AWQ8" s="158"/>
      <c r="AWR8" s="158"/>
      <c r="AWS8" s="158"/>
      <c r="AWT8" s="158"/>
      <c r="AWU8" s="158"/>
      <c r="AWV8" s="158"/>
      <c r="AWW8" s="158"/>
      <c r="AWX8" s="158"/>
      <c r="AWY8" s="158"/>
      <c r="AWZ8" s="158"/>
      <c r="AXA8" s="158"/>
      <c r="AXB8" s="158"/>
      <c r="AXC8" s="158"/>
      <c r="AXD8" s="158"/>
      <c r="AXE8" s="158"/>
      <c r="AXF8" s="158"/>
      <c r="AXG8" s="158"/>
      <c r="AXH8" s="158"/>
      <c r="AXI8" s="158"/>
      <c r="AXJ8" s="158"/>
      <c r="AXK8" s="158"/>
      <c r="AXL8" s="158"/>
      <c r="AXM8" s="158"/>
      <c r="AXN8" s="158"/>
      <c r="AXO8" s="158"/>
      <c r="AXP8" s="155"/>
      <c r="AXQ8" s="155"/>
      <c r="AXR8" s="155"/>
      <c r="AXS8" s="155"/>
      <c r="AXT8" s="155"/>
      <c r="AXU8" s="155"/>
      <c r="AXV8" s="155"/>
      <c r="AXW8" s="155"/>
      <c r="AXX8" s="155"/>
      <c r="AXY8" s="155"/>
      <c r="AXZ8" s="155"/>
      <c r="AYA8" s="155"/>
      <c r="AYB8" s="155"/>
      <c r="AYC8" s="155"/>
      <c r="AYD8" s="155"/>
      <c r="AYE8" s="155"/>
      <c r="AYF8" s="155"/>
      <c r="AYG8" s="155"/>
      <c r="AYH8" s="155"/>
      <c r="AYI8" s="155"/>
      <c r="AYJ8" s="155"/>
      <c r="AYK8" s="155"/>
      <c r="AYL8" s="155"/>
      <c r="AYM8" s="155"/>
      <c r="AYN8" s="155"/>
      <c r="AYO8" s="155"/>
      <c r="AYP8" s="155"/>
      <c r="AYQ8" s="155"/>
      <c r="AYR8" s="155"/>
      <c r="AYS8" s="155"/>
      <c r="AYT8" s="155"/>
      <c r="AYU8" s="155"/>
      <c r="AYV8" s="155"/>
      <c r="AYW8" s="155"/>
      <c r="AYX8" s="155"/>
      <c r="AYY8" s="155"/>
      <c r="AYZ8" s="155"/>
      <c r="AZA8" s="155"/>
      <c r="AZB8" s="155"/>
      <c r="AZC8" s="155"/>
      <c r="AZD8" s="155"/>
      <c r="AZE8" s="155"/>
      <c r="AZF8" s="155"/>
      <c r="AZG8" s="155"/>
      <c r="AZH8" s="155"/>
      <c r="AZI8" s="155"/>
      <c r="AZJ8" s="155"/>
      <c r="AZK8" s="155"/>
      <c r="AZL8" s="155"/>
      <c r="AZM8" s="155"/>
      <c r="AZN8" s="155"/>
      <c r="AZO8" s="155"/>
      <c r="AZP8" s="155"/>
      <c r="AZQ8" s="155"/>
      <c r="AZR8" s="155"/>
      <c r="AZS8" s="155"/>
      <c r="AZT8" s="155"/>
      <c r="AZU8" s="155"/>
      <c r="AZV8" s="155"/>
      <c r="AZW8" s="155"/>
      <c r="AZX8" s="155"/>
      <c r="AZY8" s="155"/>
      <c r="AZZ8" s="155"/>
      <c r="BAA8" s="155"/>
      <c r="BAB8" s="155"/>
      <c r="BAC8" s="155"/>
      <c r="BAD8" s="155"/>
      <c r="BAE8" s="155"/>
      <c r="BAF8" s="155"/>
      <c r="BAG8" s="155"/>
      <c r="BAH8" s="155"/>
      <c r="BAI8" s="155"/>
      <c r="BAJ8" s="155"/>
      <c r="BAK8" s="155"/>
      <c r="BAL8" s="155"/>
      <c r="BAM8" s="155"/>
      <c r="BAN8" s="155"/>
      <c r="BAO8" s="155"/>
      <c r="BAP8" s="155"/>
      <c r="BAQ8" s="155"/>
      <c r="BAR8" s="155"/>
      <c r="BAS8" s="155"/>
      <c r="BAT8" s="155"/>
      <c r="BAU8" s="155"/>
      <c r="BAV8" s="155"/>
      <c r="BAW8" s="155"/>
      <c r="BAX8" s="155"/>
      <c r="BAY8" s="155"/>
      <c r="BAZ8" s="155"/>
      <c r="BBA8" s="155"/>
      <c r="BBB8" s="155"/>
      <c r="BBC8" s="155"/>
      <c r="BBD8" s="155"/>
      <c r="BBE8" s="155"/>
      <c r="BBF8" s="155"/>
      <c r="BBG8" s="155"/>
      <c r="BBH8" s="155"/>
      <c r="BBI8" s="155"/>
      <c r="BBJ8" s="155"/>
    </row>
    <row r="9" spans="1:2231" ht="12" customHeight="1">
      <c r="SD9" s="132"/>
      <c r="SE9" s="132"/>
      <c r="SF9" s="132"/>
      <c r="SG9" s="132"/>
      <c r="SH9" s="132"/>
      <c r="SI9" s="132"/>
      <c r="SJ9" s="132"/>
      <c r="SK9" s="132"/>
      <c r="SL9" s="132"/>
      <c r="SM9" s="132"/>
      <c r="SN9" s="132"/>
      <c r="SO9" s="132"/>
      <c r="SP9" s="132"/>
      <c r="SQ9" s="132"/>
      <c r="SR9" s="132"/>
      <c r="SS9" s="132"/>
      <c r="ST9" s="132"/>
      <c r="SU9" s="132"/>
      <c r="SV9" s="132"/>
      <c r="SW9" s="132"/>
      <c r="SX9" s="132"/>
      <c r="SY9" s="132"/>
      <c r="SZ9" s="132"/>
      <c r="TA9" s="132"/>
      <c r="TB9" s="132"/>
      <c r="TC9" s="132"/>
      <c r="TD9" s="132"/>
      <c r="TE9" s="132"/>
      <c r="TF9" s="132"/>
      <c r="TG9" s="132"/>
      <c r="TH9" s="132"/>
      <c r="TI9" s="132"/>
      <c r="TJ9" s="132"/>
      <c r="TK9" s="132"/>
      <c r="TL9" s="132"/>
      <c r="TM9" s="132"/>
      <c r="TN9" s="132"/>
      <c r="TO9" s="132"/>
      <c r="TP9" s="132"/>
      <c r="TQ9" s="132"/>
      <c r="TR9" s="132"/>
      <c r="TS9" s="132"/>
      <c r="TT9" s="132"/>
      <c r="TU9" s="132"/>
      <c r="TV9" s="132"/>
      <c r="TW9" s="132"/>
      <c r="TX9" s="132"/>
      <c r="TY9" s="132"/>
      <c r="TZ9" s="132"/>
      <c r="UA9" s="132"/>
      <c r="UB9" s="132"/>
      <c r="UC9" s="132"/>
      <c r="UD9" s="132"/>
      <c r="UE9" s="132"/>
      <c r="UF9" s="132"/>
      <c r="UG9" s="132"/>
      <c r="UH9" s="132"/>
      <c r="UI9" s="132"/>
      <c r="UJ9" s="132"/>
      <c r="UK9" s="132"/>
      <c r="UL9" s="132"/>
      <c r="UM9" s="132"/>
      <c r="UN9" s="132"/>
      <c r="UO9" s="132"/>
      <c r="UP9" s="132"/>
      <c r="UQ9" s="132"/>
      <c r="UR9" s="132"/>
      <c r="US9" s="132"/>
      <c r="UT9" s="132"/>
      <c r="UU9" s="132"/>
      <c r="UV9" s="132"/>
      <c r="UW9" s="132"/>
      <c r="UX9" s="132"/>
      <c r="UY9" s="132"/>
      <c r="UZ9" s="132"/>
      <c r="VA9" s="132"/>
      <c r="VB9" s="132"/>
      <c r="VC9" s="132"/>
      <c r="VD9" s="132"/>
      <c r="VE9" s="132"/>
      <c r="VF9" s="132"/>
      <c r="VG9" s="132"/>
      <c r="VH9" s="132"/>
      <c r="VI9" s="132"/>
      <c r="VJ9" s="132"/>
      <c r="VK9" s="132"/>
      <c r="VL9" s="132"/>
      <c r="VM9" s="132"/>
      <c r="VN9" s="132"/>
      <c r="VO9" s="132"/>
      <c r="VP9" s="132"/>
      <c r="VQ9" s="132"/>
      <c r="VR9" s="132"/>
      <c r="VS9" s="132"/>
      <c r="VT9" s="132"/>
      <c r="VU9" s="132"/>
      <c r="VV9" s="132"/>
      <c r="VW9" s="132"/>
      <c r="VX9" s="132"/>
      <c r="VY9" s="132"/>
      <c r="VZ9" s="132"/>
      <c r="WA9" s="132"/>
      <c r="WB9" s="132"/>
      <c r="WC9" s="132"/>
      <c r="WD9" s="132"/>
      <c r="WE9" s="132"/>
      <c r="WF9" s="132"/>
      <c r="WG9" s="132"/>
      <c r="WH9" s="132"/>
      <c r="WI9" s="132"/>
      <c r="WJ9" s="132"/>
      <c r="WK9" s="132"/>
      <c r="WL9" s="132"/>
      <c r="WM9" s="132"/>
      <c r="WN9" s="132"/>
      <c r="WO9" s="132"/>
      <c r="WP9" s="132"/>
      <c r="WQ9" s="132"/>
      <c r="WR9" s="132"/>
      <c r="WS9" s="132"/>
      <c r="WT9" s="132"/>
      <c r="WU9" s="132"/>
      <c r="WV9" s="132"/>
      <c r="WW9" s="132"/>
      <c r="WX9" s="132"/>
      <c r="WY9" s="132"/>
      <c r="WZ9" s="132"/>
      <c r="XA9" s="132"/>
      <c r="XB9" s="132"/>
      <c r="XC9" s="132"/>
      <c r="XD9" s="132"/>
      <c r="XE9" s="132"/>
      <c r="XF9" s="132"/>
      <c r="XG9" s="132"/>
      <c r="XH9" s="132"/>
      <c r="XI9" s="132"/>
      <c r="XJ9" s="132"/>
      <c r="XK9" s="132"/>
      <c r="XL9" s="132"/>
      <c r="XM9" s="132"/>
      <c r="XN9" s="132"/>
      <c r="XO9" s="132"/>
      <c r="XP9" s="132"/>
      <c r="XQ9" s="132"/>
      <c r="XR9" s="132"/>
      <c r="XS9" s="132"/>
      <c r="XT9" s="132"/>
      <c r="XU9" s="132"/>
      <c r="XV9" s="132"/>
      <c r="XW9" s="132"/>
      <c r="XX9" s="132"/>
      <c r="XY9" s="132"/>
      <c r="XZ9" s="132"/>
      <c r="YA9" s="132"/>
      <c r="YB9" s="132"/>
      <c r="YC9" s="132"/>
      <c r="YD9" s="132"/>
      <c r="YE9" s="132"/>
      <c r="YF9" s="132"/>
      <c r="YG9" s="132"/>
      <c r="YH9" s="132"/>
      <c r="YI9" s="132"/>
      <c r="YJ9" s="132"/>
      <c r="YK9" s="132"/>
      <c r="YL9" s="132"/>
      <c r="YM9" s="132"/>
      <c r="YN9" s="132"/>
      <c r="YO9" s="132"/>
      <c r="YP9" s="132"/>
      <c r="YQ9" s="132"/>
      <c r="YR9" s="132"/>
      <c r="YS9" s="132"/>
      <c r="YT9" s="132"/>
      <c r="YU9" s="132"/>
      <c r="YV9" s="132"/>
      <c r="YW9" s="132"/>
      <c r="YX9" s="132"/>
      <c r="YY9" s="132"/>
      <c r="YZ9" s="132"/>
      <c r="ZA9" s="132"/>
      <c r="ZB9" s="132"/>
      <c r="ZC9" s="132"/>
      <c r="ZD9" s="132"/>
      <c r="ZE9" s="132"/>
      <c r="ZF9" s="132"/>
      <c r="ZG9" s="132"/>
      <c r="ZH9" s="132"/>
      <c r="ZI9" s="132"/>
      <c r="ZJ9" s="132"/>
      <c r="ZK9" s="132"/>
      <c r="ZL9" s="132"/>
      <c r="ZM9" s="132"/>
      <c r="ZN9" s="132"/>
      <c r="ZO9" s="132"/>
      <c r="ZP9" s="132"/>
      <c r="ZQ9" s="132"/>
      <c r="ZR9" s="132"/>
      <c r="ZS9" s="132"/>
      <c r="ZT9" s="132"/>
      <c r="ZU9" s="132"/>
      <c r="ZV9" s="132"/>
      <c r="ZW9" s="132"/>
      <c r="ZX9" s="132"/>
      <c r="ZY9" s="132"/>
      <c r="ZZ9" s="132"/>
      <c r="AAA9" s="132"/>
      <c r="AAB9" s="132"/>
      <c r="AAC9" s="132"/>
      <c r="AAD9" s="132"/>
      <c r="AAE9" s="132"/>
      <c r="AAF9" s="132"/>
      <c r="AAG9" s="132"/>
      <c r="AAH9" s="132"/>
      <c r="AAI9" s="132"/>
      <c r="AAJ9" s="132"/>
      <c r="AAK9" s="132"/>
      <c r="AAL9" s="132"/>
      <c r="AAM9" s="132"/>
      <c r="AAN9" s="132"/>
      <c r="AAO9" s="132"/>
      <c r="AAP9" s="132"/>
      <c r="AAQ9" s="132"/>
      <c r="AAR9" s="132"/>
      <c r="AAS9" s="132"/>
      <c r="AAT9" s="132"/>
      <c r="AAU9" s="132"/>
      <c r="AAV9" s="132"/>
      <c r="AAW9" s="132"/>
      <c r="AAX9" s="132"/>
      <c r="AAY9" s="132"/>
      <c r="AAZ9" s="132"/>
      <c r="ABA9" s="132"/>
      <c r="ABB9" s="132"/>
      <c r="ABC9" s="132"/>
      <c r="ABD9" s="132"/>
      <c r="ABE9" s="132"/>
      <c r="ABF9" s="132"/>
      <c r="ABG9" s="132"/>
      <c r="ABH9" s="132"/>
      <c r="ABI9" s="132"/>
      <c r="ABJ9" s="132"/>
      <c r="ABK9" s="132"/>
      <c r="ABL9" s="132"/>
      <c r="ABM9" s="132"/>
      <c r="ABN9" s="132"/>
      <c r="ABO9" s="132"/>
      <c r="ABP9" s="132"/>
      <c r="ABQ9" s="132"/>
      <c r="ABR9" s="132"/>
      <c r="ABS9" s="132"/>
      <c r="ABT9" s="132"/>
      <c r="ABU9" s="132"/>
      <c r="ABV9" s="132"/>
      <c r="ABW9" s="132"/>
      <c r="ABX9" s="132"/>
      <c r="ABY9" s="132"/>
      <c r="ABZ9" s="132"/>
      <c r="ACA9" s="132"/>
      <c r="ACB9" s="132"/>
      <c r="ACC9" s="132"/>
      <c r="ACD9" s="132"/>
      <c r="ACE9" s="132"/>
      <c r="ACF9" s="132"/>
      <c r="ACG9" s="132"/>
      <c r="ACH9" s="132"/>
      <c r="ACI9" s="132"/>
      <c r="ACJ9" s="132"/>
      <c r="ACK9" s="132"/>
      <c r="ACL9" s="132"/>
      <c r="ACM9" s="132"/>
      <c r="ACN9" s="132"/>
      <c r="ACO9" s="132"/>
      <c r="ACP9" s="132"/>
      <c r="ACQ9" s="132"/>
      <c r="ACR9" s="132"/>
      <c r="ACS9" s="132"/>
      <c r="ACT9" s="132"/>
      <c r="ACU9" s="132"/>
      <c r="ACV9" s="132"/>
      <c r="ACW9" s="132"/>
      <c r="ACX9" s="132"/>
      <c r="ACY9" s="132"/>
      <c r="ACZ9" s="132"/>
      <c r="ADA9" s="132"/>
      <c r="ADB9" s="132"/>
      <c r="ADC9" s="132"/>
      <c r="ADD9" s="132"/>
      <c r="ADE9" s="132"/>
      <c r="ADF9" s="132"/>
      <c r="ADG9" s="132"/>
      <c r="ADH9" s="132"/>
      <c r="ADI9" s="132"/>
      <c r="ADJ9" s="132"/>
      <c r="ADK9" s="132"/>
      <c r="ADL9" s="132"/>
      <c r="ADM9" s="132"/>
      <c r="ADN9" s="132"/>
      <c r="ADO9" s="132"/>
      <c r="ADP9" s="132"/>
      <c r="ADQ9" s="132"/>
      <c r="ADR9" s="132"/>
      <c r="ADS9" s="132"/>
      <c r="ADT9" s="132"/>
      <c r="ADU9" s="132"/>
      <c r="ADV9" s="132"/>
      <c r="ADW9" s="132"/>
      <c r="ADX9" s="132"/>
      <c r="ADY9" s="132"/>
      <c r="ADZ9" s="132"/>
      <c r="AEA9" s="132"/>
      <c r="AEB9" s="132"/>
      <c r="AEC9" s="132"/>
      <c r="AED9" s="132"/>
      <c r="AEE9" s="132"/>
      <c r="AEF9" s="132"/>
      <c r="AEG9" s="132"/>
      <c r="AEH9" s="132"/>
      <c r="AEI9" s="132"/>
      <c r="AEJ9" s="132"/>
      <c r="AEK9" s="132"/>
      <c r="AEL9" s="132"/>
      <c r="AEM9" s="132"/>
      <c r="AEN9" s="132"/>
      <c r="AEO9" s="132"/>
      <c r="AEP9" s="132"/>
      <c r="AEQ9" s="132"/>
      <c r="AER9" s="132"/>
      <c r="AES9" s="132"/>
      <c r="AET9" s="132"/>
      <c r="AEU9" s="132"/>
      <c r="AEV9" s="132"/>
      <c r="AEW9" s="132"/>
      <c r="AEX9" s="132"/>
      <c r="AEY9" s="132"/>
      <c r="AEZ9" s="132"/>
      <c r="AFA9" s="132"/>
      <c r="AFB9" s="132"/>
      <c r="AFC9" s="132"/>
      <c r="AFD9" s="132"/>
      <c r="AFE9" s="132"/>
      <c r="AFF9" s="132"/>
      <c r="AFG9" s="132"/>
      <c r="AFH9" s="132"/>
      <c r="AFI9" s="132"/>
      <c r="AFJ9" s="132"/>
      <c r="AFK9" s="132"/>
      <c r="AFL9" s="132"/>
      <c r="AFM9" s="132"/>
      <c r="AFN9" s="132"/>
      <c r="AFO9" s="132"/>
      <c r="AFP9" s="132"/>
      <c r="AFQ9" s="132"/>
      <c r="AFR9" s="132"/>
      <c r="AFS9" s="132"/>
      <c r="AFT9" s="132"/>
      <c r="AFU9" s="132"/>
      <c r="AFV9" s="132"/>
      <c r="AFW9" s="132"/>
      <c r="AFX9" s="132"/>
      <c r="AFY9" s="132"/>
      <c r="AFZ9" s="132"/>
      <c r="AGA9" s="132"/>
      <c r="AGB9" s="132"/>
      <c r="AGC9" s="132"/>
      <c r="AGD9" s="132"/>
      <c r="AGE9" s="132"/>
      <c r="AGF9" s="132"/>
      <c r="AGG9" s="132"/>
      <c r="AGH9" s="132"/>
      <c r="AGI9" s="132"/>
      <c r="AGJ9" s="132"/>
      <c r="AGK9" s="132"/>
      <c r="AGL9" s="132"/>
      <c r="AGM9" s="132"/>
      <c r="AGN9" s="132"/>
      <c r="AGO9" s="132"/>
      <c r="AGP9" s="132"/>
      <c r="AGQ9" s="132"/>
      <c r="AGR9" s="132"/>
      <c r="AGS9" s="132"/>
      <c r="AGT9" s="132"/>
      <c r="AGU9" s="132"/>
      <c r="AGV9" s="132"/>
      <c r="AGW9" s="132"/>
      <c r="AGX9" s="132"/>
      <c r="AGY9" s="132"/>
      <c r="AGZ9" s="132"/>
      <c r="AHA9" s="132"/>
      <c r="AHB9" s="132"/>
      <c r="AHC9" s="132"/>
      <c r="AHD9" s="132"/>
      <c r="AHE9" s="132"/>
      <c r="AHF9" s="132"/>
      <c r="AHG9" s="132"/>
      <c r="AHH9" s="132"/>
      <c r="AHI9" s="132"/>
      <c r="AHJ9" s="132"/>
      <c r="AHK9" s="132"/>
      <c r="AHL9" s="132"/>
      <c r="AHM9" s="132"/>
      <c r="AHN9" s="132"/>
      <c r="AHO9" s="132"/>
      <c r="AHP9" s="132"/>
      <c r="AHQ9" s="132"/>
      <c r="AHR9" s="132"/>
      <c r="AHS9" s="132"/>
      <c r="AHT9" s="132"/>
      <c r="AHU9" s="132"/>
      <c r="AHV9" s="132"/>
      <c r="AHW9" s="132"/>
      <c r="AHX9" s="132"/>
      <c r="AHY9" s="132"/>
      <c r="AHZ9" s="132"/>
      <c r="AIA9" s="132"/>
      <c r="AIB9" s="132"/>
      <c r="AIC9" s="132"/>
      <c r="AID9" s="132"/>
      <c r="AIE9" s="132"/>
      <c r="AIF9" s="132"/>
      <c r="AIG9" s="132"/>
      <c r="AIH9" s="132"/>
      <c r="AII9" s="132"/>
      <c r="AIJ9" s="132"/>
      <c r="AIK9" s="132"/>
      <c r="AIL9" s="132"/>
      <c r="AIM9" s="132"/>
      <c r="AIN9" s="132"/>
      <c r="AIO9" s="132"/>
      <c r="AIP9" s="132"/>
      <c r="AIQ9" s="132"/>
      <c r="AIR9" s="132"/>
      <c r="AIS9" s="132"/>
      <c r="AIT9" s="132"/>
      <c r="AIU9" s="132"/>
      <c r="AIV9" s="132"/>
      <c r="AIW9" s="132"/>
      <c r="AIX9" s="132"/>
      <c r="AIY9" s="132"/>
      <c r="AIZ9" s="132"/>
      <c r="AJA9" s="132"/>
      <c r="AJB9" s="132"/>
      <c r="AJC9" s="132"/>
      <c r="AJD9" s="132"/>
      <c r="AJE9" s="132"/>
      <c r="AJF9" s="132"/>
      <c r="AJG9" s="132"/>
      <c r="AJH9" s="132"/>
      <c r="AJI9" s="132"/>
      <c r="AJJ9" s="132"/>
      <c r="AJK9" s="132"/>
      <c r="AJL9" s="132"/>
      <c r="AJM9" s="132"/>
      <c r="AJN9" s="132"/>
      <c r="AJO9" s="132"/>
      <c r="AJP9" s="132"/>
      <c r="AJQ9" s="132"/>
      <c r="AJR9" s="132"/>
      <c r="AJS9" s="132"/>
      <c r="AJT9" s="132"/>
      <c r="AJU9" s="132"/>
      <c r="AJV9" s="132"/>
      <c r="AJW9" s="132"/>
      <c r="AJX9" s="132"/>
      <c r="AJY9" s="132"/>
      <c r="AJZ9" s="132"/>
      <c r="AKA9" s="132"/>
      <c r="AKB9" s="132"/>
      <c r="AKC9" s="132"/>
      <c r="AKD9" s="132"/>
      <c r="AKE9" s="132"/>
      <c r="AKF9" s="132"/>
      <c r="AKG9" s="132"/>
      <c r="AKH9" s="132"/>
      <c r="AKI9" s="132"/>
      <c r="AKJ9" s="132"/>
      <c r="AKK9" s="132"/>
      <c r="AKL9" s="132"/>
      <c r="AKM9" s="132"/>
      <c r="AKN9" s="132"/>
      <c r="AKO9" s="132"/>
      <c r="AKP9" s="132"/>
      <c r="AKQ9" s="132"/>
      <c r="AKR9" s="132"/>
      <c r="AKS9" s="132"/>
      <c r="AKT9" s="132"/>
      <c r="AKU9" s="132"/>
      <c r="AKV9" s="132"/>
      <c r="AKW9" s="132"/>
      <c r="AKX9" s="132"/>
      <c r="AKY9" s="132"/>
      <c r="AKZ9" s="132"/>
      <c r="ALA9" s="132"/>
      <c r="ALB9" s="132"/>
      <c r="ALC9" s="132"/>
      <c r="ALD9" s="132"/>
      <c r="ALE9" s="132"/>
      <c r="ALF9" s="132"/>
      <c r="ALG9" s="132"/>
      <c r="ALH9" s="132"/>
      <c r="ALI9" s="132"/>
      <c r="ALJ9" s="132"/>
      <c r="ALK9" s="132"/>
      <c r="ALL9" s="132"/>
      <c r="ALM9" s="132"/>
      <c r="ALN9" s="132"/>
      <c r="ALO9" s="132"/>
      <c r="ALP9" s="132"/>
      <c r="ALQ9" s="132"/>
      <c r="ALR9" s="132"/>
      <c r="ALS9" s="132"/>
      <c r="ALT9" s="132"/>
      <c r="ALU9" s="132"/>
      <c r="ALV9" s="132"/>
      <c r="ALW9" s="132"/>
      <c r="ALX9" s="132"/>
      <c r="ALY9" s="132"/>
      <c r="ALZ9" s="132"/>
      <c r="AMA9" s="132"/>
      <c r="AMB9" s="132"/>
      <c r="AMC9" s="132"/>
      <c r="AMD9" s="132"/>
      <c r="AME9" s="132"/>
      <c r="AMF9" s="132"/>
      <c r="AMG9" s="132"/>
      <c r="AMH9" s="132"/>
      <c r="AMI9" s="132"/>
      <c r="AMJ9" s="132"/>
      <c r="AMK9" s="132"/>
      <c r="AML9" s="132"/>
      <c r="AMM9" s="132"/>
      <c r="AMQ9" s="155"/>
      <c r="AMR9" s="155"/>
      <c r="AMS9" s="155"/>
      <c r="AMT9" s="155"/>
      <c r="AMU9" s="155"/>
      <c r="AMV9" s="155"/>
      <c r="AMW9" s="155"/>
      <c r="AMX9" s="155"/>
      <c r="AMY9" s="155"/>
      <c r="AMZ9" s="155"/>
      <c r="ANA9" s="155"/>
      <c r="ANB9" s="155"/>
      <c r="ANC9" s="155"/>
      <c r="AND9" s="155"/>
      <c r="ANE9" s="155"/>
      <c r="ANF9" s="155"/>
      <c r="ANG9" s="155"/>
      <c r="ANH9" s="155"/>
      <c r="ANI9" s="155"/>
      <c r="ANJ9" s="155"/>
      <c r="ANK9" s="155"/>
      <c r="ANL9" s="155"/>
      <c r="ANM9" s="155"/>
      <c r="ANN9" s="155"/>
      <c r="ANO9" s="155"/>
      <c r="ANP9" s="155"/>
      <c r="ANQ9" s="155"/>
      <c r="ANR9" s="155"/>
      <c r="ANS9" s="155"/>
      <c r="ANT9" s="155"/>
      <c r="ANU9" s="155"/>
      <c r="ANV9" s="155"/>
      <c r="ANW9" s="155"/>
      <c r="ANX9" s="155"/>
      <c r="ANY9" s="155"/>
      <c r="ANZ9" s="155"/>
      <c r="AOA9" s="155"/>
      <c r="AOB9" s="155"/>
      <c r="AOC9" s="155"/>
      <c r="AOD9" s="155"/>
      <c r="AOE9" s="155"/>
      <c r="AOF9" s="155"/>
      <c r="AOG9" s="155"/>
      <c r="AOH9" s="155"/>
      <c r="AOI9" s="155"/>
      <c r="AOJ9" s="155"/>
      <c r="AOK9" s="155"/>
      <c r="AOL9" s="155"/>
      <c r="AOM9" s="155"/>
      <c r="AON9" s="155"/>
      <c r="AOO9" s="155"/>
      <c r="AOP9" s="155"/>
      <c r="AOQ9" s="155"/>
      <c r="AOR9" s="155"/>
      <c r="AOS9" s="155"/>
      <c r="AOT9" s="155"/>
      <c r="AOU9" s="155"/>
      <c r="AOV9" s="155"/>
      <c r="AOW9" s="155"/>
      <c r="AOX9" s="155"/>
      <c r="AOY9" s="155"/>
      <c r="AOZ9" s="155"/>
      <c r="APA9" s="155"/>
      <c r="APB9" s="155"/>
      <c r="APC9" s="155"/>
      <c r="APD9" s="155"/>
      <c r="APE9" s="155"/>
      <c r="APF9" s="155"/>
      <c r="APG9" s="155"/>
      <c r="APH9" s="155"/>
      <c r="API9" s="155"/>
      <c r="APJ9" s="157"/>
      <c r="APK9" s="157"/>
      <c r="APL9" s="157"/>
      <c r="APM9" s="157"/>
      <c r="APN9" s="157"/>
      <c r="APO9" s="157"/>
      <c r="APP9" s="157"/>
      <c r="APQ9" s="157"/>
      <c r="APR9" s="157"/>
      <c r="APS9" s="157"/>
      <c r="APT9" s="157"/>
      <c r="APU9" s="157"/>
      <c r="APV9" s="157"/>
      <c r="APW9" s="157"/>
      <c r="APX9" s="157"/>
      <c r="APY9" s="157"/>
      <c r="APZ9" s="157"/>
      <c r="AQA9" s="157"/>
      <c r="AQB9" s="157"/>
      <c r="AQC9" s="157"/>
      <c r="AQD9" s="157"/>
      <c r="AQE9" s="157"/>
      <c r="AQF9" s="157"/>
      <c r="AQG9" s="157"/>
      <c r="AQH9" s="157"/>
      <c r="AQI9" s="157"/>
      <c r="AQJ9" s="157"/>
      <c r="AQK9" s="157"/>
      <c r="AQL9" s="157"/>
      <c r="AQM9" s="157"/>
      <c r="AQN9" s="157"/>
      <c r="AQO9" s="157"/>
      <c r="AQP9" s="157"/>
      <c r="AQQ9" s="157"/>
      <c r="AQR9" s="157"/>
      <c r="AQS9" s="157"/>
      <c r="AQT9" s="157"/>
      <c r="AQU9" s="157"/>
      <c r="AQV9" s="157"/>
      <c r="AQW9" s="157"/>
      <c r="AQX9" s="157"/>
      <c r="AQY9" s="157"/>
      <c r="AQZ9" s="157"/>
      <c r="ARA9" s="157"/>
      <c r="ARB9" s="157"/>
      <c r="ARC9" s="157"/>
      <c r="ARD9" s="157"/>
      <c r="ARE9" s="157"/>
      <c r="ARF9" s="157"/>
      <c r="ARG9" s="157"/>
      <c r="ARH9" s="157"/>
      <c r="ARI9" s="157"/>
      <c r="ARJ9" s="157"/>
      <c r="ARK9" s="157"/>
      <c r="ARL9" s="157"/>
      <c r="ARM9" s="157"/>
      <c r="ARN9" s="157"/>
      <c r="ARO9" s="155"/>
      <c r="ARP9" s="155"/>
      <c r="ARQ9" s="155"/>
      <c r="ARR9" s="155"/>
      <c r="ARS9" s="155"/>
      <c r="ART9" s="155"/>
      <c r="ARU9" s="155"/>
      <c r="ARV9" s="155"/>
      <c r="ARW9" s="155"/>
      <c r="ARX9" s="155"/>
      <c r="ARY9" s="155"/>
      <c r="ARZ9" s="155"/>
      <c r="ASA9" s="155"/>
      <c r="ASB9" s="155"/>
      <c r="ASC9" s="155"/>
      <c r="ASD9" s="155"/>
      <c r="ASE9" s="155"/>
      <c r="ASF9" s="155"/>
      <c r="ASG9" s="155"/>
      <c r="ASH9" s="155"/>
      <c r="ASI9" s="155"/>
      <c r="ASJ9" s="155"/>
      <c r="ASK9" s="155"/>
      <c r="ASL9" s="155"/>
      <c r="ASM9" s="155"/>
      <c r="ASN9" s="155"/>
      <c r="ASO9" s="155"/>
      <c r="ASP9" s="155"/>
      <c r="ASQ9" s="155"/>
      <c r="ASR9" s="155"/>
      <c r="ASS9" s="155"/>
      <c r="AST9" s="155"/>
      <c r="ASU9" s="155"/>
      <c r="ASV9" s="155"/>
      <c r="ASW9" s="155"/>
      <c r="ASX9" s="155"/>
      <c r="ASY9" s="155"/>
      <c r="ASZ9" s="155"/>
      <c r="ATA9" s="155"/>
      <c r="ATB9" s="155"/>
      <c r="ATC9" s="155"/>
      <c r="ATD9" s="155"/>
      <c r="ATE9" s="155"/>
      <c r="ATF9" s="155"/>
      <c r="ATG9" s="155"/>
      <c r="ATH9" s="155"/>
      <c r="ATI9" s="155"/>
      <c r="ATJ9" s="155"/>
      <c r="ATK9" s="155"/>
      <c r="ATL9" s="155"/>
      <c r="ATM9" s="155"/>
      <c r="ATN9" s="155"/>
      <c r="ATO9" s="155"/>
      <c r="ATP9" s="155"/>
      <c r="ATQ9" s="155"/>
      <c r="ATR9" s="155"/>
      <c r="ATS9" s="155"/>
      <c r="ATT9" s="155"/>
      <c r="ATU9" s="155"/>
      <c r="ATV9" s="155"/>
      <c r="ATW9" s="155"/>
      <c r="ATX9" s="155"/>
      <c r="ATY9" s="155"/>
      <c r="ATZ9" s="155"/>
      <c r="AUA9" s="155"/>
      <c r="AUB9" s="155"/>
      <c r="AUC9" s="155"/>
      <c r="AUD9" s="155"/>
      <c r="AUE9" s="155"/>
      <c r="AUF9" s="155"/>
      <c r="AUG9" s="155"/>
      <c r="AUH9" s="155"/>
      <c r="AUI9" s="155"/>
      <c r="AUJ9" s="155"/>
      <c r="AUK9" s="155"/>
      <c r="AUL9" s="155"/>
      <c r="AUM9" s="155"/>
      <c r="AUN9" s="155"/>
      <c r="AUO9" s="155"/>
      <c r="AUP9" s="155"/>
      <c r="AUQ9" s="155"/>
      <c r="AUR9" s="155"/>
      <c r="AUS9" s="155"/>
      <c r="AUT9" s="155"/>
      <c r="AUU9" s="155"/>
      <c r="AUV9" s="155"/>
      <c r="AUW9" s="155"/>
      <c r="AUX9" s="155"/>
      <c r="AUY9" s="155"/>
      <c r="AUZ9" s="155"/>
      <c r="AVA9" s="155"/>
      <c r="AVB9" s="155"/>
      <c r="AVC9" s="155"/>
      <c r="AVD9" s="155"/>
      <c r="AVE9" s="155"/>
      <c r="AVF9" s="155"/>
      <c r="AVG9" s="155"/>
      <c r="AVH9" s="155"/>
      <c r="AVI9" s="155"/>
      <c r="AVJ9" s="155"/>
      <c r="AVK9" s="155"/>
      <c r="AVL9" s="155"/>
      <c r="AVM9" s="155"/>
      <c r="AVN9" s="155"/>
      <c r="AVO9" s="155"/>
      <c r="AVP9" s="155"/>
      <c r="AVQ9" s="155"/>
      <c r="AVR9" s="155"/>
      <c r="AVS9" s="155"/>
      <c r="AVT9" s="155"/>
      <c r="AVU9" s="155"/>
      <c r="AVV9" s="155"/>
      <c r="AVW9" s="155"/>
      <c r="AVX9" s="155"/>
      <c r="AVY9" s="155"/>
      <c r="AVZ9" s="155"/>
      <c r="AWA9" s="155"/>
      <c r="AWB9" s="155"/>
      <c r="AWC9" s="155"/>
      <c r="AWD9" s="155"/>
      <c r="AWE9" s="155"/>
      <c r="AWF9" s="155"/>
      <c r="AWG9" s="155"/>
      <c r="AWH9" s="155"/>
      <c r="AWI9" s="155"/>
      <c r="AWJ9" s="155"/>
      <c r="AWK9" s="155"/>
      <c r="AWL9" s="155"/>
      <c r="AWM9" s="158"/>
      <c r="AWN9" s="158"/>
      <c r="AWO9" s="158"/>
      <c r="AWP9" s="158"/>
      <c r="AWQ9" s="158"/>
      <c r="AWR9" s="158"/>
      <c r="AWS9" s="158"/>
      <c r="AWT9" s="158"/>
      <c r="AWU9" s="158"/>
      <c r="AWV9" s="158"/>
      <c r="AWW9" s="158"/>
      <c r="AWX9" s="158"/>
      <c r="AWY9" s="158"/>
      <c r="AWZ9" s="158"/>
      <c r="AXA9" s="158"/>
      <c r="AXB9" s="158"/>
      <c r="AXC9" s="158"/>
      <c r="AXD9" s="158"/>
      <c r="AXE9" s="158"/>
      <c r="AXF9" s="158"/>
      <c r="AXG9" s="158"/>
      <c r="AXH9" s="158"/>
      <c r="AXI9" s="158"/>
      <c r="AXJ9" s="158"/>
      <c r="AXK9" s="158"/>
      <c r="AXL9" s="158"/>
      <c r="AXM9" s="158"/>
      <c r="AXN9" s="158"/>
      <c r="AXO9" s="158"/>
      <c r="AXP9" s="155"/>
      <c r="AXQ9" s="155"/>
      <c r="AXR9" s="155"/>
      <c r="AXS9" s="155"/>
      <c r="AXT9" s="155"/>
      <c r="AXU9" s="155"/>
      <c r="AXV9" s="155"/>
      <c r="AXW9" s="155"/>
      <c r="AXX9" s="155"/>
      <c r="AXY9" s="155"/>
      <c r="AXZ9" s="155"/>
      <c r="AYA9" s="155"/>
      <c r="AYB9" s="155"/>
      <c r="AYC9" s="155"/>
      <c r="AYD9" s="155"/>
      <c r="AYE9" s="155"/>
      <c r="AYF9" s="155"/>
      <c r="AYG9" s="155"/>
      <c r="AYH9" s="155"/>
      <c r="AYI9" s="155"/>
      <c r="AYJ9" s="155"/>
      <c r="AYK9" s="155"/>
      <c r="AYL9" s="155"/>
      <c r="AYM9" s="155"/>
      <c r="AYN9" s="155"/>
      <c r="AYO9" s="155"/>
      <c r="AYP9" s="155"/>
      <c r="AYQ9" s="155"/>
      <c r="AYR9" s="155"/>
      <c r="AYS9" s="155"/>
      <c r="AYT9" s="155"/>
      <c r="AYU9" s="155"/>
      <c r="AYV9" s="155"/>
      <c r="AYW9" s="155"/>
      <c r="AYX9" s="155"/>
      <c r="AYY9" s="155"/>
      <c r="AYZ9" s="155"/>
      <c r="AZA9" s="155"/>
      <c r="AZB9" s="155"/>
      <c r="AZC9" s="155"/>
      <c r="AZD9" s="155"/>
      <c r="AZE9" s="155"/>
      <c r="AZF9" s="155"/>
      <c r="AZG9" s="155"/>
      <c r="AZH9" s="155"/>
      <c r="AZI9" s="155"/>
      <c r="AZJ9" s="155"/>
      <c r="AZK9" s="155"/>
      <c r="AZL9" s="155"/>
      <c r="AZM9" s="155"/>
      <c r="AZN9" s="155"/>
      <c r="AZO9" s="155"/>
      <c r="AZP9" s="155"/>
      <c r="AZQ9" s="155"/>
      <c r="AZR9" s="155"/>
      <c r="AZS9" s="155"/>
      <c r="AZT9" s="155"/>
      <c r="AZU9" s="155"/>
      <c r="AZV9" s="155"/>
      <c r="AZW9" s="155"/>
      <c r="AZX9" s="155"/>
      <c r="AZY9" s="155"/>
      <c r="AZZ9" s="155"/>
      <c r="BAA9" s="155"/>
      <c r="BAB9" s="155"/>
      <c r="BAC9" s="155"/>
      <c r="BAD9" s="155"/>
      <c r="BAE9" s="155"/>
      <c r="BAF9" s="155"/>
      <c r="BAG9" s="155"/>
      <c r="BAH9" s="155"/>
      <c r="BAI9" s="155"/>
      <c r="BAJ9" s="155"/>
      <c r="BAK9" s="155"/>
      <c r="BAL9" s="155"/>
      <c r="BAM9" s="155"/>
      <c r="BAN9" s="155"/>
      <c r="BAO9" s="155"/>
      <c r="BAP9" s="155"/>
      <c r="BAQ9" s="155"/>
      <c r="BAR9" s="155"/>
      <c r="BAS9" s="155"/>
      <c r="BAT9" s="155"/>
      <c r="BAU9" s="155"/>
      <c r="BAV9" s="155"/>
      <c r="BAW9" s="155"/>
      <c r="BAX9" s="155"/>
      <c r="BAY9" s="155"/>
      <c r="BAZ9" s="155"/>
      <c r="BBA9" s="155"/>
      <c r="BBB9" s="155"/>
      <c r="BBC9" s="155"/>
      <c r="BBD9" s="155"/>
      <c r="BBE9" s="155"/>
      <c r="BBF9" s="155"/>
      <c r="BBG9" s="155"/>
      <c r="BBH9" s="155"/>
      <c r="BBI9" s="155"/>
      <c r="BBJ9" s="155"/>
    </row>
    <row r="10" spans="1:2231" ht="12" customHeight="1">
      <c r="A10" s="160" t="s">
        <v>272</v>
      </c>
      <c r="SD10" s="156"/>
      <c r="SE10" s="156"/>
      <c r="SF10" s="156"/>
      <c r="SG10" s="156"/>
      <c r="SH10" s="156"/>
      <c r="SI10" s="156"/>
      <c r="SJ10" s="156"/>
      <c r="SK10" s="156"/>
      <c r="SL10" s="156"/>
      <c r="SM10" s="156"/>
      <c r="SN10" s="156"/>
      <c r="SO10" s="156"/>
      <c r="SP10" s="156"/>
      <c r="SQ10" s="156"/>
      <c r="SR10" s="156"/>
      <c r="SS10" s="156"/>
      <c r="ST10" s="156"/>
      <c r="SU10" s="156"/>
      <c r="SV10" s="156"/>
      <c r="SW10" s="156"/>
      <c r="SX10" s="156"/>
      <c r="SY10" s="156"/>
      <c r="SZ10" s="156"/>
      <c r="TA10" s="156"/>
      <c r="TB10" s="156"/>
      <c r="TC10" s="156"/>
      <c r="TD10" s="156"/>
      <c r="TE10" s="156"/>
      <c r="TF10" s="156"/>
      <c r="TG10" s="156"/>
      <c r="TH10" s="156"/>
      <c r="TI10" s="156"/>
      <c r="TJ10" s="156"/>
      <c r="TK10" s="156"/>
      <c r="TL10" s="156"/>
      <c r="TM10" s="156"/>
      <c r="TN10" s="156"/>
      <c r="TO10" s="156"/>
      <c r="TP10" s="156"/>
      <c r="TQ10" s="156"/>
      <c r="TR10" s="156"/>
      <c r="TS10" s="156"/>
      <c r="TT10" s="156"/>
      <c r="TU10" s="156"/>
      <c r="TV10" s="156"/>
      <c r="TW10" s="156"/>
      <c r="TX10" s="156"/>
      <c r="TY10" s="156"/>
      <c r="TZ10" s="156"/>
      <c r="UA10" s="156"/>
      <c r="UB10" s="156"/>
      <c r="UC10" s="156"/>
      <c r="UD10" s="156"/>
      <c r="UE10" s="156"/>
      <c r="UF10" s="156"/>
      <c r="UG10" s="156"/>
      <c r="UH10" s="156"/>
      <c r="UI10" s="156"/>
      <c r="UJ10" s="156"/>
      <c r="UK10" s="156"/>
      <c r="UL10" s="156"/>
      <c r="UM10" s="156"/>
      <c r="UN10" s="156"/>
      <c r="UO10" s="156"/>
      <c r="UP10" s="156"/>
      <c r="UQ10" s="156"/>
      <c r="UR10" s="156"/>
      <c r="US10" s="156"/>
      <c r="UT10" s="156"/>
      <c r="UU10" s="156"/>
      <c r="UV10" s="156"/>
      <c r="UW10" s="156"/>
      <c r="UX10" s="156"/>
      <c r="UY10" s="156"/>
      <c r="UZ10" s="156"/>
      <c r="VA10" s="156"/>
      <c r="VB10" s="156"/>
      <c r="VC10" s="156"/>
      <c r="VD10" s="156"/>
      <c r="VE10" s="156"/>
      <c r="VF10" s="156"/>
      <c r="VG10" s="156"/>
      <c r="VH10" s="156"/>
      <c r="VI10" s="156"/>
      <c r="VJ10" s="156"/>
      <c r="VK10" s="156"/>
      <c r="VL10" s="156"/>
      <c r="VM10" s="156"/>
      <c r="VN10" s="156"/>
      <c r="VO10" s="156"/>
      <c r="VP10" s="156"/>
      <c r="VQ10" s="156"/>
      <c r="VR10" s="156"/>
      <c r="VS10" s="156"/>
      <c r="VT10" s="156"/>
      <c r="VU10" s="156"/>
      <c r="VV10" s="156"/>
      <c r="VW10" s="156"/>
      <c r="VX10" s="156"/>
      <c r="VY10" s="156"/>
      <c r="VZ10" s="156"/>
      <c r="WA10" s="156"/>
      <c r="WB10" s="156"/>
      <c r="WC10" s="156"/>
      <c r="WD10" s="156"/>
      <c r="WE10" s="156"/>
      <c r="WF10" s="156"/>
      <c r="WG10" s="156"/>
      <c r="WH10" s="156"/>
      <c r="WI10" s="156"/>
      <c r="WJ10" s="156"/>
      <c r="WK10" s="156"/>
      <c r="WL10" s="156"/>
      <c r="WM10" s="156"/>
      <c r="WN10" s="156"/>
      <c r="WO10" s="156"/>
      <c r="WP10" s="156"/>
      <c r="WQ10" s="156"/>
      <c r="WR10" s="156"/>
      <c r="WS10" s="156"/>
      <c r="WT10" s="156"/>
      <c r="WU10" s="156"/>
      <c r="WV10" s="156"/>
      <c r="WW10" s="156"/>
      <c r="WX10" s="156"/>
      <c r="WY10" s="156"/>
      <c r="WZ10" s="156"/>
      <c r="XA10" s="156"/>
      <c r="XB10" s="156"/>
      <c r="XC10" s="156"/>
      <c r="XD10" s="156"/>
      <c r="XE10" s="156"/>
      <c r="XF10" s="156"/>
      <c r="XG10" s="156"/>
      <c r="XH10" s="156"/>
      <c r="XI10" s="156"/>
      <c r="XJ10" s="156"/>
      <c r="XK10" s="156"/>
      <c r="XL10" s="156"/>
      <c r="XM10" s="156"/>
      <c r="XN10" s="156"/>
      <c r="XO10" s="156"/>
      <c r="XP10" s="156"/>
      <c r="XQ10" s="156"/>
      <c r="XR10" s="156"/>
      <c r="XS10" s="156"/>
      <c r="XT10" s="156"/>
      <c r="XU10" s="156"/>
      <c r="XV10" s="156"/>
      <c r="XW10" s="156"/>
      <c r="XX10" s="156"/>
      <c r="XY10" s="156"/>
      <c r="XZ10" s="156"/>
      <c r="YA10" s="156"/>
      <c r="YB10" s="156"/>
      <c r="YC10" s="156"/>
      <c r="YD10" s="156"/>
      <c r="YE10" s="156"/>
      <c r="YF10" s="156"/>
      <c r="YG10" s="156"/>
      <c r="YH10" s="156"/>
      <c r="YI10" s="156"/>
      <c r="YJ10" s="156"/>
      <c r="YK10" s="156"/>
      <c r="YL10" s="156"/>
      <c r="YM10" s="156"/>
      <c r="YN10" s="156"/>
      <c r="YO10" s="156"/>
      <c r="YP10" s="156"/>
      <c r="YQ10" s="156"/>
      <c r="YR10" s="156"/>
      <c r="YS10" s="156"/>
      <c r="YT10" s="156"/>
      <c r="YU10" s="156"/>
      <c r="YV10" s="156"/>
      <c r="YW10" s="156"/>
      <c r="YX10" s="156"/>
      <c r="YY10" s="156"/>
      <c r="YZ10" s="156"/>
      <c r="ZA10" s="156"/>
      <c r="ZB10" s="156"/>
      <c r="ZC10" s="156"/>
      <c r="ZD10" s="156"/>
      <c r="ZE10" s="156"/>
      <c r="ZF10" s="156"/>
      <c r="ZG10" s="156"/>
      <c r="ZH10" s="156"/>
      <c r="ZI10" s="156"/>
      <c r="ZJ10" s="156"/>
      <c r="ZK10" s="156"/>
      <c r="ZL10" s="156"/>
      <c r="ZM10" s="156"/>
      <c r="ZN10" s="156"/>
      <c r="ZO10" s="156"/>
      <c r="ZP10" s="156"/>
      <c r="ZQ10" s="156"/>
      <c r="ZR10" s="156"/>
      <c r="ZS10" s="156"/>
      <c r="ZT10" s="156"/>
      <c r="ZU10" s="156"/>
      <c r="ZV10" s="156"/>
      <c r="ZW10" s="156"/>
      <c r="ZX10" s="156"/>
      <c r="ZY10" s="156"/>
      <c r="ZZ10" s="156"/>
      <c r="AAA10" s="156"/>
      <c r="AAB10" s="156"/>
      <c r="AAC10" s="156"/>
      <c r="AAD10" s="156"/>
      <c r="AAE10" s="156"/>
      <c r="AAF10" s="156"/>
      <c r="AAG10" s="156"/>
      <c r="AAH10" s="156"/>
      <c r="AAI10" s="156"/>
      <c r="AAJ10" s="156"/>
      <c r="AAK10" s="156"/>
      <c r="AAL10" s="156"/>
      <c r="AAM10" s="156"/>
      <c r="AAN10" s="156"/>
      <c r="AAO10" s="156"/>
      <c r="AAP10" s="156"/>
      <c r="AAQ10" s="156"/>
      <c r="AAR10" s="156"/>
      <c r="AAS10" s="156"/>
      <c r="AAT10" s="156"/>
      <c r="AAU10" s="156"/>
      <c r="AAV10" s="156"/>
      <c r="AAW10" s="156"/>
      <c r="AAX10" s="156"/>
      <c r="AAY10" s="156"/>
      <c r="AAZ10" s="156"/>
      <c r="ABA10" s="156"/>
      <c r="ABB10" s="156"/>
      <c r="ABC10" s="156"/>
      <c r="ABD10" s="156"/>
      <c r="ABE10" s="156"/>
      <c r="ABF10" s="156"/>
      <c r="ABG10" s="156"/>
      <c r="ABH10" s="156"/>
      <c r="ABI10" s="156"/>
      <c r="ABJ10" s="156"/>
      <c r="ABK10" s="156"/>
      <c r="ABL10" s="156"/>
      <c r="ABM10" s="156"/>
      <c r="ABN10" s="156"/>
      <c r="ABO10" s="156"/>
      <c r="ABP10" s="156"/>
      <c r="ABQ10" s="156"/>
      <c r="ABR10" s="156"/>
      <c r="ABS10" s="156"/>
      <c r="ABT10" s="156"/>
      <c r="ABU10" s="156"/>
      <c r="ABV10" s="156"/>
      <c r="ABW10" s="156"/>
      <c r="ABX10" s="156"/>
      <c r="ABY10" s="156"/>
      <c r="ABZ10" s="156"/>
      <c r="ACA10" s="156"/>
      <c r="ACB10" s="156"/>
      <c r="ACC10" s="156"/>
      <c r="ACD10" s="156"/>
      <c r="ACE10" s="156"/>
      <c r="ACF10" s="156"/>
      <c r="ACG10" s="156"/>
      <c r="ACH10" s="156"/>
      <c r="ACI10" s="156"/>
      <c r="ACJ10" s="156"/>
      <c r="ACK10" s="156"/>
      <c r="ACL10" s="156"/>
      <c r="ACM10" s="156"/>
      <c r="ACN10" s="156"/>
      <c r="ACO10" s="156"/>
      <c r="ACP10" s="156"/>
      <c r="ACQ10" s="156"/>
      <c r="ACR10" s="156"/>
      <c r="ACS10" s="156"/>
      <c r="ACT10" s="156"/>
      <c r="ACU10" s="156"/>
      <c r="ACV10" s="156"/>
      <c r="ACW10" s="156"/>
      <c r="ACX10" s="156"/>
      <c r="ACY10" s="156"/>
      <c r="ACZ10" s="156"/>
      <c r="ADA10" s="156"/>
      <c r="ADB10" s="156"/>
      <c r="ADC10" s="156"/>
      <c r="ADD10" s="156"/>
      <c r="ADE10" s="156"/>
      <c r="ADF10" s="156"/>
      <c r="ADG10" s="156"/>
      <c r="ADH10" s="156"/>
      <c r="ADI10" s="156"/>
      <c r="ADJ10" s="156"/>
      <c r="ADK10" s="156"/>
      <c r="ADL10" s="156"/>
      <c r="ADM10" s="156"/>
      <c r="ADN10" s="156"/>
      <c r="ADO10" s="156"/>
      <c r="ADP10" s="156"/>
      <c r="ADQ10" s="156"/>
      <c r="ADR10" s="156"/>
      <c r="ADS10" s="156"/>
      <c r="ADT10" s="156"/>
      <c r="ADU10" s="156"/>
      <c r="ADV10" s="156"/>
      <c r="ADW10" s="156"/>
      <c r="ADX10" s="156"/>
      <c r="ADY10" s="156"/>
      <c r="ADZ10" s="156"/>
      <c r="AEA10" s="156"/>
      <c r="AEB10" s="156"/>
      <c r="AEC10" s="156"/>
      <c r="AED10" s="156"/>
      <c r="AEE10" s="156"/>
      <c r="AEF10" s="156"/>
      <c r="AEG10" s="156"/>
      <c r="AEH10" s="156"/>
      <c r="AEI10" s="156"/>
      <c r="AEJ10" s="156"/>
      <c r="AEK10" s="156"/>
      <c r="AEL10" s="156"/>
      <c r="AEM10" s="156"/>
      <c r="AEN10" s="156"/>
      <c r="AEO10" s="156"/>
      <c r="AEP10" s="156"/>
      <c r="AEQ10" s="156"/>
      <c r="AER10" s="156"/>
      <c r="AES10" s="156"/>
      <c r="AET10" s="156"/>
      <c r="AEU10" s="156"/>
      <c r="AEV10" s="156"/>
      <c r="AEW10" s="156"/>
      <c r="AEX10" s="156"/>
      <c r="AEY10" s="156"/>
      <c r="AEZ10" s="156"/>
      <c r="AFA10" s="156"/>
      <c r="AFB10" s="156"/>
      <c r="AFC10" s="156"/>
      <c r="AFD10" s="156"/>
      <c r="AFE10" s="156"/>
      <c r="AFF10" s="156"/>
      <c r="AFG10" s="156"/>
      <c r="AFH10" s="156"/>
      <c r="AFI10" s="156"/>
      <c r="AFJ10" s="156"/>
      <c r="AFK10" s="156"/>
      <c r="AFL10" s="156"/>
      <c r="AFM10" s="156"/>
      <c r="AFN10" s="156"/>
      <c r="AFO10" s="156"/>
      <c r="AFP10" s="156"/>
      <c r="AFQ10" s="156"/>
      <c r="AFR10" s="156"/>
      <c r="AFS10" s="156"/>
      <c r="AFT10" s="156"/>
      <c r="AFU10" s="156"/>
      <c r="AFV10" s="156"/>
      <c r="AFW10" s="156"/>
      <c r="AFX10" s="156"/>
      <c r="AFY10" s="156"/>
      <c r="AFZ10" s="156"/>
      <c r="AGA10" s="156"/>
      <c r="AGB10" s="156"/>
      <c r="AGC10" s="156"/>
      <c r="AGD10" s="156"/>
      <c r="AGE10" s="156"/>
      <c r="AGF10" s="156"/>
      <c r="AGG10" s="156"/>
      <c r="AGH10" s="156"/>
      <c r="AGI10" s="156"/>
      <c r="AGJ10" s="156"/>
      <c r="AGK10" s="156"/>
      <c r="AGL10" s="156"/>
      <c r="AGM10" s="156"/>
      <c r="AGN10" s="156"/>
      <c r="AGO10" s="156"/>
      <c r="AGP10" s="156"/>
      <c r="AGQ10" s="156"/>
      <c r="AGR10" s="156"/>
      <c r="AGS10" s="156"/>
      <c r="AGT10" s="156"/>
      <c r="AGU10" s="156"/>
      <c r="AGV10" s="156"/>
      <c r="AGW10" s="156"/>
      <c r="AGX10" s="156"/>
      <c r="AGY10" s="156"/>
      <c r="AGZ10" s="156"/>
      <c r="AHA10" s="156"/>
      <c r="AHB10" s="156"/>
      <c r="AHC10" s="156"/>
      <c r="AHD10" s="156"/>
      <c r="AHE10" s="156"/>
      <c r="AHF10" s="156"/>
      <c r="AHG10" s="156"/>
      <c r="AHH10" s="156"/>
      <c r="AHI10" s="156"/>
      <c r="AHJ10" s="156"/>
      <c r="AHK10" s="156"/>
      <c r="AHL10" s="156"/>
      <c r="AHM10" s="156"/>
      <c r="AHN10" s="156"/>
      <c r="AHO10" s="156"/>
      <c r="AHP10" s="156"/>
      <c r="AHQ10" s="156"/>
      <c r="AHR10" s="156"/>
      <c r="AHS10" s="156"/>
      <c r="AHT10" s="156"/>
      <c r="AHU10" s="156"/>
      <c r="AHV10" s="156"/>
      <c r="AHW10" s="156"/>
      <c r="AHX10" s="156"/>
      <c r="AHY10" s="156"/>
      <c r="AHZ10" s="156"/>
      <c r="AIA10" s="156"/>
      <c r="AIB10" s="156"/>
      <c r="AIC10" s="156"/>
      <c r="AID10" s="156"/>
      <c r="AIE10" s="156"/>
      <c r="AIF10" s="156"/>
      <c r="AIG10" s="156"/>
      <c r="AIH10" s="156"/>
      <c r="AII10" s="156"/>
      <c r="AIJ10" s="156"/>
      <c r="AIK10" s="156"/>
      <c r="AIL10" s="156"/>
      <c r="AIM10" s="156"/>
      <c r="AIN10" s="156"/>
      <c r="AIO10" s="156"/>
      <c r="AIP10" s="156"/>
      <c r="AIQ10" s="156"/>
      <c r="AIR10" s="156"/>
      <c r="AIS10" s="156"/>
      <c r="AIT10" s="156"/>
      <c r="AIU10" s="156"/>
      <c r="AIV10" s="156"/>
      <c r="AIW10" s="156"/>
      <c r="AIX10" s="156"/>
      <c r="AIY10" s="156"/>
      <c r="AIZ10" s="156"/>
      <c r="AJA10" s="156"/>
      <c r="AJB10" s="156"/>
      <c r="AJC10" s="156"/>
      <c r="AJD10" s="156"/>
      <c r="AJE10" s="156"/>
      <c r="AJF10" s="156"/>
      <c r="AJG10" s="156"/>
      <c r="AJH10" s="156"/>
      <c r="AJI10" s="156"/>
      <c r="AJJ10" s="156"/>
      <c r="AJK10" s="156"/>
      <c r="AJL10" s="156"/>
      <c r="AJM10" s="156"/>
      <c r="AJN10" s="156"/>
      <c r="AJO10" s="156"/>
      <c r="AJP10" s="156"/>
      <c r="AJQ10" s="156"/>
      <c r="AJR10" s="156"/>
      <c r="AJS10" s="156"/>
      <c r="AJT10" s="156"/>
      <c r="AJU10" s="156"/>
      <c r="AJV10" s="156"/>
      <c r="AJW10" s="156"/>
      <c r="AJX10" s="156"/>
      <c r="AJY10" s="156"/>
      <c r="AJZ10" s="156"/>
      <c r="AKA10" s="156"/>
      <c r="AKB10" s="156"/>
      <c r="AKC10" s="156"/>
      <c r="AKD10" s="156"/>
      <c r="AKE10" s="156"/>
      <c r="AKF10" s="156"/>
      <c r="AKG10" s="156"/>
      <c r="AKH10" s="156"/>
      <c r="AKI10" s="156"/>
      <c r="AKJ10" s="156"/>
      <c r="AKK10" s="156"/>
      <c r="AKL10" s="156"/>
      <c r="AKM10" s="156"/>
      <c r="AKN10" s="156"/>
      <c r="AKO10" s="156"/>
      <c r="AKP10" s="156"/>
      <c r="AKQ10" s="156"/>
      <c r="AKR10" s="156"/>
      <c r="AKS10" s="156"/>
      <c r="AKT10" s="156"/>
      <c r="AKU10" s="156"/>
      <c r="AKV10" s="156"/>
      <c r="AKW10" s="156"/>
      <c r="AKX10" s="156"/>
      <c r="AKY10" s="156"/>
      <c r="AKZ10" s="156"/>
      <c r="ALA10" s="156"/>
      <c r="ALB10" s="156"/>
      <c r="ALC10" s="156"/>
      <c r="ALD10" s="156"/>
      <c r="ALE10" s="156"/>
      <c r="ALF10" s="156"/>
      <c r="ALG10" s="156"/>
      <c r="ALH10" s="156"/>
      <c r="ALI10" s="156"/>
      <c r="ALJ10" s="156"/>
      <c r="ALK10" s="156"/>
      <c r="ALL10" s="156"/>
      <c r="ALM10" s="156"/>
      <c r="ALN10" s="156"/>
      <c r="ALO10" s="156"/>
      <c r="ALP10" s="156"/>
      <c r="ALQ10" s="156"/>
      <c r="ALR10" s="156"/>
      <c r="ALS10" s="156"/>
      <c r="ALT10" s="156"/>
      <c r="ALU10" s="156"/>
      <c r="ALV10" s="156"/>
      <c r="ALW10" s="156"/>
      <c r="ALX10" s="156"/>
      <c r="ALY10" s="156"/>
      <c r="ALZ10" s="156"/>
      <c r="AMA10" s="156"/>
      <c r="AMB10" s="156"/>
      <c r="AMC10" s="156"/>
      <c r="AMD10" s="156"/>
      <c r="AME10" s="156"/>
      <c r="AMF10" s="156"/>
      <c r="AMG10" s="156"/>
      <c r="AMH10" s="156"/>
      <c r="AMI10" s="156"/>
      <c r="AMJ10" s="156"/>
      <c r="AMK10" s="156"/>
      <c r="AML10" s="156"/>
      <c r="AMM10" s="156"/>
      <c r="AMN10" s="156"/>
      <c r="AMO10" s="156"/>
      <c r="AMP10" s="156"/>
      <c r="AMQ10" s="156"/>
      <c r="AMR10" s="156"/>
      <c r="AMS10" s="156"/>
      <c r="AMT10" s="156"/>
      <c r="AMU10" s="156"/>
      <c r="AMV10" s="156"/>
      <c r="AMW10" s="156"/>
      <c r="AMX10" s="156"/>
      <c r="AMY10" s="156"/>
      <c r="AMZ10" s="156"/>
      <c r="ANA10" s="156"/>
      <c r="ANB10" s="156"/>
      <c r="ANC10" s="156"/>
      <c r="AND10" s="156"/>
      <c r="ANE10" s="156"/>
      <c r="ANF10" s="156"/>
      <c r="ANG10" s="156"/>
      <c r="ANH10" s="156"/>
      <c r="ANI10" s="156"/>
      <c r="ANJ10" s="156"/>
      <c r="ANK10" s="156"/>
      <c r="ANL10" s="156"/>
      <c r="ANM10" s="156"/>
      <c r="ANN10" s="156"/>
      <c r="ANO10" s="156"/>
      <c r="ANP10" s="156"/>
      <c r="ANQ10" s="156"/>
      <c r="ANR10" s="156"/>
      <c r="ANS10" s="156"/>
      <c r="ANT10" s="156"/>
      <c r="ANU10" s="156"/>
      <c r="ANV10" s="156"/>
      <c r="ANW10" s="156"/>
      <c r="ANX10" s="156"/>
      <c r="ANY10" s="156"/>
      <c r="ANZ10" s="156"/>
      <c r="AOA10" s="156"/>
      <c r="AOB10" s="156"/>
      <c r="AOC10" s="156"/>
      <c r="AOD10" s="156"/>
      <c r="AOE10" s="156"/>
      <c r="AOF10" s="156"/>
      <c r="AOG10" s="156"/>
      <c r="AOH10" s="156"/>
      <c r="AOI10" s="156"/>
      <c r="AOJ10" s="156"/>
      <c r="AOK10" s="156"/>
      <c r="AOL10" s="156"/>
      <c r="AOM10" s="156"/>
      <c r="AON10" s="156"/>
      <c r="AOO10" s="156"/>
      <c r="AOP10" s="156"/>
      <c r="AOQ10" s="156"/>
      <c r="AOR10" s="156"/>
      <c r="AOS10" s="156"/>
      <c r="AOT10" s="156"/>
      <c r="AOU10" s="156"/>
      <c r="AOV10" s="156"/>
      <c r="AOW10" s="156"/>
      <c r="AOX10" s="156"/>
      <c r="AOY10" s="156"/>
      <c r="AOZ10" s="156"/>
      <c r="APA10" s="156"/>
      <c r="APB10" s="156"/>
      <c r="APC10" s="156"/>
      <c r="APD10" s="156"/>
      <c r="APE10" s="156"/>
      <c r="APF10" s="156"/>
      <c r="APG10" s="156"/>
      <c r="APH10" s="156"/>
      <c r="API10" s="156"/>
      <c r="APJ10" s="156"/>
      <c r="APK10" s="156"/>
      <c r="APL10" s="156"/>
      <c r="APM10" s="156"/>
      <c r="APN10" s="156"/>
      <c r="APO10" s="156"/>
      <c r="APP10" s="156"/>
      <c r="APQ10" s="156"/>
      <c r="APR10" s="156"/>
      <c r="APS10" s="156"/>
      <c r="APT10" s="156"/>
      <c r="APU10" s="156"/>
      <c r="APV10" s="156"/>
      <c r="APW10" s="156"/>
      <c r="APX10" s="156"/>
      <c r="APY10" s="156"/>
      <c r="APZ10" s="156"/>
      <c r="AQA10" s="156"/>
      <c r="AQB10" s="156"/>
      <c r="AQC10" s="156"/>
      <c r="AQD10" s="156"/>
      <c r="AQE10" s="156"/>
      <c r="AQF10" s="156"/>
      <c r="AQG10" s="156"/>
      <c r="AQH10" s="156"/>
      <c r="AQI10" s="156"/>
      <c r="AQJ10" s="156"/>
      <c r="AQK10" s="156"/>
      <c r="AQL10" s="156"/>
      <c r="AQM10" s="156"/>
      <c r="AQN10" s="156"/>
      <c r="AQO10" s="156"/>
      <c r="AQP10" s="156"/>
      <c r="AQQ10" s="156"/>
      <c r="AQR10" s="156"/>
      <c r="AQS10" s="156"/>
      <c r="AQT10" s="156"/>
      <c r="AQU10" s="156"/>
      <c r="AQV10" s="156"/>
      <c r="AQW10" s="156"/>
      <c r="AQX10" s="156"/>
      <c r="AQY10" s="156"/>
      <c r="AQZ10" s="156"/>
      <c r="ARA10" s="156"/>
      <c r="ARB10" s="156"/>
      <c r="ARC10" s="156"/>
      <c r="ARD10" s="156"/>
      <c r="ARE10" s="156"/>
      <c r="ARF10" s="156"/>
      <c r="ARG10" s="156"/>
      <c r="ARH10" s="156"/>
      <c r="ARI10" s="156"/>
      <c r="ARJ10" s="156"/>
      <c r="ARK10" s="156"/>
      <c r="ARL10" s="156"/>
      <c r="ARM10" s="156"/>
      <c r="ARN10" s="156"/>
      <c r="ARO10" s="156"/>
      <c r="ARP10" s="156"/>
      <c r="ARQ10" s="156"/>
      <c r="ARR10" s="156"/>
      <c r="ARS10" s="156"/>
      <c r="ART10" s="156"/>
      <c r="ARU10" s="156"/>
      <c r="ARV10" s="156"/>
      <c r="ARW10" s="156"/>
      <c r="ARX10" s="156"/>
      <c r="ARY10" s="156"/>
      <c r="ARZ10" s="156"/>
      <c r="ASA10" s="156"/>
      <c r="ASB10" s="156"/>
      <c r="ASC10" s="156"/>
      <c r="ASD10" s="156"/>
      <c r="ASE10" s="156"/>
      <c r="ASF10" s="156"/>
      <c r="ASG10" s="156"/>
      <c r="ASH10" s="156"/>
      <c r="ASI10" s="156"/>
      <c r="ASJ10" s="156"/>
      <c r="ASK10" s="156"/>
      <c r="ASL10" s="156"/>
      <c r="ASM10" s="156"/>
      <c r="ASN10" s="156"/>
      <c r="ASO10" s="156"/>
      <c r="ASP10" s="156"/>
      <c r="ASQ10" s="156"/>
      <c r="ASR10" s="156"/>
      <c r="ASS10" s="156"/>
      <c r="AST10" s="156"/>
      <c r="ASU10" s="156"/>
      <c r="ASV10" s="156"/>
      <c r="ASW10" s="156"/>
      <c r="ASX10" s="156"/>
      <c r="ASY10" s="156"/>
      <c r="ASZ10" s="156"/>
      <c r="ATA10" s="156"/>
      <c r="ATB10" s="156"/>
      <c r="ATC10" s="156"/>
      <c r="ATD10" s="156"/>
      <c r="ATE10" s="156"/>
      <c r="ATF10" s="156"/>
      <c r="ATG10" s="156"/>
      <c r="ATH10" s="156"/>
      <c r="ATI10" s="156"/>
      <c r="ATJ10" s="156"/>
      <c r="ATK10" s="156"/>
      <c r="ATL10" s="156"/>
      <c r="ATM10" s="156"/>
      <c r="ATN10" s="156"/>
      <c r="ATO10" s="156"/>
      <c r="ATP10" s="156"/>
      <c r="ATQ10" s="156"/>
      <c r="ATR10" s="156"/>
      <c r="ATS10" s="156"/>
      <c r="ATT10" s="156"/>
      <c r="ATU10" s="156"/>
      <c r="ATV10" s="156"/>
      <c r="ATW10" s="156"/>
      <c r="ATX10" s="156"/>
      <c r="ATY10" s="156"/>
      <c r="ATZ10" s="156"/>
      <c r="AUA10" s="156"/>
      <c r="AUB10" s="156"/>
    </row>
    <row r="11" spans="1:2231" s="185" customFormat="1" ht="12" customHeight="1">
      <c r="A11" s="185" t="s">
        <v>207</v>
      </c>
      <c r="B11" s="162">
        <v>43040</v>
      </c>
      <c r="C11" s="162">
        <v>43041</v>
      </c>
      <c r="D11" s="162">
        <v>43042</v>
      </c>
      <c r="E11" s="162">
        <v>43045</v>
      </c>
      <c r="F11" s="162">
        <v>43046</v>
      </c>
      <c r="G11" s="162">
        <v>43047</v>
      </c>
      <c r="H11" s="162">
        <v>43048</v>
      </c>
      <c r="I11" s="162">
        <v>43049</v>
      </c>
      <c r="J11" s="162">
        <v>43052</v>
      </c>
      <c r="K11" s="162">
        <v>43053</v>
      </c>
      <c r="L11" s="162">
        <v>43054</v>
      </c>
      <c r="M11" s="162">
        <v>43055</v>
      </c>
      <c r="N11" s="162">
        <v>43056</v>
      </c>
      <c r="O11" s="162">
        <v>43059</v>
      </c>
      <c r="P11" s="162">
        <v>43060</v>
      </c>
      <c r="Q11" s="162">
        <v>43061</v>
      </c>
      <c r="R11" s="162">
        <v>43062</v>
      </c>
      <c r="S11" s="162">
        <v>43063</v>
      </c>
      <c r="T11" s="162">
        <v>43066</v>
      </c>
      <c r="U11" s="162">
        <v>43067</v>
      </c>
      <c r="V11" s="162">
        <v>43068</v>
      </c>
      <c r="W11" s="162">
        <v>43069</v>
      </c>
      <c r="X11" s="162">
        <v>43070</v>
      </c>
      <c r="Y11" s="162">
        <v>43073</v>
      </c>
      <c r="Z11" s="162">
        <v>43074</v>
      </c>
      <c r="AA11" s="162">
        <v>43075</v>
      </c>
      <c r="AB11" s="162">
        <v>43076</v>
      </c>
      <c r="AC11" s="162">
        <v>43077</v>
      </c>
      <c r="AD11" s="162">
        <v>43080</v>
      </c>
      <c r="AE11" s="162">
        <v>43081</v>
      </c>
      <c r="AF11" s="162">
        <v>43082</v>
      </c>
      <c r="AG11" s="162">
        <v>43083</v>
      </c>
      <c r="AH11" s="162">
        <v>43084</v>
      </c>
      <c r="AI11" s="162">
        <v>43087</v>
      </c>
      <c r="AJ11" s="162">
        <v>43088</v>
      </c>
      <c r="AK11" s="162">
        <v>43089</v>
      </c>
      <c r="AL11" s="162">
        <v>43090</v>
      </c>
      <c r="AM11" s="162">
        <v>43091</v>
      </c>
      <c r="AN11" s="162">
        <v>43094</v>
      </c>
      <c r="AO11" s="162">
        <v>43095</v>
      </c>
      <c r="AP11" s="162">
        <v>43096</v>
      </c>
      <c r="AQ11" s="162">
        <v>43097</v>
      </c>
      <c r="AR11" s="162">
        <v>43102</v>
      </c>
      <c r="AS11" s="162">
        <v>43103</v>
      </c>
      <c r="AT11" s="162">
        <v>43104</v>
      </c>
      <c r="AU11" s="162">
        <v>43105</v>
      </c>
      <c r="AV11" s="162">
        <v>43108</v>
      </c>
      <c r="AW11" s="162">
        <v>43109</v>
      </c>
      <c r="AX11" s="162">
        <v>43110</v>
      </c>
      <c r="AY11" s="162">
        <v>43111</v>
      </c>
      <c r="AZ11" s="162">
        <v>43112</v>
      </c>
      <c r="BA11" s="162">
        <v>43115</v>
      </c>
      <c r="BB11" s="162">
        <v>43116</v>
      </c>
      <c r="BC11" s="162">
        <v>43117</v>
      </c>
      <c r="BD11" s="162">
        <v>43118</v>
      </c>
      <c r="BE11" s="162">
        <v>43119</v>
      </c>
      <c r="BF11" s="162">
        <v>43122</v>
      </c>
      <c r="BG11" s="162">
        <v>43123</v>
      </c>
      <c r="BH11" s="162">
        <v>43124</v>
      </c>
      <c r="BI11" s="162">
        <v>43125</v>
      </c>
      <c r="BJ11" s="162">
        <v>43126</v>
      </c>
      <c r="BK11" s="162">
        <v>43129</v>
      </c>
      <c r="BL11" s="162">
        <v>43130</v>
      </c>
      <c r="BM11" s="162">
        <v>43131</v>
      </c>
      <c r="BN11" s="162">
        <v>43132</v>
      </c>
      <c r="BO11" s="162">
        <v>43133</v>
      </c>
      <c r="BP11" s="162">
        <v>43136</v>
      </c>
      <c r="BQ11" s="162">
        <v>43137</v>
      </c>
      <c r="BR11" s="162">
        <v>43138</v>
      </c>
      <c r="BS11" s="162">
        <v>43139</v>
      </c>
      <c r="BT11" s="162">
        <v>43140</v>
      </c>
      <c r="BU11" s="162">
        <v>43143</v>
      </c>
      <c r="BV11" s="162">
        <v>43144</v>
      </c>
      <c r="BW11" s="162">
        <v>43145</v>
      </c>
      <c r="BX11" s="162">
        <v>43146</v>
      </c>
      <c r="BY11" s="162">
        <v>43150</v>
      </c>
      <c r="BZ11" s="162">
        <v>43151</v>
      </c>
      <c r="CA11" s="162">
        <v>43152</v>
      </c>
      <c r="CB11" s="162">
        <v>43153</v>
      </c>
      <c r="CC11" s="162">
        <v>43154</v>
      </c>
      <c r="CD11" s="162">
        <v>43157</v>
      </c>
      <c r="CE11" s="162">
        <v>43158</v>
      </c>
      <c r="CF11" s="162">
        <v>43159</v>
      </c>
      <c r="CG11" s="162">
        <v>43160</v>
      </c>
      <c r="CH11" s="162">
        <v>43161</v>
      </c>
      <c r="CI11" s="162">
        <v>43164</v>
      </c>
      <c r="CJ11" s="162">
        <v>43165</v>
      </c>
      <c r="CK11" s="162">
        <v>43166</v>
      </c>
      <c r="CL11" s="162">
        <v>43168</v>
      </c>
      <c r="CM11" s="162">
        <v>43171</v>
      </c>
      <c r="CN11" s="162">
        <v>43172</v>
      </c>
      <c r="CO11" s="162">
        <v>43173</v>
      </c>
      <c r="CP11" s="162">
        <v>43174</v>
      </c>
      <c r="CQ11" s="162">
        <v>43175</v>
      </c>
      <c r="CR11" s="162">
        <v>43178</v>
      </c>
      <c r="CS11" s="162">
        <v>43179</v>
      </c>
      <c r="CT11" s="162">
        <v>43180</v>
      </c>
      <c r="CU11" s="162">
        <v>43181</v>
      </c>
      <c r="CV11" s="162">
        <v>43182</v>
      </c>
      <c r="CW11" s="162">
        <v>43185</v>
      </c>
      <c r="CX11" s="162">
        <v>43186</v>
      </c>
      <c r="CY11" s="162">
        <v>43187</v>
      </c>
      <c r="CZ11" s="162">
        <v>43188</v>
      </c>
      <c r="DA11" s="162">
        <v>43189</v>
      </c>
      <c r="DB11" s="162">
        <v>43192</v>
      </c>
      <c r="DC11" s="162">
        <v>43193</v>
      </c>
      <c r="DD11" s="162">
        <v>43194</v>
      </c>
      <c r="DE11" s="162">
        <v>43195</v>
      </c>
      <c r="DF11" s="162">
        <v>43196</v>
      </c>
      <c r="DG11" s="162">
        <v>43199</v>
      </c>
      <c r="DH11" s="162">
        <v>43200</v>
      </c>
      <c r="DI11" s="162">
        <v>43201</v>
      </c>
      <c r="DJ11" s="162">
        <v>43202</v>
      </c>
      <c r="DK11" s="162">
        <v>43203</v>
      </c>
      <c r="DL11" s="162">
        <v>43206</v>
      </c>
      <c r="DM11" s="162">
        <v>43207</v>
      </c>
      <c r="DN11" s="162">
        <v>43208</v>
      </c>
      <c r="DO11" s="162">
        <v>43209</v>
      </c>
      <c r="DP11" s="162">
        <v>43210</v>
      </c>
      <c r="DQ11" s="162">
        <v>43213</v>
      </c>
      <c r="DR11" s="162">
        <v>43214</v>
      </c>
      <c r="DS11" s="162">
        <v>43215</v>
      </c>
      <c r="DT11" s="162">
        <v>43216</v>
      </c>
      <c r="DU11" s="162">
        <v>43217</v>
      </c>
      <c r="DV11" s="162">
        <v>43220</v>
      </c>
      <c r="DW11" s="162">
        <v>43221</v>
      </c>
      <c r="DX11" s="162">
        <v>43222</v>
      </c>
      <c r="DY11" s="162">
        <v>43223</v>
      </c>
      <c r="DZ11" s="162">
        <v>43224</v>
      </c>
      <c r="EA11" s="162">
        <v>43227</v>
      </c>
      <c r="EB11" s="162">
        <v>43228</v>
      </c>
      <c r="EC11" s="162">
        <v>43229</v>
      </c>
      <c r="ED11" s="162">
        <v>43230</v>
      </c>
      <c r="EE11" s="162">
        <v>43231</v>
      </c>
      <c r="EF11" s="162">
        <v>43234</v>
      </c>
      <c r="EG11" s="162">
        <v>43235</v>
      </c>
      <c r="EH11" s="162">
        <v>43236</v>
      </c>
      <c r="EI11" s="162">
        <v>43237</v>
      </c>
      <c r="EJ11" s="162">
        <v>43238</v>
      </c>
      <c r="EK11" s="162">
        <v>43241</v>
      </c>
      <c r="EL11" s="162">
        <v>43242</v>
      </c>
      <c r="EM11" s="162">
        <v>43243</v>
      </c>
      <c r="EN11" s="162">
        <v>43244</v>
      </c>
      <c r="EO11" s="162">
        <v>43245</v>
      </c>
      <c r="EP11" s="162">
        <v>43248</v>
      </c>
      <c r="EQ11" s="162">
        <v>43249</v>
      </c>
      <c r="ER11" s="162">
        <v>43250</v>
      </c>
      <c r="ES11" s="162">
        <v>43251</v>
      </c>
      <c r="ET11" s="162">
        <v>43255</v>
      </c>
      <c r="EU11" s="162">
        <v>43256</v>
      </c>
      <c r="EV11" s="162">
        <v>43257</v>
      </c>
      <c r="EW11" s="162">
        <v>43258</v>
      </c>
      <c r="EX11" s="162">
        <v>43259</v>
      </c>
      <c r="EY11" s="162">
        <v>43262</v>
      </c>
      <c r="EZ11" s="162">
        <v>43263</v>
      </c>
      <c r="FA11" s="162">
        <v>43264</v>
      </c>
      <c r="FB11" s="162">
        <v>43265</v>
      </c>
      <c r="FC11" s="162">
        <v>43266</v>
      </c>
      <c r="FD11" s="162">
        <v>43269</v>
      </c>
      <c r="FE11" s="162">
        <v>43270</v>
      </c>
      <c r="FF11" s="162">
        <v>43271</v>
      </c>
      <c r="FG11" s="162">
        <v>43272</v>
      </c>
      <c r="FH11" s="162">
        <v>43273</v>
      </c>
      <c r="FI11" s="162">
        <v>43276</v>
      </c>
      <c r="FJ11" s="162">
        <v>43277</v>
      </c>
      <c r="FK11" s="162">
        <v>43278</v>
      </c>
      <c r="FL11" s="162">
        <v>43279</v>
      </c>
      <c r="FM11" s="162">
        <v>43280</v>
      </c>
      <c r="FN11" s="162">
        <v>43283</v>
      </c>
      <c r="FO11" s="162">
        <v>43284</v>
      </c>
      <c r="FP11" s="162">
        <v>43285</v>
      </c>
      <c r="FQ11" s="162">
        <v>43286</v>
      </c>
      <c r="FR11" s="162">
        <v>43287</v>
      </c>
      <c r="FS11" s="162">
        <v>43290</v>
      </c>
      <c r="FT11" s="162">
        <v>43291</v>
      </c>
      <c r="FU11" s="162">
        <v>43297</v>
      </c>
      <c r="FV11" s="162">
        <v>43298</v>
      </c>
      <c r="FW11" s="162">
        <v>43299</v>
      </c>
      <c r="FX11" s="162">
        <v>43300</v>
      </c>
      <c r="FY11" s="162">
        <v>43301</v>
      </c>
      <c r="FZ11" s="162">
        <v>43304</v>
      </c>
      <c r="GA11" s="162">
        <v>43305</v>
      </c>
      <c r="GB11" s="162">
        <v>43306</v>
      </c>
      <c r="GC11" s="162">
        <v>43307</v>
      </c>
      <c r="GD11" s="162">
        <v>43308</v>
      </c>
      <c r="GE11" s="162">
        <v>43311</v>
      </c>
      <c r="GF11" s="162">
        <v>43312</v>
      </c>
      <c r="GG11" s="162">
        <v>43313</v>
      </c>
      <c r="GH11" s="162">
        <v>43314</v>
      </c>
      <c r="GI11" s="162">
        <v>43315</v>
      </c>
      <c r="GJ11" s="162">
        <v>43318</v>
      </c>
      <c r="GK11" s="162">
        <v>43319</v>
      </c>
      <c r="GL11" s="162">
        <v>43320</v>
      </c>
      <c r="GM11" s="162">
        <v>43321</v>
      </c>
      <c r="GN11" s="162">
        <v>43322</v>
      </c>
      <c r="GO11" s="162">
        <v>43325</v>
      </c>
      <c r="GP11" s="162">
        <v>43326</v>
      </c>
      <c r="GQ11" s="162">
        <v>43327</v>
      </c>
      <c r="GR11" s="162">
        <v>43328</v>
      </c>
      <c r="GS11" s="162">
        <v>43329</v>
      </c>
      <c r="GT11" s="162">
        <v>43332</v>
      </c>
      <c r="GU11" s="162">
        <v>43333</v>
      </c>
      <c r="GV11" s="162">
        <v>43334</v>
      </c>
      <c r="GW11" s="162">
        <v>43334</v>
      </c>
      <c r="GX11" s="162">
        <v>43336</v>
      </c>
      <c r="GY11" s="162">
        <v>43339</v>
      </c>
      <c r="GZ11" s="162">
        <v>43340</v>
      </c>
      <c r="HA11" s="162">
        <v>43341</v>
      </c>
      <c r="HB11" s="162">
        <v>43342</v>
      </c>
      <c r="HC11" s="162">
        <v>43343</v>
      </c>
      <c r="HD11" s="162">
        <v>43346</v>
      </c>
      <c r="HE11" s="162">
        <v>43347</v>
      </c>
      <c r="HF11" s="162">
        <v>43348</v>
      </c>
      <c r="HG11" s="162">
        <v>43349</v>
      </c>
      <c r="HH11" s="162">
        <v>43350</v>
      </c>
      <c r="HI11" s="162">
        <v>43353</v>
      </c>
      <c r="HJ11" s="162">
        <v>43354</v>
      </c>
      <c r="HK11" s="162">
        <v>43355</v>
      </c>
      <c r="HL11" s="162">
        <v>43356</v>
      </c>
      <c r="HM11" s="162">
        <v>43357</v>
      </c>
      <c r="HN11" s="162">
        <v>43360</v>
      </c>
      <c r="HO11" s="162">
        <v>43361</v>
      </c>
      <c r="HP11" s="162">
        <v>43362</v>
      </c>
      <c r="HQ11" s="162">
        <v>43363</v>
      </c>
      <c r="HR11" s="162">
        <v>43364</v>
      </c>
      <c r="HS11" s="162">
        <v>43367</v>
      </c>
      <c r="HT11" s="162">
        <v>43368</v>
      </c>
      <c r="HU11" s="162">
        <v>43369</v>
      </c>
      <c r="HV11" s="162">
        <v>43370</v>
      </c>
      <c r="HW11" s="162">
        <v>43371</v>
      </c>
      <c r="HX11" s="162">
        <v>43374</v>
      </c>
      <c r="HY11" s="162">
        <v>43375</v>
      </c>
      <c r="HZ11" s="162">
        <v>43376</v>
      </c>
      <c r="IA11" s="162">
        <v>43377</v>
      </c>
      <c r="IB11" s="162">
        <v>43378</v>
      </c>
      <c r="IC11" s="162">
        <v>43381</v>
      </c>
      <c r="ID11" s="162">
        <v>43382</v>
      </c>
      <c r="IE11" s="162">
        <v>43383</v>
      </c>
      <c r="IF11" s="162">
        <v>43384</v>
      </c>
      <c r="IG11" s="162">
        <v>43385</v>
      </c>
      <c r="IH11" s="162">
        <v>43388</v>
      </c>
      <c r="II11" s="162">
        <v>43389</v>
      </c>
      <c r="IJ11" s="162">
        <v>43390</v>
      </c>
      <c r="IK11" s="162">
        <v>43391</v>
      </c>
      <c r="IL11" s="162">
        <v>43392</v>
      </c>
      <c r="IM11" s="162">
        <v>43395</v>
      </c>
      <c r="IN11" s="162">
        <v>43396</v>
      </c>
      <c r="IO11" s="162">
        <v>43397</v>
      </c>
      <c r="IP11" s="162">
        <v>43398</v>
      </c>
      <c r="IQ11" s="162">
        <v>43399</v>
      </c>
      <c r="IR11" s="162">
        <v>43402</v>
      </c>
      <c r="IS11" s="162">
        <v>43403</v>
      </c>
      <c r="IT11" s="162">
        <v>43404</v>
      </c>
      <c r="IU11" s="162">
        <v>43405</v>
      </c>
      <c r="IV11" s="162">
        <v>43406</v>
      </c>
      <c r="IW11" s="162">
        <v>43409</v>
      </c>
      <c r="IX11" s="162">
        <v>43410</v>
      </c>
      <c r="IY11" s="162">
        <v>43411</v>
      </c>
      <c r="IZ11" s="162">
        <v>43416</v>
      </c>
      <c r="JA11" s="162">
        <v>43417</v>
      </c>
      <c r="JB11" s="162">
        <v>43418</v>
      </c>
      <c r="JC11" s="162">
        <v>43419</v>
      </c>
      <c r="JD11" s="162">
        <v>43420</v>
      </c>
      <c r="JE11" s="162">
        <v>43421</v>
      </c>
      <c r="JF11" s="162">
        <v>43423</v>
      </c>
      <c r="JG11" s="162">
        <v>43424</v>
      </c>
      <c r="JH11" s="162">
        <v>43425</v>
      </c>
      <c r="JI11" s="162">
        <v>43426</v>
      </c>
      <c r="JJ11" s="162">
        <v>43427</v>
      </c>
      <c r="JK11" s="162">
        <v>43431</v>
      </c>
      <c r="JL11" s="162">
        <v>43432</v>
      </c>
      <c r="JM11" s="162">
        <v>43433</v>
      </c>
      <c r="JN11" s="162">
        <v>43434</v>
      </c>
      <c r="JO11" s="162">
        <v>43437</v>
      </c>
      <c r="JP11" s="162">
        <v>43438</v>
      </c>
      <c r="JQ11" s="162">
        <v>43439</v>
      </c>
      <c r="JR11" s="162">
        <v>43440</v>
      </c>
      <c r="JS11" s="162">
        <v>43441</v>
      </c>
      <c r="JT11" s="162">
        <v>43444</v>
      </c>
      <c r="JU11" s="162">
        <v>43445</v>
      </c>
      <c r="JV11" s="162">
        <v>43446</v>
      </c>
      <c r="JW11" s="162">
        <v>43447</v>
      </c>
      <c r="JX11" s="162">
        <v>43448</v>
      </c>
      <c r="JY11" s="162">
        <v>43451</v>
      </c>
      <c r="JZ11" s="162">
        <v>43452</v>
      </c>
      <c r="KA11" s="162">
        <v>43453</v>
      </c>
      <c r="KB11" s="162">
        <v>43454</v>
      </c>
      <c r="KC11" s="162">
        <v>43455</v>
      </c>
      <c r="KD11" s="162">
        <v>43458</v>
      </c>
      <c r="KE11" s="162">
        <v>43459</v>
      </c>
      <c r="KF11" s="162">
        <v>43460</v>
      </c>
      <c r="KG11" s="162">
        <v>43461</v>
      </c>
      <c r="KH11" s="162">
        <v>43462</v>
      </c>
      <c r="KI11" s="162">
        <v>43465</v>
      </c>
      <c r="KJ11" s="162">
        <v>43467</v>
      </c>
      <c r="KK11" s="162">
        <v>43468</v>
      </c>
      <c r="KL11" s="162">
        <v>43469</v>
      </c>
      <c r="KM11" s="162">
        <v>43472</v>
      </c>
      <c r="KN11" s="162">
        <v>43473</v>
      </c>
      <c r="KO11" s="162">
        <v>43474</v>
      </c>
      <c r="KP11" s="162">
        <v>43475</v>
      </c>
      <c r="KQ11" s="162">
        <v>43476</v>
      </c>
      <c r="KR11" s="162">
        <v>43479</v>
      </c>
      <c r="KS11" s="162">
        <v>43480</v>
      </c>
      <c r="KT11" s="162">
        <v>43481</v>
      </c>
      <c r="KU11" s="162">
        <v>43482</v>
      </c>
      <c r="KV11" s="162">
        <v>43483</v>
      </c>
      <c r="KW11" s="162">
        <v>43486</v>
      </c>
      <c r="KX11" s="162">
        <v>43487</v>
      </c>
      <c r="KY11" s="162">
        <v>43488</v>
      </c>
      <c r="KZ11" s="162">
        <v>43489</v>
      </c>
      <c r="LA11" s="162">
        <v>43490</v>
      </c>
      <c r="LB11" s="162">
        <v>43493</v>
      </c>
      <c r="LC11" s="162">
        <v>43494</v>
      </c>
      <c r="LD11" s="162">
        <v>43495</v>
      </c>
      <c r="LE11" s="162">
        <v>43496</v>
      </c>
      <c r="LF11" s="162">
        <v>43497</v>
      </c>
      <c r="LG11" s="162">
        <v>43498</v>
      </c>
      <c r="LH11" s="162">
        <v>43500</v>
      </c>
      <c r="LI11" s="162">
        <v>43507</v>
      </c>
      <c r="LJ11" s="162">
        <v>43508</v>
      </c>
      <c r="LK11" s="162">
        <v>43509</v>
      </c>
      <c r="LL11" s="162">
        <v>43510</v>
      </c>
      <c r="LM11" s="162">
        <v>43511</v>
      </c>
      <c r="LN11" s="162">
        <v>43514</v>
      </c>
      <c r="LO11" s="162">
        <v>43515</v>
      </c>
      <c r="LP11" s="162">
        <v>43516</v>
      </c>
      <c r="LQ11" s="162">
        <v>43517</v>
      </c>
      <c r="LR11" s="162">
        <v>43518</v>
      </c>
      <c r="LS11" s="162">
        <v>43521</v>
      </c>
      <c r="LT11" s="162">
        <v>43522</v>
      </c>
      <c r="LU11" s="162">
        <v>43523</v>
      </c>
      <c r="LV11" s="162">
        <v>43524</v>
      </c>
      <c r="LW11" s="162">
        <v>43525</v>
      </c>
      <c r="LX11" s="162">
        <v>43528</v>
      </c>
      <c r="LY11" s="162">
        <v>43529</v>
      </c>
      <c r="LZ11" s="162">
        <v>43530</v>
      </c>
      <c r="MA11" s="162">
        <v>43531</v>
      </c>
      <c r="MB11" s="162">
        <v>43535</v>
      </c>
      <c r="MC11" s="162">
        <v>43536</v>
      </c>
      <c r="MD11" s="162">
        <v>43537</v>
      </c>
      <c r="ME11" s="162">
        <v>43538</v>
      </c>
      <c r="MF11" s="162">
        <v>43539</v>
      </c>
      <c r="MG11" s="162">
        <v>43542</v>
      </c>
      <c r="MH11" s="162">
        <v>43543</v>
      </c>
      <c r="MI11" s="162">
        <v>43544</v>
      </c>
      <c r="MJ11" s="162">
        <v>43545</v>
      </c>
      <c r="MK11" s="162">
        <v>43546</v>
      </c>
      <c r="ML11" s="162">
        <v>43549</v>
      </c>
      <c r="MM11" s="162">
        <v>43550</v>
      </c>
      <c r="MN11" s="162">
        <v>43551</v>
      </c>
      <c r="MO11" s="162">
        <v>43552</v>
      </c>
      <c r="MP11" s="162">
        <v>43553</v>
      </c>
      <c r="MQ11" s="162">
        <v>43556</v>
      </c>
      <c r="MR11" s="162">
        <v>43557</v>
      </c>
      <c r="MS11" s="162">
        <v>43558</v>
      </c>
      <c r="MT11" s="162">
        <v>43559</v>
      </c>
      <c r="MU11" s="162">
        <v>43560</v>
      </c>
      <c r="MV11" s="162">
        <v>43563</v>
      </c>
      <c r="MW11" s="162">
        <v>43564</v>
      </c>
      <c r="MX11" s="162">
        <v>43565</v>
      </c>
      <c r="MY11" s="162">
        <v>43566</v>
      </c>
      <c r="MZ11" s="162">
        <v>43567</v>
      </c>
      <c r="NA11" s="162">
        <v>43570</v>
      </c>
      <c r="NB11" s="162">
        <v>43571</v>
      </c>
      <c r="NC11" s="162">
        <v>43572</v>
      </c>
      <c r="ND11" s="162">
        <v>43573</v>
      </c>
      <c r="NE11" s="162">
        <v>43574</v>
      </c>
      <c r="NF11" s="162">
        <v>43577</v>
      </c>
      <c r="NG11" s="162">
        <v>43578</v>
      </c>
      <c r="NH11" s="162">
        <v>43579</v>
      </c>
      <c r="NI11" s="162">
        <v>43580</v>
      </c>
      <c r="NJ11" s="162">
        <v>43581</v>
      </c>
      <c r="NK11" s="162">
        <v>43584</v>
      </c>
      <c r="NL11" s="162">
        <v>43585</v>
      </c>
      <c r="NM11" s="162">
        <v>43586</v>
      </c>
      <c r="NN11" s="162">
        <v>43587</v>
      </c>
      <c r="NO11" s="162">
        <v>43588</v>
      </c>
      <c r="NP11" s="162">
        <v>43591</v>
      </c>
      <c r="NQ11" s="162">
        <v>43592</v>
      </c>
      <c r="NR11" s="162">
        <v>43593</v>
      </c>
      <c r="NS11" s="162">
        <v>43594</v>
      </c>
      <c r="NT11" s="162">
        <v>43595</v>
      </c>
      <c r="NU11" s="162">
        <v>43598</v>
      </c>
      <c r="NV11" s="162">
        <v>43599</v>
      </c>
      <c r="NW11" s="162">
        <v>43600</v>
      </c>
      <c r="NX11" s="162">
        <v>43601</v>
      </c>
      <c r="NY11" s="162">
        <v>43602</v>
      </c>
      <c r="NZ11" s="162">
        <v>43605</v>
      </c>
      <c r="OA11" s="162">
        <v>43606</v>
      </c>
      <c r="OB11" s="162">
        <v>43607</v>
      </c>
      <c r="OC11" s="162">
        <v>43608</v>
      </c>
      <c r="OD11" s="162">
        <v>43609</v>
      </c>
      <c r="OE11" s="162">
        <v>43612</v>
      </c>
      <c r="OF11" s="162">
        <v>43613</v>
      </c>
      <c r="OG11" s="162">
        <v>43614</v>
      </c>
      <c r="OH11" s="162">
        <v>43615</v>
      </c>
      <c r="OI11" s="162">
        <v>43616</v>
      </c>
      <c r="OJ11" s="162">
        <v>43619</v>
      </c>
      <c r="OK11" s="162">
        <v>43620</v>
      </c>
      <c r="OL11" s="162">
        <v>43621</v>
      </c>
      <c r="OM11" s="162">
        <v>43622</v>
      </c>
      <c r="ON11" s="162">
        <v>43623</v>
      </c>
      <c r="OO11" s="162">
        <v>43626</v>
      </c>
      <c r="OP11" s="162">
        <v>43627</v>
      </c>
      <c r="OQ11" s="162">
        <v>43628</v>
      </c>
      <c r="OR11" s="162">
        <v>43629</v>
      </c>
      <c r="OS11" s="162">
        <v>43630</v>
      </c>
      <c r="OT11" s="162">
        <v>43633</v>
      </c>
      <c r="OU11" s="162">
        <v>43634</v>
      </c>
      <c r="OV11" s="162">
        <v>43635</v>
      </c>
      <c r="OW11" s="162">
        <v>43636</v>
      </c>
      <c r="OX11" s="162">
        <v>43637</v>
      </c>
      <c r="OY11" s="162">
        <v>43640</v>
      </c>
      <c r="OZ11" s="162">
        <v>43641</v>
      </c>
      <c r="PA11" s="162">
        <v>43642</v>
      </c>
      <c r="PB11" s="162">
        <v>43643</v>
      </c>
      <c r="PC11" s="162">
        <v>43644</v>
      </c>
      <c r="PD11" s="162">
        <v>43647</v>
      </c>
      <c r="PE11" s="162">
        <v>43648</v>
      </c>
      <c r="PF11" s="162">
        <v>43649</v>
      </c>
      <c r="PG11" s="162">
        <v>43650</v>
      </c>
      <c r="PH11" s="162">
        <v>43651</v>
      </c>
      <c r="PI11" s="162">
        <v>43654</v>
      </c>
      <c r="PJ11" s="162">
        <v>43655</v>
      </c>
      <c r="PK11" s="162">
        <v>43656</v>
      </c>
      <c r="PL11" s="162">
        <v>43662</v>
      </c>
      <c r="PM11" s="162">
        <v>43663</v>
      </c>
      <c r="PN11" s="162">
        <v>43664</v>
      </c>
      <c r="PO11" s="162">
        <v>43665</v>
      </c>
      <c r="PP11" s="162">
        <v>43668</v>
      </c>
      <c r="PQ11" s="162">
        <v>43669</v>
      </c>
      <c r="PR11" s="162">
        <v>43670</v>
      </c>
      <c r="PS11" s="162">
        <v>43671</v>
      </c>
      <c r="PT11" s="162">
        <v>43672</v>
      </c>
      <c r="PU11" s="162">
        <v>43675</v>
      </c>
      <c r="PV11" s="162">
        <v>43676</v>
      </c>
      <c r="PW11" s="162">
        <v>43677</v>
      </c>
      <c r="PX11" s="162">
        <v>43678</v>
      </c>
      <c r="PY11" s="162">
        <v>43679</v>
      </c>
      <c r="PZ11" s="162">
        <v>43682</v>
      </c>
      <c r="QA11" s="162">
        <v>43683</v>
      </c>
      <c r="QB11" s="162">
        <v>43684</v>
      </c>
      <c r="QC11" s="162">
        <v>43685</v>
      </c>
      <c r="QD11" s="162">
        <v>43686</v>
      </c>
      <c r="QE11" s="162">
        <v>43689</v>
      </c>
      <c r="QF11" s="162">
        <v>43690</v>
      </c>
      <c r="QG11" s="162">
        <v>43691</v>
      </c>
      <c r="QH11" s="162">
        <v>43692</v>
      </c>
      <c r="QI11" s="162">
        <v>43693</v>
      </c>
      <c r="QJ11" s="162">
        <v>43696</v>
      </c>
      <c r="QK11" s="162">
        <v>43697</v>
      </c>
      <c r="QL11" s="162">
        <v>43698</v>
      </c>
      <c r="QM11" s="162">
        <v>43699</v>
      </c>
      <c r="QN11" s="162">
        <v>43700</v>
      </c>
      <c r="QO11" s="162">
        <v>43703</v>
      </c>
      <c r="QP11" s="162">
        <v>43704</v>
      </c>
      <c r="QQ11" s="162">
        <v>43705</v>
      </c>
      <c r="QR11" s="162">
        <v>43706</v>
      </c>
      <c r="QS11" s="162">
        <v>43707</v>
      </c>
      <c r="QT11" s="162">
        <v>43710</v>
      </c>
      <c r="QU11" s="162">
        <v>43712</v>
      </c>
      <c r="QV11" s="162">
        <v>43713</v>
      </c>
      <c r="QW11" s="162">
        <v>43714</v>
      </c>
      <c r="QX11" s="162">
        <v>43715</v>
      </c>
      <c r="QY11" s="162">
        <v>43717</v>
      </c>
      <c r="QZ11" s="162">
        <v>43718</v>
      </c>
      <c r="RA11" s="162">
        <v>43719</v>
      </c>
      <c r="RB11" s="162">
        <v>43720</v>
      </c>
      <c r="RC11" s="162">
        <v>43721</v>
      </c>
      <c r="RD11" s="162">
        <v>43724</v>
      </c>
      <c r="RE11" s="162">
        <v>43725</v>
      </c>
      <c r="RF11" s="162">
        <v>43726</v>
      </c>
      <c r="RG11" s="162">
        <v>43727</v>
      </c>
      <c r="RH11" s="162">
        <v>43728</v>
      </c>
      <c r="RI11" s="162">
        <v>43731</v>
      </c>
      <c r="RJ11" s="162">
        <v>43732</v>
      </c>
      <c r="RK11" s="162">
        <v>43733</v>
      </c>
      <c r="RL11" s="162">
        <v>43734</v>
      </c>
      <c r="RM11" s="162">
        <v>43735</v>
      </c>
      <c r="RN11" s="162">
        <v>43738</v>
      </c>
      <c r="RO11" s="162">
        <v>43739</v>
      </c>
      <c r="RP11" s="162">
        <v>43740</v>
      </c>
      <c r="RQ11" s="162">
        <v>43741</v>
      </c>
      <c r="RR11" s="162">
        <v>43742</v>
      </c>
      <c r="RS11" s="162">
        <v>43745</v>
      </c>
      <c r="RT11" s="162">
        <v>43746</v>
      </c>
      <c r="RU11" s="162">
        <v>43747</v>
      </c>
      <c r="RV11" s="162">
        <v>43748</v>
      </c>
      <c r="RW11" s="162">
        <v>43749</v>
      </c>
      <c r="RX11" s="162">
        <v>43752</v>
      </c>
      <c r="RY11" s="162">
        <v>43753</v>
      </c>
      <c r="RZ11" s="162">
        <v>43754</v>
      </c>
      <c r="SA11" s="162">
        <v>43755</v>
      </c>
      <c r="SB11" s="162">
        <v>43756</v>
      </c>
      <c r="SC11" s="162">
        <v>43759</v>
      </c>
      <c r="SD11" s="162">
        <v>43760</v>
      </c>
      <c r="SE11" s="162">
        <v>43761</v>
      </c>
      <c r="SF11" s="162">
        <v>43762</v>
      </c>
      <c r="SG11" s="162">
        <v>43763</v>
      </c>
      <c r="SH11" s="162">
        <v>43766</v>
      </c>
      <c r="SI11" s="162">
        <v>43767</v>
      </c>
      <c r="SJ11" s="162">
        <v>43768</v>
      </c>
      <c r="SK11" s="162">
        <v>43769</v>
      </c>
      <c r="SL11" s="162">
        <v>43770</v>
      </c>
      <c r="SM11" s="162">
        <v>43773</v>
      </c>
      <c r="SN11" s="162">
        <v>43774</v>
      </c>
      <c r="SO11" s="162">
        <v>43775</v>
      </c>
      <c r="SP11" s="162">
        <v>43776</v>
      </c>
      <c r="SQ11" s="162">
        <v>43777</v>
      </c>
      <c r="SR11" s="162">
        <v>43780</v>
      </c>
      <c r="SS11" s="162">
        <v>43781</v>
      </c>
      <c r="ST11" s="162">
        <v>43782</v>
      </c>
      <c r="SU11" s="162">
        <v>43783</v>
      </c>
      <c r="SV11" s="162">
        <v>43784</v>
      </c>
      <c r="SW11" s="162">
        <v>43787</v>
      </c>
      <c r="SX11" s="162">
        <v>43788</v>
      </c>
      <c r="SY11" s="162">
        <v>43789</v>
      </c>
      <c r="SZ11" s="162">
        <v>43790</v>
      </c>
      <c r="TA11" s="162">
        <v>43791</v>
      </c>
      <c r="TB11" s="162">
        <v>43794</v>
      </c>
      <c r="TC11" s="162">
        <v>43797</v>
      </c>
      <c r="TD11" s="162">
        <v>43798</v>
      </c>
      <c r="TE11" s="163">
        <v>43801</v>
      </c>
      <c r="TF11" s="163">
        <v>43802</v>
      </c>
      <c r="TG11" s="163">
        <v>43803</v>
      </c>
      <c r="TH11" s="163">
        <v>43804</v>
      </c>
      <c r="TI11" s="163">
        <v>43805</v>
      </c>
      <c r="TJ11" s="163">
        <v>43808</v>
      </c>
      <c r="TK11" s="163">
        <v>43809</v>
      </c>
      <c r="TL11" s="163">
        <v>43810</v>
      </c>
      <c r="TM11" s="163">
        <v>43811</v>
      </c>
      <c r="TN11" s="163">
        <v>43812</v>
      </c>
      <c r="TO11" s="163">
        <v>43815</v>
      </c>
      <c r="TP11" s="163">
        <v>43816</v>
      </c>
      <c r="TQ11" s="163">
        <v>43817</v>
      </c>
      <c r="TR11" s="163">
        <v>43818</v>
      </c>
      <c r="TS11" s="163">
        <v>43819</v>
      </c>
      <c r="TT11" s="163">
        <v>43822</v>
      </c>
      <c r="TU11" s="163">
        <v>43823</v>
      </c>
      <c r="TV11" s="163">
        <v>43824</v>
      </c>
      <c r="TW11" s="163">
        <v>43825</v>
      </c>
      <c r="TX11" s="163">
        <v>43826</v>
      </c>
      <c r="TY11" s="163">
        <v>43829</v>
      </c>
      <c r="TZ11" s="163">
        <v>43830</v>
      </c>
      <c r="UA11" s="163">
        <v>43832</v>
      </c>
      <c r="UB11" s="163">
        <v>43833</v>
      </c>
      <c r="UC11" s="163">
        <v>43836</v>
      </c>
      <c r="UD11" s="163">
        <v>43837</v>
      </c>
      <c r="UE11" s="163">
        <v>43838</v>
      </c>
      <c r="UF11" s="163">
        <v>43839</v>
      </c>
      <c r="UG11" s="163">
        <v>43840</v>
      </c>
      <c r="UH11" s="163">
        <v>43843</v>
      </c>
      <c r="UI11" s="163">
        <v>43844</v>
      </c>
      <c r="UJ11" s="163">
        <v>43845</v>
      </c>
      <c r="UK11" s="163">
        <v>43846</v>
      </c>
      <c r="UL11" s="163">
        <v>43847</v>
      </c>
      <c r="UM11" s="163">
        <v>43850</v>
      </c>
      <c r="UN11" s="163">
        <v>43851</v>
      </c>
      <c r="UO11" s="163">
        <v>43852</v>
      </c>
      <c r="UP11" s="163">
        <v>43853</v>
      </c>
      <c r="UQ11" s="163">
        <v>43854</v>
      </c>
      <c r="UR11" s="163">
        <v>43857</v>
      </c>
      <c r="US11" s="163">
        <v>43858</v>
      </c>
      <c r="UT11" s="163">
        <v>43859</v>
      </c>
      <c r="UU11" s="163">
        <v>43860</v>
      </c>
      <c r="UV11" s="163">
        <v>43861</v>
      </c>
      <c r="UW11" s="163">
        <v>43864</v>
      </c>
      <c r="UX11" s="163">
        <v>43865</v>
      </c>
      <c r="UY11" s="163">
        <v>43866</v>
      </c>
      <c r="UZ11" s="163">
        <v>43867</v>
      </c>
      <c r="VA11" s="163">
        <v>43868</v>
      </c>
      <c r="VB11" s="163">
        <v>43871</v>
      </c>
      <c r="VC11" s="163">
        <v>43872</v>
      </c>
      <c r="VD11" s="163">
        <v>43873</v>
      </c>
      <c r="VE11" s="163">
        <v>43874</v>
      </c>
      <c r="VF11" s="163">
        <v>43875</v>
      </c>
      <c r="VG11" s="163">
        <v>43878</v>
      </c>
      <c r="VH11" s="163">
        <v>43879</v>
      </c>
      <c r="VI11" s="163">
        <v>43880</v>
      </c>
      <c r="VJ11" s="163">
        <v>43881</v>
      </c>
      <c r="VK11" s="163">
        <v>43882</v>
      </c>
      <c r="VL11" s="163">
        <v>43888</v>
      </c>
      <c r="VM11" s="163">
        <v>43890</v>
      </c>
      <c r="VN11" s="163">
        <v>43892</v>
      </c>
      <c r="VO11" s="163">
        <v>43893</v>
      </c>
      <c r="VP11" s="163">
        <v>43894</v>
      </c>
      <c r="VQ11" s="163">
        <v>43895</v>
      </c>
      <c r="VR11" s="163">
        <v>43896</v>
      </c>
      <c r="VS11" s="163">
        <v>43899</v>
      </c>
      <c r="VT11" s="163">
        <v>43900</v>
      </c>
      <c r="VU11" s="163">
        <v>43901</v>
      </c>
      <c r="VV11" s="163">
        <v>43902</v>
      </c>
      <c r="VW11" s="163">
        <v>43903</v>
      </c>
      <c r="VX11" s="163">
        <v>43906</v>
      </c>
      <c r="VY11" s="163">
        <v>43907</v>
      </c>
      <c r="VZ11" s="163">
        <v>43908</v>
      </c>
      <c r="WA11" s="163">
        <v>43909</v>
      </c>
      <c r="WB11" s="163">
        <v>43910</v>
      </c>
      <c r="WC11" s="163">
        <v>43913</v>
      </c>
      <c r="WD11" s="163">
        <v>43914</v>
      </c>
      <c r="WE11" s="163">
        <v>43915</v>
      </c>
      <c r="WF11" s="163">
        <v>43916</v>
      </c>
      <c r="WG11" s="163">
        <v>43917</v>
      </c>
      <c r="WH11" s="163">
        <v>43920</v>
      </c>
      <c r="WI11" s="163">
        <v>43921</v>
      </c>
      <c r="WJ11" s="163">
        <v>43922</v>
      </c>
      <c r="WK11" s="163">
        <v>43923</v>
      </c>
      <c r="WL11" s="163">
        <v>43924</v>
      </c>
      <c r="WM11" s="163">
        <v>43927</v>
      </c>
      <c r="WN11" s="163">
        <v>43928</v>
      </c>
      <c r="WO11" s="163">
        <v>43929</v>
      </c>
      <c r="WP11" s="163">
        <v>43930</v>
      </c>
      <c r="WQ11" s="163">
        <v>43931</v>
      </c>
      <c r="WR11" s="163">
        <v>43934</v>
      </c>
      <c r="WS11" s="163">
        <v>43935</v>
      </c>
      <c r="WT11" s="163">
        <v>43936</v>
      </c>
      <c r="WU11" s="163">
        <v>43937</v>
      </c>
      <c r="WV11" s="163">
        <v>43938</v>
      </c>
      <c r="WW11" s="163">
        <v>43941</v>
      </c>
      <c r="WX11" s="163">
        <v>43942</v>
      </c>
      <c r="WY11" s="163">
        <v>43943</v>
      </c>
      <c r="WZ11" s="163">
        <v>43944</v>
      </c>
      <c r="XA11" s="163">
        <v>43945</v>
      </c>
      <c r="XB11" s="163">
        <v>43948</v>
      </c>
      <c r="XC11" s="163">
        <v>43949</v>
      </c>
      <c r="XD11" s="163">
        <v>43950</v>
      </c>
      <c r="XE11" s="163">
        <v>43951</v>
      </c>
      <c r="XF11" s="163">
        <v>43952</v>
      </c>
      <c r="XG11" s="163">
        <v>43955</v>
      </c>
      <c r="XH11" s="163">
        <v>43956</v>
      </c>
      <c r="XI11" s="163">
        <v>43957</v>
      </c>
      <c r="XJ11" s="163">
        <v>43958</v>
      </c>
      <c r="XK11" s="163">
        <v>43959</v>
      </c>
      <c r="XL11" s="163">
        <v>43962</v>
      </c>
      <c r="XM11" s="163">
        <v>43963</v>
      </c>
      <c r="XN11" s="163">
        <v>43964</v>
      </c>
      <c r="XO11" s="163">
        <v>43965</v>
      </c>
      <c r="XP11" s="163">
        <v>43966</v>
      </c>
      <c r="XQ11" s="163">
        <v>43969</v>
      </c>
      <c r="XR11" s="163">
        <v>43970</v>
      </c>
      <c r="XS11" s="163">
        <v>43971</v>
      </c>
      <c r="XT11" s="163">
        <v>43972</v>
      </c>
      <c r="XU11" s="163">
        <v>43973</v>
      </c>
      <c r="XV11" s="163">
        <v>43976</v>
      </c>
      <c r="XW11" s="163">
        <v>43977</v>
      </c>
      <c r="XX11" s="163">
        <v>43978</v>
      </c>
      <c r="XY11" s="163">
        <v>43979</v>
      </c>
      <c r="XZ11" s="163">
        <v>43980</v>
      </c>
      <c r="YA11" s="163">
        <v>43984</v>
      </c>
      <c r="YB11" s="163">
        <v>43985</v>
      </c>
      <c r="YC11" s="163">
        <v>43986</v>
      </c>
      <c r="YD11" s="163">
        <v>43990</v>
      </c>
      <c r="YE11" s="163">
        <v>43991</v>
      </c>
      <c r="YF11" s="163">
        <v>43992</v>
      </c>
      <c r="YG11" s="163">
        <v>43993</v>
      </c>
      <c r="YH11" s="163">
        <v>43994</v>
      </c>
      <c r="YI11" s="163">
        <v>43997</v>
      </c>
      <c r="YJ11" s="163">
        <v>43998</v>
      </c>
      <c r="YK11" s="163">
        <v>43999</v>
      </c>
      <c r="YL11" s="163">
        <v>44000</v>
      </c>
      <c r="YM11" s="163">
        <v>44001</v>
      </c>
      <c r="YN11" s="163">
        <v>44004</v>
      </c>
      <c r="YO11" s="163">
        <v>44005</v>
      </c>
      <c r="YP11" s="163">
        <v>44007</v>
      </c>
      <c r="YQ11" s="163">
        <v>44008</v>
      </c>
      <c r="YR11" s="163">
        <v>44011</v>
      </c>
      <c r="YS11" s="163">
        <v>44012</v>
      </c>
      <c r="YT11" s="163">
        <v>44013</v>
      </c>
      <c r="YU11" s="163">
        <v>44014</v>
      </c>
      <c r="YV11" s="163">
        <v>44015</v>
      </c>
      <c r="YW11" s="163">
        <v>44018</v>
      </c>
      <c r="YX11" s="163">
        <v>44019</v>
      </c>
      <c r="YY11" s="163">
        <v>44020</v>
      </c>
      <c r="YZ11" s="163">
        <v>44021</v>
      </c>
      <c r="ZA11" s="163">
        <v>44022</v>
      </c>
      <c r="ZB11" s="163">
        <v>44028</v>
      </c>
      <c r="ZC11" s="163">
        <v>44029</v>
      </c>
      <c r="ZD11" s="163">
        <v>44032</v>
      </c>
      <c r="ZE11" s="163">
        <v>44033</v>
      </c>
      <c r="ZF11" s="163">
        <v>44034</v>
      </c>
      <c r="ZG11" s="163">
        <v>44035</v>
      </c>
      <c r="ZH11" s="163">
        <v>44036</v>
      </c>
      <c r="ZI11" s="163">
        <v>44039</v>
      </c>
      <c r="ZJ11" s="163">
        <v>44040</v>
      </c>
      <c r="ZK11" s="163">
        <v>44041</v>
      </c>
      <c r="ZL11" s="163">
        <v>44042</v>
      </c>
      <c r="ZM11" s="163">
        <v>44043</v>
      </c>
      <c r="ZN11" s="163">
        <v>44046</v>
      </c>
      <c r="ZO11" s="163">
        <v>44047</v>
      </c>
      <c r="ZP11" s="163">
        <v>44048</v>
      </c>
      <c r="ZQ11" s="163">
        <v>44049</v>
      </c>
      <c r="ZR11" s="163">
        <v>44050</v>
      </c>
      <c r="ZS11" s="163">
        <v>44053</v>
      </c>
      <c r="ZT11" s="163">
        <v>44054</v>
      </c>
      <c r="ZU11" s="163">
        <v>44055</v>
      </c>
      <c r="ZV11" s="163">
        <v>44056</v>
      </c>
      <c r="ZW11" s="163">
        <v>44057</v>
      </c>
      <c r="ZX11" s="163">
        <v>44060</v>
      </c>
      <c r="ZY11" s="163">
        <v>44061</v>
      </c>
      <c r="ZZ11" s="163">
        <v>44062</v>
      </c>
      <c r="AAA11" s="163">
        <v>44063</v>
      </c>
      <c r="AAB11" s="163">
        <v>44064</v>
      </c>
      <c r="AAC11" s="163">
        <v>44067</v>
      </c>
      <c r="AAD11" s="163">
        <v>44068</v>
      </c>
      <c r="AAE11" s="163">
        <v>44069</v>
      </c>
      <c r="AAF11" s="163">
        <v>44070</v>
      </c>
      <c r="AAG11" s="163">
        <v>44071</v>
      </c>
      <c r="AAH11" s="163">
        <v>44074</v>
      </c>
      <c r="AAI11" s="163">
        <v>44075</v>
      </c>
      <c r="AAJ11" s="163">
        <v>44076</v>
      </c>
      <c r="AAK11" s="163">
        <v>44077</v>
      </c>
      <c r="AAL11" s="163">
        <v>44078</v>
      </c>
      <c r="AAM11" s="163">
        <v>44081</v>
      </c>
      <c r="AAN11" s="163">
        <v>44082</v>
      </c>
      <c r="AAO11" s="163">
        <v>44083</v>
      </c>
      <c r="AAP11" s="163">
        <v>44084</v>
      </c>
      <c r="AAQ11" s="163">
        <v>44085</v>
      </c>
      <c r="AAR11" s="163">
        <v>44088</v>
      </c>
      <c r="AAS11" s="163">
        <v>44089</v>
      </c>
      <c r="AAT11" s="163">
        <v>44090</v>
      </c>
      <c r="AAU11" s="163">
        <v>44091</v>
      </c>
      <c r="AAV11" s="163">
        <v>44092</v>
      </c>
      <c r="AAW11" s="163">
        <v>44095</v>
      </c>
      <c r="AAX11" s="163">
        <v>44096</v>
      </c>
      <c r="AAY11" s="163">
        <v>44097</v>
      </c>
      <c r="AAZ11" s="163">
        <v>44098</v>
      </c>
      <c r="ABA11" s="163">
        <v>44099</v>
      </c>
      <c r="ABB11" s="163">
        <v>44102</v>
      </c>
      <c r="ABC11" s="163">
        <v>44103</v>
      </c>
      <c r="ABD11" s="163">
        <v>44104</v>
      </c>
      <c r="ABE11" s="163">
        <v>44105</v>
      </c>
      <c r="ABF11" s="163">
        <v>44106</v>
      </c>
      <c r="ABG11" s="163">
        <v>44109</v>
      </c>
      <c r="ABH11" s="163">
        <v>44110</v>
      </c>
      <c r="ABI11" s="163">
        <v>44111</v>
      </c>
      <c r="ABJ11" s="163">
        <v>44112</v>
      </c>
      <c r="ABK11" s="163">
        <v>44113</v>
      </c>
      <c r="ABL11" s="163">
        <v>44116</v>
      </c>
      <c r="ABM11" s="163">
        <v>44117</v>
      </c>
      <c r="ABN11" s="163">
        <v>44118</v>
      </c>
      <c r="ABO11" s="163">
        <v>44120</v>
      </c>
      <c r="ABP11" s="163">
        <v>44123</v>
      </c>
      <c r="ABQ11" s="163">
        <v>44124</v>
      </c>
      <c r="ABR11" s="163">
        <v>44125</v>
      </c>
      <c r="ABS11" s="163">
        <v>44126</v>
      </c>
      <c r="ABT11" s="163">
        <v>44127</v>
      </c>
      <c r="ABU11" s="163">
        <v>44130</v>
      </c>
      <c r="ABV11" s="163">
        <v>44131</v>
      </c>
      <c r="ABW11" s="163">
        <v>44132</v>
      </c>
      <c r="ABX11" s="163">
        <v>44133</v>
      </c>
      <c r="ABY11" s="163">
        <v>44134</v>
      </c>
      <c r="ABZ11" s="163">
        <v>44137</v>
      </c>
      <c r="ACA11" s="163">
        <v>44138</v>
      </c>
      <c r="ACB11" s="163">
        <v>44139</v>
      </c>
      <c r="ACC11" s="163">
        <v>44140</v>
      </c>
      <c r="ACD11" s="163">
        <v>44141</v>
      </c>
      <c r="ACE11" s="163">
        <v>44144</v>
      </c>
      <c r="ACF11" s="163">
        <v>44145</v>
      </c>
      <c r="ACG11" s="163">
        <v>44146</v>
      </c>
      <c r="ACH11" s="163">
        <v>44147</v>
      </c>
      <c r="ACI11" s="163">
        <v>44148</v>
      </c>
      <c r="ACJ11" s="163">
        <v>44152</v>
      </c>
      <c r="ACK11" s="162">
        <v>44153</v>
      </c>
      <c r="ACL11" s="162">
        <v>44154</v>
      </c>
      <c r="ACM11" s="162">
        <v>44155</v>
      </c>
      <c r="ACN11" s="162">
        <v>44158</v>
      </c>
      <c r="ACO11" s="162">
        <v>44159</v>
      </c>
      <c r="ACP11" s="162">
        <v>44160</v>
      </c>
      <c r="ACQ11" s="162">
        <v>44162</v>
      </c>
      <c r="ACR11" s="162">
        <v>44165</v>
      </c>
      <c r="ACS11" s="198">
        <v>44166</v>
      </c>
      <c r="ACT11" s="198">
        <v>44167</v>
      </c>
      <c r="ACU11" s="198">
        <v>44168</v>
      </c>
      <c r="ACV11" s="198">
        <v>44169</v>
      </c>
      <c r="ACW11" s="198">
        <v>44172</v>
      </c>
      <c r="ACX11" s="198">
        <v>44173</v>
      </c>
      <c r="ACY11" s="198">
        <v>44174</v>
      </c>
      <c r="ACZ11" s="198">
        <v>44175</v>
      </c>
      <c r="ADA11" s="198">
        <v>44176</v>
      </c>
      <c r="ADB11" s="198">
        <v>44179</v>
      </c>
      <c r="ADC11" s="198">
        <v>44180</v>
      </c>
      <c r="ADD11" s="198">
        <v>44181</v>
      </c>
      <c r="ADE11" s="198">
        <v>44182</v>
      </c>
      <c r="ADF11" s="198">
        <v>44183</v>
      </c>
      <c r="ADG11" s="198">
        <v>44186</v>
      </c>
      <c r="ADH11" s="198">
        <v>44187</v>
      </c>
      <c r="ADI11" s="198">
        <v>44188</v>
      </c>
      <c r="ADJ11" s="198">
        <v>44189</v>
      </c>
      <c r="ADK11" s="198">
        <v>44190</v>
      </c>
      <c r="ADL11" s="198">
        <v>44193</v>
      </c>
      <c r="ADM11" s="198">
        <v>44195</v>
      </c>
      <c r="ADN11" s="198">
        <v>44196</v>
      </c>
      <c r="ADO11" s="198">
        <v>44200</v>
      </c>
      <c r="ADP11" s="198">
        <v>44201</v>
      </c>
      <c r="ADQ11" s="198">
        <v>44202</v>
      </c>
      <c r="ADR11" s="198">
        <v>44203</v>
      </c>
      <c r="ADS11" s="198">
        <v>44204</v>
      </c>
      <c r="ADT11" s="198">
        <v>44207</v>
      </c>
      <c r="ADU11" s="198">
        <v>44208</v>
      </c>
      <c r="ADV11" s="198">
        <v>44209</v>
      </c>
      <c r="ADW11" s="198">
        <v>44210</v>
      </c>
      <c r="ADX11" s="198">
        <v>44211</v>
      </c>
      <c r="ADY11" s="198">
        <v>44214</v>
      </c>
      <c r="ADZ11" s="198">
        <v>44215</v>
      </c>
      <c r="AEA11" s="198">
        <v>44216</v>
      </c>
      <c r="AEB11" s="198">
        <v>44217</v>
      </c>
      <c r="AEC11" s="198">
        <v>44218</v>
      </c>
      <c r="AED11" s="198">
        <v>44221</v>
      </c>
      <c r="AEE11" s="198">
        <v>44222</v>
      </c>
      <c r="AEF11" s="198">
        <v>44223</v>
      </c>
      <c r="AEG11" s="198">
        <v>44224</v>
      </c>
      <c r="AEH11" s="198">
        <v>44225</v>
      </c>
      <c r="AEI11" s="198">
        <v>44228</v>
      </c>
      <c r="AEJ11" s="198">
        <v>44229</v>
      </c>
      <c r="AEK11" s="198">
        <v>44230</v>
      </c>
      <c r="AEL11" s="198">
        <v>44231</v>
      </c>
      <c r="AEM11" s="198">
        <v>44232</v>
      </c>
      <c r="AEN11" s="198">
        <v>44235</v>
      </c>
      <c r="AEO11" s="198">
        <v>44236</v>
      </c>
      <c r="AEP11" s="198">
        <v>44237</v>
      </c>
      <c r="AEQ11" s="198">
        <v>44238</v>
      </c>
      <c r="AER11" s="198">
        <v>44242</v>
      </c>
      <c r="AES11" s="198">
        <v>44243</v>
      </c>
      <c r="AET11" s="198">
        <v>44244</v>
      </c>
      <c r="AEU11" s="198">
        <v>44245</v>
      </c>
      <c r="AEV11" s="198">
        <v>44246</v>
      </c>
      <c r="AEW11" s="198">
        <v>44249</v>
      </c>
      <c r="AEX11" s="198">
        <v>44250</v>
      </c>
      <c r="AEY11" s="198">
        <v>44251</v>
      </c>
      <c r="AEZ11" s="198">
        <v>44252</v>
      </c>
      <c r="AFA11" s="198">
        <v>44253</v>
      </c>
      <c r="AFB11" s="198">
        <v>44256</v>
      </c>
      <c r="AFC11" s="198">
        <v>44257</v>
      </c>
      <c r="AFD11" s="198">
        <v>44258</v>
      </c>
      <c r="AFE11" s="198">
        <v>44259</v>
      </c>
      <c r="AFF11" s="198">
        <v>44260</v>
      </c>
      <c r="AFG11" s="198">
        <v>44264</v>
      </c>
      <c r="AFH11" s="198">
        <v>44265</v>
      </c>
      <c r="AFI11" s="198">
        <v>44266</v>
      </c>
      <c r="AFJ11" s="198">
        <v>44267</v>
      </c>
      <c r="AFK11" s="198">
        <v>44270</v>
      </c>
      <c r="AFL11" s="198">
        <v>44271</v>
      </c>
      <c r="AFM11" s="198">
        <v>44272</v>
      </c>
      <c r="AFN11" s="198">
        <v>44273</v>
      </c>
      <c r="AFO11" s="198">
        <v>44274</v>
      </c>
      <c r="AFP11" s="198">
        <v>44277</v>
      </c>
      <c r="AFQ11" s="198">
        <v>44278</v>
      </c>
      <c r="AFR11" s="198">
        <v>44279</v>
      </c>
      <c r="AFS11" s="198">
        <v>44280</v>
      </c>
      <c r="AFT11" s="198">
        <v>44281</v>
      </c>
      <c r="AFU11" s="198">
        <v>44284</v>
      </c>
      <c r="AFV11" s="198">
        <v>44285</v>
      </c>
      <c r="AFW11" s="198">
        <v>44286</v>
      </c>
      <c r="AFX11" s="198">
        <v>44287</v>
      </c>
      <c r="AFY11" s="198">
        <v>44288</v>
      </c>
      <c r="AFZ11" s="198">
        <v>44291</v>
      </c>
      <c r="AGA11" s="198">
        <v>44292</v>
      </c>
      <c r="AGB11" s="198">
        <v>44293</v>
      </c>
      <c r="AGC11" s="198">
        <v>44294</v>
      </c>
      <c r="AGD11" s="198">
        <v>44295</v>
      </c>
      <c r="AGE11" s="198">
        <v>44298</v>
      </c>
      <c r="AGF11" s="198">
        <v>44299</v>
      </c>
      <c r="AGG11" s="198">
        <v>44300</v>
      </c>
      <c r="AGH11" s="198">
        <v>44301</v>
      </c>
      <c r="AGI11" s="198">
        <v>44302</v>
      </c>
      <c r="AGJ11" s="198">
        <v>44305</v>
      </c>
      <c r="AGK11" s="198">
        <v>44306</v>
      </c>
      <c r="AGL11" s="198">
        <v>44307</v>
      </c>
      <c r="AGM11" s="198">
        <v>44308</v>
      </c>
      <c r="AGN11" s="198">
        <v>44309</v>
      </c>
      <c r="AGO11" s="198">
        <v>44312</v>
      </c>
      <c r="AGP11" s="198">
        <v>44313</v>
      </c>
      <c r="AGQ11" s="198">
        <v>44314</v>
      </c>
      <c r="AGR11" s="198">
        <v>44315</v>
      </c>
      <c r="AGS11" s="198">
        <v>44316</v>
      </c>
      <c r="AGT11" s="198">
        <v>44319</v>
      </c>
      <c r="AGU11" s="198">
        <v>44320</v>
      </c>
      <c r="AGV11" s="198">
        <v>44321</v>
      </c>
      <c r="AGW11" s="198">
        <v>44322</v>
      </c>
      <c r="AGX11" s="198">
        <v>44323</v>
      </c>
      <c r="AGY11" s="198">
        <v>44326</v>
      </c>
      <c r="AGZ11" s="198">
        <v>44327</v>
      </c>
      <c r="AHA11" s="198">
        <v>44328</v>
      </c>
      <c r="AHB11" s="198">
        <v>44329</v>
      </c>
      <c r="AHC11" s="198">
        <v>44330</v>
      </c>
      <c r="AHD11" s="198">
        <v>44333</v>
      </c>
      <c r="AHE11" s="198">
        <v>44334</v>
      </c>
      <c r="AHF11" s="198">
        <v>44335</v>
      </c>
      <c r="AHG11" s="198">
        <v>44336</v>
      </c>
      <c r="AHH11" s="198">
        <v>44337</v>
      </c>
      <c r="AHI11" s="198">
        <v>44340</v>
      </c>
      <c r="AHJ11" s="198">
        <v>44341</v>
      </c>
      <c r="AHK11" s="198">
        <v>44343</v>
      </c>
      <c r="AHL11" s="198">
        <v>44344</v>
      </c>
      <c r="AHM11" s="198">
        <v>44347</v>
      </c>
      <c r="AHN11" s="198">
        <v>44349</v>
      </c>
      <c r="AHO11" s="198">
        <v>44350</v>
      </c>
      <c r="AHP11" s="198">
        <v>44351</v>
      </c>
      <c r="AHQ11" s="198">
        <v>44354</v>
      </c>
      <c r="AHR11" s="198">
        <v>44355</v>
      </c>
      <c r="AHS11" s="198">
        <v>44357</v>
      </c>
      <c r="AHT11" s="198">
        <v>44358</v>
      </c>
      <c r="AHU11" s="198">
        <v>44361</v>
      </c>
      <c r="AHV11" s="198">
        <v>44362</v>
      </c>
      <c r="AHW11" s="198">
        <v>44363</v>
      </c>
      <c r="AHX11" s="198">
        <v>44364</v>
      </c>
      <c r="AHY11" s="198">
        <v>44365</v>
      </c>
      <c r="AHZ11" s="198">
        <v>44368</v>
      </c>
      <c r="AIA11" s="198">
        <v>44369</v>
      </c>
      <c r="AIB11" s="198">
        <v>44370</v>
      </c>
      <c r="AIC11" s="198">
        <v>44371</v>
      </c>
      <c r="AID11" s="198">
        <v>44372</v>
      </c>
      <c r="AIE11" s="198">
        <v>44375</v>
      </c>
      <c r="AIF11" s="198">
        <v>44376</v>
      </c>
      <c r="AIG11" s="198">
        <v>44377</v>
      </c>
      <c r="AIH11" s="198">
        <v>44378</v>
      </c>
      <c r="AII11" s="198">
        <v>44379</v>
      </c>
      <c r="AIJ11" s="198">
        <v>44382</v>
      </c>
      <c r="AIK11" s="198">
        <v>44383</v>
      </c>
      <c r="AIL11" s="198">
        <v>44384</v>
      </c>
      <c r="AIM11" s="198">
        <v>44385</v>
      </c>
      <c r="AIN11" s="198">
        <v>44386</v>
      </c>
      <c r="AIO11" s="198">
        <v>44396</v>
      </c>
      <c r="AIP11" s="198">
        <v>44397</v>
      </c>
      <c r="AIQ11" s="198">
        <v>44398</v>
      </c>
      <c r="AIR11" s="198">
        <v>44399</v>
      </c>
      <c r="AIS11" s="198">
        <v>44400</v>
      </c>
      <c r="AIT11" s="198">
        <v>44401</v>
      </c>
      <c r="AIU11" s="198">
        <v>44403</v>
      </c>
      <c r="AIV11" s="198">
        <v>44404</v>
      </c>
      <c r="AIW11" s="198">
        <v>44405</v>
      </c>
      <c r="AIX11" s="198">
        <v>44406</v>
      </c>
      <c r="AIY11" s="198">
        <v>44407</v>
      </c>
      <c r="AIZ11" s="198">
        <v>44410</v>
      </c>
      <c r="AJA11" s="198">
        <v>44411</v>
      </c>
      <c r="AJB11" s="198">
        <v>44412</v>
      </c>
      <c r="AJC11" s="198">
        <v>44413</v>
      </c>
      <c r="AJD11" s="198">
        <v>44414</v>
      </c>
      <c r="AJE11" s="198">
        <v>44417</v>
      </c>
      <c r="AJF11" s="198">
        <v>44418</v>
      </c>
      <c r="AJG11" s="198">
        <v>44419</v>
      </c>
      <c r="AJH11" s="198">
        <v>44420</v>
      </c>
      <c r="AJI11" s="198">
        <v>44421</v>
      </c>
      <c r="AJJ11" s="198">
        <v>44424</v>
      </c>
      <c r="AJK11" s="198">
        <v>44425</v>
      </c>
      <c r="AJL11" s="198">
        <v>44426</v>
      </c>
      <c r="AJM11" s="198">
        <v>44427</v>
      </c>
      <c r="AJN11" s="198">
        <v>44428</v>
      </c>
      <c r="AJO11" s="198">
        <v>44431</v>
      </c>
      <c r="AJP11" s="198">
        <v>44432</v>
      </c>
      <c r="AJQ11" s="198">
        <v>44433</v>
      </c>
      <c r="AJR11" s="198">
        <v>44434</v>
      </c>
      <c r="AJS11" s="198">
        <v>44435</v>
      </c>
      <c r="AJT11" s="198">
        <v>44438</v>
      </c>
      <c r="AJU11" s="198">
        <v>44439</v>
      </c>
      <c r="AJV11" s="198">
        <v>44440</v>
      </c>
      <c r="AJW11" s="198">
        <v>44441</v>
      </c>
      <c r="AJX11" s="198">
        <v>44442</v>
      </c>
      <c r="AJY11" s="198">
        <v>44445</v>
      </c>
      <c r="AJZ11" s="198">
        <v>44446</v>
      </c>
      <c r="AKA11" s="198">
        <v>44447</v>
      </c>
      <c r="AKB11" s="198">
        <v>44448</v>
      </c>
      <c r="AKC11" s="198">
        <v>44449</v>
      </c>
      <c r="AKD11" s="198">
        <v>44452</v>
      </c>
      <c r="AKE11" s="198">
        <v>44453</v>
      </c>
      <c r="AKF11" s="198">
        <v>44454</v>
      </c>
      <c r="AKG11" s="198">
        <v>44455</v>
      </c>
      <c r="AKH11" s="198">
        <v>44456</v>
      </c>
      <c r="AKI11" s="198">
        <v>44459</v>
      </c>
      <c r="AKJ11" s="198">
        <v>44460</v>
      </c>
      <c r="AKK11" s="198">
        <v>44461</v>
      </c>
      <c r="AKL11" s="198">
        <v>44462</v>
      </c>
      <c r="AKM11" s="198">
        <v>44463</v>
      </c>
      <c r="AKN11" s="198">
        <v>44466</v>
      </c>
      <c r="AKO11" s="198">
        <v>44467</v>
      </c>
      <c r="AKP11" s="198">
        <v>44468</v>
      </c>
      <c r="AKQ11" s="198">
        <v>44469</v>
      </c>
      <c r="AKR11" s="198">
        <v>44470</v>
      </c>
      <c r="AKS11" s="198">
        <v>44473</v>
      </c>
      <c r="AKT11" s="198">
        <v>44474</v>
      </c>
      <c r="AKU11" s="198">
        <v>44475</v>
      </c>
      <c r="AKV11" s="198">
        <v>44476</v>
      </c>
      <c r="AKW11" s="198">
        <v>44477</v>
      </c>
      <c r="AKX11" s="198">
        <v>44480</v>
      </c>
      <c r="AKY11" s="198">
        <v>44481</v>
      </c>
      <c r="AKZ11" s="198">
        <v>44482</v>
      </c>
      <c r="ALA11" s="198">
        <v>44483</v>
      </c>
      <c r="ALB11" s="198">
        <v>44484</v>
      </c>
      <c r="ALC11" s="198">
        <v>44487</v>
      </c>
      <c r="ALD11" s="198">
        <v>44488</v>
      </c>
      <c r="ALE11" s="198">
        <v>44489</v>
      </c>
      <c r="ALF11" s="198">
        <v>44490</v>
      </c>
      <c r="ALG11" s="198">
        <v>44491</v>
      </c>
      <c r="ALH11" s="198">
        <v>44494</v>
      </c>
      <c r="ALI11" s="198">
        <v>44495</v>
      </c>
      <c r="ALJ11" s="198">
        <v>44496</v>
      </c>
      <c r="ALK11" s="198">
        <v>44497</v>
      </c>
      <c r="ALL11" s="198">
        <v>44498</v>
      </c>
      <c r="ALM11" s="198">
        <v>44501</v>
      </c>
      <c r="ALN11" s="198">
        <v>44502</v>
      </c>
      <c r="ALO11" s="198">
        <v>44503</v>
      </c>
      <c r="ALP11" s="198">
        <v>44504</v>
      </c>
      <c r="ALQ11" s="198">
        <v>44508</v>
      </c>
      <c r="ALR11" s="198">
        <v>44509</v>
      </c>
      <c r="ALS11" s="198">
        <v>44510</v>
      </c>
      <c r="ALT11" s="198">
        <v>44511</v>
      </c>
      <c r="ALU11" s="198">
        <v>44512</v>
      </c>
      <c r="ALV11" s="198">
        <v>44515</v>
      </c>
      <c r="ALW11" s="198">
        <v>44516</v>
      </c>
      <c r="ALX11" s="198">
        <v>44517</v>
      </c>
      <c r="ALY11" s="198">
        <v>44518</v>
      </c>
      <c r="ALZ11" s="198">
        <v>44519</v>
      </c>
      <c r="AMA11" s="198">
        <v>44522</v>
      </c>
      <c r="AMB11" s="198">
        <v>44523</v>
      </c>
      <c r="AMC11" s="198">
        <v>44524</v>
      </c>
      <c r="AMD11" s="198">
        <v>44525</v>
      </c>
      <c r="AME11" s="198">
        <v>44529</v>
      </c>
      <c r="AMF11" s="198">
        <v>44530</v>
      </c>
      <c r="AMG11" s="198">
        <v>44531</v>
      </c>
      <c r="AMH11" s="198">
        <v>44532</v>
      </c>
      <c r="AMI11" s="198">
        <v>44533</v>
      </c>
      <c r="AMJ11" s="198">
        <v>44536</v>
      </c>
      <c r="AMK11" s="198">
        <v>44537</v>
      </c>
      <c r="AML11" s="198">
        <v>44538</v>
      </c>
      <c r="AMM11" s="198">
        <v>44539</v>
      </c>
      <c r="AMN11" s="198">
        <v>44540</v>
      </c>
      <c r="AMO11" s="198">
        <v>44543</v>
      </c>
      <c r="AMP11" s="198">
        <v>44544</v>
      </c>
      <c r="AMQ11" s="198">
        <v>44545</v>
      </c>
      <c r="AMR11" s="198">
        <v>44546</v>
      </c>
      <c r="AMS11" s="198">
        <v>44547</v>
      </c>
      <c r="AMT11" s="198">
        <v>44550</v>
      </c>
      <c r="AMU11" s="198">
        <v>44551</v>
      </c>
      <c r="AMV11" s="198">
        <v>44552</v>
      </c>
      <c r="AMW11" s="198">
        <v>44553</v>
      </c>
      <c r="AMX11" s="198">
        <v>44554</v>
      </c>
      <c r="AMY11" s="198">
        <v>44557</v>
      </c>
      <c r="AMZ11" s="198">
        <v>44558</v>
      </c>
      <c r="ANA11" s="198">
        <v>44560</v>
      </c>
      <c r="ANB11" s="198">
        <v>44561</v>
      </c>
      <c r="ANC11" s="198">
        <v>44564</v>
      </c>
      <c r="AND11" s="198">
        <v>44565</v>
      </c>
      <c r="ANE11" s="198">
        <v>44566</v>
      </c>
      <c r="ANF11" s="198">
        <v>44567</v>
      </c>
      <c r="ANG11" s="198">
        <v>44568</v>
      </c>
      <c r="ANH11" s="198">
        <v>44571</v>
      </c>
      <c r="ANI11" s="198">
        <v>44572</v>
      </c>
      <c r="ANJ11" s="198">
        <v>44573</v>
      </c>
      <c r="ANK11" s="198">
        <v>44574</v>
      </c>
      <c r="ANL11" s="198">
        <v>44575</v>
      </c>
      <c r="ANM11" s="198">
        <v>44578</v>
      </c>
      <c r="ANN11" s="198">
        <v>44579</v>
      </c>
      <c r="ANO11" s="198">
        <v>44580</v>
      </c>
      <c r="ANP11" s="198">
        <v>44581</v>
      </c>
      <c r="ANQ11" s="198">
        <v>44582</v>
      </c>
      <c r="ANR11" s="198">
        <v>44585</v>
      </c>
      <c r="ANS11" s="198">
        <v>44586</v>
      </c>
      <c r="ANT11" s="198">
        <v>44587</v>
      </c>
      <c r="ANU11" s="198">
        <v>44588</v>
      </c>
      <c r="ANV11" s="198">
        <v>44589</v>
      </c>
      <c r="ANW11" s="198">
        <v>44592</v>
      </c>
      <c r="ANX11" s="198">
        <v>44593</v>
      </c>
      <c r="ANY11" s="198">
        <v>44599</v>
      </c>
      <c r="ANZ11" s="198">
        <v>44600</v>
      </c>
      <c r="AOA11" s="198">
        <v>44601</v>
      </c>
      <c r="AOB11" s="198">
        <v>44602</v>
      </c>
      <c r="AOC11" s="198">
        <v>44603</v>
      </c>
      <c r="AOD11" s="198">
        <v>44606</v>
      </c>
      <c r="AOE11" s="198">
        <v>44607</v>
      </c>
      <c r="AOF11" s="198">
        <v>44608</v>
      </c>
      <c r="AOG11" s="198">
        <v>44609</v>
      </c>
      <c r="AOH11" s="198">
        <v>44610</v>
      </c>
      <c r="AOI11" s="198">
        <v>44613</v>
      </c>
      <c r="AOJ11" s="198">
        <v>44614</v>
      </c>
      <c r="AOK11" s="198">
        <v>44615</v>
      </c>
      <c r="AOL11" s="198">
        <v>44616</v>
      </c>
      <c r="AOM11" s="198">
        <v>44617</v>
      </c>
      <c r="AON11" s="198">
        <v>44620</v>
      </c>
      <c r="AOO11" s="198">
        <v>44621</v>
      </c>
      <c r="AOP11" s="198">
        <v>44622</v>
      </c>
      <c r="AOQ11" s="198">
        <v>44623</v>
      </c>
      <c r="AOR11" s="198">
        <v>44624</v>
      </c>
      <c r="AOS11" s="198">
        <v>44627</v>
      </c>
      <c r="AOT11" s="198">
        <v>44629</v>
      </c>
      <c r="AOU11" s="198">
        <v>44630</v>
      </c>
      <c r="AOV11" s="198">
        <v>44631</v>
      </c>
      <c r="AOW11" s="198">
        <v>44634</v>
      </c>
      <c r="AOX11" s="198">
        <v>44635</v>
      </c>
      <c r="AOY11" s="198">
        <v>44636</v>
      </c>
      <c r="AOZ11" s="198">
        <v>44637</v>
      </c>
      <c r="APA11" s="198">
        <v>44638</v>
      </c>
      <c r="APB11" s="198">
        <v>44641</v>
      </c>
      <c r="APC11" s="198">
        <v>44642</v>
      </c>
      <c r="APD11" s="198">
        <v>44643</v>
      </c>
      <c r="APE11" s="198">
        <v>44644</v>
      </c>
      <c r="APF11" s="198">
        <v>44645</v>
      </c>
      <c r="APG11" s="198">
        <v>44648</v>
      </c>
      <c r="APH11" s="198">
        <v>44649</v>
      </c>
      <c r="API11" s="198">
        <v>44650</v>
      </c>
      <c r="APJ11" s="198">
        <v>44651</v>
      </c>
      <c r="APK11" s="198">
        <v>44652</v>
      </c>
      <c r="APL11" s="198">
        <v>44655</v>
      </c>
      <c r="APM11" s="198">
        <v>44656</v>
      </c>
      <c r="APN11" s="198">
        <v>44657</v>
      </c>
      <c r="APO11" s="198">
        <v>44658</v>
      </c>
      <c r="APP11" s="198">
        <v>44659</v>
      </c>
      <c r="APQ11" s="198">
        <v>44662</v>
      </c>
      <c r="APR11" s="198">
        <v>44663</v>
      </c>
      <c r="APS11" s="198">
        <v>44664</v>
      </c>
      <c r="APT11" s="198">
        <v>44665</v>
      </c>
      <c r="APU11" s="198">
        <v>44666</v>
      </c>
      <c r="APV11" s="198">
        <v>44669</v>
      </c>
      <c r="APW11" s="198">
        <v>44670</v>
      </c>
      <c r="APX11" s="198">
        <v>44671</v>
      </c>
      <c r="APY11" s="198">
        <v>44672</v>
      </c>
      <c r="APZ11" s="198">
        <v>44673</v>
      </c>
      <c r="AQA11" s="198">
        <v>44676</v>
      </c>
      <c r="AQB11" s="198">
        <v>44677</v>
      </c>
      <c r="AQC11" s="198">
        <v>44678</v>
      </c>
      <c r="AQD11" s="198">
        <v>44679</v>
      </c>
      <c r="AQE11" s="198">
        <v>44680</v>
      </c>
      <c r="AQF11" s="198">
        <v>44683</v>
      </c>
      <c r="AQG11" s="198">
        <v>44684</v>
      </c>
      <c r="AQH11" s="198">
        <v>44685</v>
      </c>
      <c r="AQI11" s="198">
        <v>44686</v>
      </c>
      <c r="AQJ11" s="198">
        <v>44687</v>
      </c>
      <c r="AQK11" s="198">
        <v>44690</v>
      </c>
      <c r="AQL11" s="198">
        <v>44691</v>
      </c>
      <c r="AQM11" s="198">
        <v>44692</v>
      </c>
      <c r="AQN11" s="198">
        <v>44693</v>
      </c>
      <c r="AQO11" s="198">
        <v>44694</v>
      </c>
      <c r="AQP11" s="198">
        <v>44697</v>
      </c>
      <c r="AQQ11" s="198">
        <v>44698</v>
      </c>
      <c r="AQR11" s="198">
        <v>44699</v>
      </c>
      <c r="AQS11" s="198">
        <v>44700</v>
      </c>
      <c r="AQT11" s="198">
        <v>44701</v>
      </c>
      <c r="AQU11" s="198">
        <v>44704</v>
      </c>
      <c r="AQV11" s="198">
        <v>44705</v>
      </c>
      <c r="AQW11" s="198">
        <v>44706</v>
      </c>
      <c r="AQX11" s="198">
        <v>44707</v>
      </c>
      <c r="AQY11" s="198">
        <v>44708</v>
      </c>
      <c r="AQZ11" s="198">
        <v>44711</v>
      </c>
      <c r="ARA11" s="198">
        <v>44712</v>
      </c>
      <c r="ARB11" s="198">
        <v>44714</v>
      </c>
      <c r="ARC11" s="198">
        <v>44715</v>
      </c>
      <c r="ARD11" s="198">
        <v>44718</v>
      </c>
      <c r="ARE11" s="198">
        <v>44719</v>
      </c>
      <c r="ARF11" s="198">
        <v>44720</v>
      </c>
      <c r="ARG11" s="198">
        <v>44721</v>
      </c>
      <c r="ARH11" s="198">
        <v>44722</v>
      </c>
      <c r="ARI11" s="198">
        <v>44725</v>
      </c>
      <c r="ARJ11" s="198">
        <v>44726</v>
      </c>
      <c r="ARK11" s="198">
        <v>44727</v>
      </c>
      <c r="ARL11" s="198">
        <v>44728</v>
      </c>
      <c r="ARM11" s="198">
        <v>44732</v>
      </c>
      <c r="ARN11" s="198">
        <v>44733</v>
      </c>
      <c r="ARO11" s="198">
        <v>44734</v>
      </c>
      <c r="ARP11" s="198">
        <v>44735</v>
      </c>
      <c r="ARQ11" s="198">
        <v>44736</v>
      </c>
      <c r="ARR11" s="198">
        <v>44739</v>
      </c>
      <c r="ARS11" s="198">
        <v>44740</v>
      </c>
      <c r="ART11" s="198">
        <v>44741</v>
      </c>
      <c r="ARU11" s="198">
        <v>44742</v>
      </c>
      <c r="ARV11" s="198">
        <v>44743</v>
      </c>
      <c r="ARW11" s="198">
        <v>44746</v>
      </c>
      <c r="ARX11" s="198">
        <v>44747</v>
      </c>
      <c r="ARY11" s="198">
        <v>44748</v>
      </c>
      <c r="ARZ11" s="198">
        <v>44749</v>
      </c>
      <c r="ASA11" s="198">
        <v>44750</v>
      </c>
      <c r="ASB11" s="198">
        <v>44760</v>
      </c>
      <c r="ASC11" s="198">
        <v>44761</v>
      </c>
      <c r="ASD11" s="198">
        <v>44762</v>
      </c>
      <c r="ASE11" s="198">
        <v>44763</v>
      </c>
      <c r="ASF11" s="198">
        <v>44764</v>
      </c>
      <c r="ASG11" s="198">
        <v>44767</v>
      </c>
      <c r="ASH11" s="198">
        <v>44768</v>
      </c>
      <c r="ASI11" s="198">
        <v>44769</v>
      </c>
      <c r="ASJ11" s="198">
        <v>44770</v>
      </c>
      <c r="ASK11" s="198">
        <v>44771</v>
      </c>
      <c r="ASL11" s="198">
        <v>44774</v>
      </c>
      <c r="ASM11" s="198">
        <v>44775</v>
      </c>
      <c r="ASN11" s="198">
        <v>44776</v>
      </c>
      <c r="ASO11" s="198">
        <v>44777</v>
      </c>
      <c r="ASP11" s="198">
        <v>44778</v>
      </c>
      <c r="ASQ11" s="198">
        <v>44781</v>
      </c>
      <c r="ASR11" s="198">
        <v>44782</v>
      </c>
      <c r="ASS11" s="198">
        <v>44783</v>
      </c>
      <c r="AST11" s="198">
        <v>44784</v>
      </c>
      <c r="ASU11" s="198">
        <v>44785</v>
      </c>
      <c r="ASV11" s="198">
        <v>44788</v>
      </c>
      <c r="ASW11" s="198">
        <v>44789</v>
      </c>
      <c r="ASX11" s="198">
        <v>44790</v>
      </c>
      <c r="ASY11" s="198">
        <v>44791</v>
      </c>
      <c r="ASZ11" s="198">
        <v>44792</v>
      </c>
      <c r="ATA11" s="198">
        <v>44795</v>
      </c>
      <c r="ATB11" s="198">
        <v>44796</v>
      </c>
      <c r="ATC11" s="198">
        <v>44797</v>
      </c>
      <c r="ATD11" s="198">
        <v>44798</v>
      </c>
      <c r="ATE11" s="198">
        <v>44799</v>
      </c>
      <c r="ATF11" s="198">
        <v>44800</v>
      </c>
      <c r="ATG11" s="198">
        <v>44801</v>
      </c>
      <c r="ATH11" s="198">
        <v>44802</v>
      </c>
      <c r="ATI11" s="198">
        <v>44803</v>
      </c>
      <c r="ATJ11" s="198">
        <v>44804</v>
      </c>
      <c r="ATK11" s="198">
        <v>44805</v>
      </c>
      <c r="ATL11" s="198">
        <v>44806</v>
      </c>
      <c r="ATM11" s="198">
        <v>44807</v>
      </c>
      <c r="ATN11" s="198">
        <v>44808</v>
      </c>
      <c r="ATO11" s="198">
        <v>44809</v>
      </c>
      <c r="ATP11" s="198">
        <v>44810</v>
      </c>
      <c r="ATQ11" s="198">
        <v>44811</v>
      </c>
      <c r="ATR11" s="198">
        <v>44812</v>
      </c>
      <c r="ATS11" s="198">
        <v>44813</v>
      </c>
      <c r="ATT11" s="198">
        <v>44814</v>
      </c>
      <c r="ATU11" s="198">
        <v>44815</v>
      </c>
      <c r="ATV11" s="198">
        <v>44816</v>
      </c>
      <c r="ATW11" s="198">
        <v>44817</v>
      </c>
      <c r="ATX11" s="198">
        <v>44818</v>
      </c>
      <c r="ATY11" s="198">
        <v>44819</v>
      </c>
      <c r="ATZ11" s="198">
        <v>44820</v>
      </c>
      <c r="AUA11" s="198">
        <v>44821</v>
      </c>
      <c r="AUB11" s="198">
        <v>44822</v>
      </c>
      <c r="AUC11" s="198">
        <v>44823</v>
      </c>
      <c r="AUD11" s="198">
        <v>44824</v>
      </c>
      <c r="AUE11" s="198">
        <v>44825</v>
      </c>
      <c r="AUF11" s="198">
        <v>44826</v>
      </c>
      <c r="AUG11" s="198">
        <v>44827</v>
      </c>
      <c r="AUH11" s="198">
        <v>44828</v>
      </c>
      <c r="AUI11" s="198">
        <v>44829</v>
      </c>
      <c r="AUJ11" s="198">
        <v>44830</v>
      </c>
      <c r="AUK11" s="198">
        <v>44831</v>
      </c>
      <c r="AUL11" s="198">
        <v>44832</v>
      </c>
      <c r="AUM11" s="198">
        <v>44833</v>
      </c>
      <c r="AUN11" s="198">
        <v>44834</v>
      </c>
      <c r="AUO11" s="198">
        <v>44835</v>
      </c>
      <c r="AUP11" s="198">
        <v>44836</v>
      </c>
      <c r="AUQ11" s="198">
        <v>44837</v>
      </c>
      <c r="AUR11" s="198">
        <v>44838</v>
      </c>
      <c r="AUS11" s="198">
        <v>44839</v>
      </c>
      <c r="AUT11" s="198">
        <v>44840</v>
      </c>
      <c r="AUU11" s="198">
        <v>44841</v>
      </c>
      <c r="AUV11" s="198">
        <v>44842</v>
      </c>
      <c r="AUW11" s="198">
        <v>44843</v>
      </c>
      <c r="AUX11" s="198">
        <v>44844</v>
      </c>
      <c r="AUY11" s="198">
        <v>44845</v>
      </c>
      <c r="AUZ11" s="198">
        <v>44846</v>
      </c>
      <c r="AVA11" s="198">
        <v>44847</v>
      </c>
      <c r="AVB11" s="198">
        <v>44848</v>
      </c>
      <c r="AVC11" s="198">
        <v>44849</v>
      </c>
      <c r="AVD11" s="198">
        <v>44850</v>
      </c>
      <c r="AVE11" s="198">
        <v>44851</v>
      </c>
      <c r="AVF11" s="198">
        <v>44852</v>
      </c>
      <c r="AVG11" s="198">
        <v>44853</v>
      </c>
      <c r="AVH11" s="198">
        <v>44854</v>
      </c>
      <c r="AVI11" s="198">
        <v>44855</v>
      </c>
      <c r="AVJ11" s="198">
        <v>44856</v>
      </c>
      <c r="AVK11" s="198">
        <v>44857</v>
      </c>
      <c r="AVL11" s="198">
        <v>44858</v>
      </c>
      <c r="AVM11" s="198">
        <v>44859</v>
      </c>
      <c r="AVN11" s="198">
        <v>44860</v>
      </c>
      <c r="AVO11" s="198">
        <v>44861</v>
      </c>
      <c r="AVP11" s="198">
        <v>44862</v>
      </c>
      <c r="AVQ11" s="198">
        <v>44863</v>
      </c>
      <c r="AVR11" s="198">
        <v>44864</v>
      </c>
      <c r="AVS11" s="198">
        <v>44865</v>
      </c>
      <c r="AVT11" s="198">
        <v>44866</v>
      </c>
      <c r="AVU11" s="198">
        <v>44867</v>
      </c>
      <c r="AVV11" s="198">
        <v>44868</v>
      </c>
      <c r="AVW11" s="198">
        <v>44869</v>
      </c>
      <c r="AVX11" s="198">
        <v>44870</v>
      </c>
      <c r="AVY11" s="198">
        <v>44871</v>
      </c>
      <c r="AVZ11" s="198">
        <v>44872</v>
      </c>
      <c r="AWA11" s="198">
        <v>44873</v>
      </c>
      <c r="AWB11" s="198">
        <v>44874</v>
      </c>
      <c r="AWC11" s="198">
        <v>44875</v>
      </c>
      <c r="AWD11" s="198">
        <v>44876</v>
      </c>
      <c r="AWE11" s="198">
        <v>44877</v>
      </c>
      <c r="AWF11" s="198">
        <v>44878</v>
      </c>
      <c r="AWG11" s="198">
        <v>44879</v>
      </c>
      <c r="AWH11" s="198">
        <v>44880</v>
      </c>
      <c r="AWI11" s="198">
        <v>44881</v>
      </c>
      <c r="AWJ11" s="198">
        <v>44882</v>
      </c>
      <c r="AWK11" s="198">
        <v>44883</v>
      </c>
      <c r="AWL11" s="198">
        <v>44884</v>
      </c>
      <c r="AWM11" s="198">
        <v>44885</v>
      </c>
      <c r="AWN11" s="198">
        <v>44886</v>
      </c>
      <c r="AWO11" s="198">
        <v>44887</v>
      </c>
      <c r="AWP11" s="198">
        <v>44888</v>
      </c>
      <c r="AWQ11" s="198">
        <v>44889</v>
      </c>
      <c r="AWR11" s="198">
        <v>44890</v>
      </c>
      <c r="AWS11" s="198">
        <v>44891</v>
      </c>
      <c r="AWT11" s="198">
        <v>44892</v>
      </c>
      <c r="AWU11" s="198">
        <v>44893</v>
      </c>
      <c r="AWV11" s="198">
        <v>44894</v>
      </c>
      <c r="AWW11" s="198">
        <v>44895</v>
      </c>
      <c r="AWX11" s="198">
        <v>44896</v>
      </c>
      <c r="AWY11" s="198">
        <v>44897</v>
      </c>
      <c r="AWZ11" s="198">
        <v>44900</v>
      </c>
      <c r="AXA11" s="198">
        <v>44901</v>
      </c>
      <c r="AXB11" s="198">
        <v>44902</v>
      </c>
      <c r="AXC11" s="198">
        <v>44903</v>
      </c>
      <c r="AXD11" s="198">
        <v>44904</v>
      </c>
      <c r="AXE11" s="198">
        <v>44907</v>
      </c>
      <c r="AXF11" s="198">
        <v>44908</v>
      </c>
      <c r="AXG11" s="198">
        <v>44909</v>
      </c>
      <c r="AXH11" s="198">
        <v>44910</v>
      </c>
      <c r="AXI11" s="198">
        <v>44911</v>
      </c>
      <c r="AXJ11" s="198">
        <v>44914</v>
      </c>
      <c r="AXK11" s="198">
        <v>44915</v>
      </c>
      <c r="AXL11" s="198">
        <v>44916</v>
      </c>
      <c r="AXM11" s="198">
        <v>44917</v>
      </c>
      <c r="AXN11" s="198">
        <v>44918</v>
      </c>
      <c r="AXO11" s="198">
        <v>44921</v>
      </c>
      <c r="AXP11" s="198">
        <v>44922</v>
      </c>
      <c r="AXQ11" s="198">
        <v>44923</v>
      </c>
      <c r="AXR11" s="198">
        <v>44925</v>
      </c>
      <c r="AXS11" s="198">
        <v>44928</v>
      </c>
      <c r="AXT11" s="198">
        <v>44929</v>
      </c>
      <c r="AXU11" s="198">
        <v>44930</v>
      </c>
      <c r="AXV11" s="198">
        <v>44931</v>
      </c>
      <c r="AXW11" s="198">
        <v>44932</v>
      </c>
      <c r="AXX11" s="198">
        <v>44935</v>
      </c>
      <c r="AXY11" s="198">
        <v>44936</v>
      </c>
      <c r="AXZ11" s="198">
        <v>44937</v>
      </c>
      <c r="AYA11" s="198">
        <v>44938</v>
      </c>
      <c r="AYB11" s="198">
        <v>44939</v>
      </c>
      <c r="AYC11" s="198">
        <v>44942</v>
      </c>
      <c r="AYD11" s="198">
        <v>44943</v>
      </c>
      <c r="AYE11" s="198">
        <v>44944</v>
      </c>
      <c r="AYF11" s="198">
        <v>44945</v>
      </c>
      <c r="AYG11" s="198">
        <v>44946</v>
      </c>
      <c r="AYH11" s="198">
        <v>44949</v>
      </c>
      <c r="AYI11" s="198">
        <v>44950</v>
      </c>
      <c r="AYJ11" s="198">
        <v>44951</v>
      </c>
      <c r="AYK11" s="198">
        <v>44952</v>
      </c>
      <c r="AYL11" s="198">
        <v>44953</v>
      </c>
      <c r="AYM11" s="198">
        <v>44956</v>
      </c>
      <c r="AYN11" s="198">
        <v>44957</v>
      </c>
      <c r="AYO11" s="198">
        <v>44958</v>
      </c>
      <c r="AYP11" s="198">
        <v>44959</v>
      </c>
      <c r="AYQ11" s="198">
        <v>44960</v>
      </c>
      <c r="AYR11" s="198">
        <v>44963</v>
      </c>
      <c r="AYS11" s="198">
        <v>44964</v>
      </c>
      <c r="AYT11" s="198">
        <v>44965</v>
      </c>
      <c r="AYU11" s="198">
        <v>44966</v>
      </c>
      <c r="AYV11" s="198">
        <v>44967</v>
      </c>
      <c r="AYW11" s="198">
        <v>44970</v>
      </c>
      <c r="AYX11" s="198">
        <v>44971</v>
      </c>
      <c r="AYY11" s="198">
        <v>44972</v>
      </c>
      <c r="AYZ11" s="198">
        <v>44973</v>
      </c>
      <c r="AZA11" s="198">
        <v>44974</v>
      </c>
      <c r="AZB11" s="198">
        <v>44977</v>
      </c>
      <c r="AZC11" s="198">
        <v>44981</v>
      </c>
      <c r="AZD11" s="198">
        <v>44984</v>
      </c>
      <c r="AZE11" s="198">
        <v>44985</v>
      </c>
      <c r="AZF11" s="364" t="s">
        <v>209</v>
      </c>
      <c r="AZG11" s="364" t="s">
        <v>210</v>
      </c>
      <c r="AZH11" s="364" t="s">
        <v>211</v>
      </c>
      <c r="AZI11" s="364" t="s">
        <v>212</v>
      </c>
      <c r="AZJ11" s="364" t="s">
        <v>213</v>
      </c>
      <c r="AZK11" s="364" t="s">
        <v>214</v>
      </c>
      <c r="AZL11" s="364" t="s">
        <v>215</v>
      </c>
      <c r="AZM11" s="364" t="s">
        <v>216</v>
      </c>
      <c r="AZN11" s="364" t="s">
        <v>217</v>
      </c>
      <c r="AZO11" s="364" t="s">
        <v>218</v>
      </c>
      <c r="AZP11" s="364" t="s">
        <v>219</v>
      </c>
      <c r="AZQ11" s="364" t="s">
        <v>220</v>
      </c>
      <c r="AZR11" s="364" t="s">
        <v>221</v>
      </c>
      <c r="AZS11" s="364" t="s">
        <v>222</v>
      </c>
      <c r="AZT11" s="364" t="s">
        <v>223</v>
      </c>
      <c r="AZU11" s="364" t="s">
        <v>224</v>
      </c>
      <c r="AZV11" s="364" t="s">
        <v>225</v>
      </c>
      <c r="AZW11" s="364" t="s">
        <v>226</v>
      </c>
      <c r="AZX11" s="364" t="s">
        <v>227</v>
      </c>
      <c r="AZY11" s="364" t="s">
        <v>228</v>
      </c>
      <c r="AZZ11" s="364" t="s">
        <v>229</v>
      </c>
      <c r="BAA11" s="364" t="s">
        <v>230</v>
      </c>
      <c r="BAB11" s="364" t="s">
        <v>231</v>
      </c>
      <c r="BAC11" s="364" t="s">
        <v>232</v>
      </c>
      <c r="BAD11" s="364" t="s">
        <v>233</v>
      </c>
      <c r="BAE11" s="364" t="s">
        <v>234</v>
      </c>
      <c r="BAF11" s="364" t="s">
        <v>235</v>
      </c>
      <c r="BAG11" s="364" t="s">
        <v>236</v>
      </c>
      <c r="BAH11" s="364" t="s">
        <v>237</v>
      </c>
      <c r="BAI11" s="364" t="s">
        <v>238</v>
      </c>
      <c r="BAJ11" s="364" t="s">
        <v>239</v>
      </c>
      <c r="BAK11" s="364" t="s">
        <v>240</v>
      </c>
      <c r="BAL11" s="364" t="s">
        <v>241</v>
      </c>
      <c r="BAM11" s="364" t="s">
        <v>242</v>
      </c>
      <c r="BAN11" s="364" t="s">
        <v>243</v>
      </c>
      <c r="BAO11" s="364" t="s">
        <v>244</v>
      </c>
      <c r="BAP11" s="364" t="s">
        <v>245</v>
      </c>
      <c r="BAQ11" s="364" t="s">
        <v>246</v>
      </c>
      <c r="BAR11" s="364" t="s">
        <v>247</v>
      </c>
      <c r="BAS11" s="364" t="s">
        <v>248</v>
      </c>
      <c r="BAT11" s="364" t="s">
        <v>249</v>
      </c>
      <c r="BAU11" s="364" t="s">
        <v>250</v>
      </c>
      <c r="BAV11" s="364" t="s">
        <v>251</v>
      </c>
      <c r="BAW11" s="364" t="s">
        <v>252</v>
      </c>
      <c r="BAX11" s="364" t="s">
        <v>253</v>
      </c>
      <c r="BAY11" s="364" t="s">
        <v>254</v>
      </c>
      <c r="BAZ11" s="364" t="s">
        <v>255</v>
      </c>
      <c r="BBA11" s="364" t="s">
        <v>256</v>
      </c>
      <c r="BBB11" s="364" t="s">
        <v>257</v>
      </c>
      <c r="BBC11" s="364" t="s">
        <v>258</v>
      </c>
      <c r="BBD11" s="364" t="s">
        <v>259</v>
      </c>
      <c r="BBE11" s="364" t="s">
        <v>260</v>
      </c>
      <c r="BBF11" s="364" t="s">
        <v>261</v>
      </c>
      <c r="BBG11" s="364" t="s">
        <v>262</v>
      </c>
      <c r="BBH11" s="364" t="s">
        <v>263</v>
      </c>
      <c r="BBI11" s="364" t="s">
        <v>264</v>
      </c>
      <c r="BBJ11" s="364" t="s">
        <v>265</v>
      </c>
      <c r="BBK11" s="364" t="s">
        <v>266</v>
      </c>
      <c r="BBL11" s="364" t="s">
        <v>267</v>
      </c>
      <c r="BBM11" s="364" t="s">
        <v>268</v>
      </c>
      <c r="BBN11" s="392">
        <v>45071</v>
      </c>
      <c r="BBO11" s="392">
        <v>45072</v>
      </c>
      <c r="BBP11" s="392">
        <v>45075</v>
      </c>
      <c r="BBQ11" s="392">
        <v>45076</v>
      </c>
      <c r="BBR11" s="392">
        <v>45077</v>
      </c>
      <c r="BBS11" s="392">
        <v>45079</v>
      </c>
      <c r="BBT11" s="392">
        <v>45082</v>
      </c>
      <c r="BBU11" s="392">
        <v>45083</v>
      </c>
      <c r="BBV11" s="392">
        <v>45084</v>
      </c>
      <c r="BBW11" s="392">
        <v>45085</v>
      </c>
      <c r="BBX11" s="392">
        <v>45086</v>
      </c>
      <c r="BBY11" s="392">
        <v>45089</v>
      </c>
      <c r="BBZ11" s="392">
        <v>45090</v>
      </c>
      <c r="BCA11" s="392">
        <v>45091</v>
      </c>
      <c r="BCB11" s="392">
        <v>45092</v>
      </c>
      <c r="BCC11" s="392">
        <v>45093</v>
      </c>
      <c r="BCD11" s="392">
        <v>45096</v>
      </c>
      <c r="BCE11" s="392">
        <v>45097</v>
      </c>
      <c r="BCF11" s="392">
        <v>45098</v>
      </c>
      <c r="BCG11" s="392">
        <v>45099</v>
      </c>
      <c r="BCH11" s="392">
        <v>45100</v>
      </c>
      <c r="BCI11" s="392">
        <v>45103</v>
      </c>
      <c r="BCJ11" s="392">
        <v>45104</v>
      </c>
      <c r="BCK11" s="392">
        <v>45105</v>
      </c>
      <c r="BCL11" s="392">
        <v>45106</v>
      </c>
      <c r="BCM11" s="392">
        <v>45107</v>
      </c>
      <c r="BCN11" s="392">
        <v>45110</v>
      </c>
      <c r="BCO11" s="392">
        <v>45111</v>
      </c>
      <c r="BCP11" s="392">
        <v>45112</v>
      </c>
      <c r="BCQ11" s="392">
        <v>45113</v>
      </c>
      <c r="BCR11" s="392">
        <v>45114</v>
      </c>
      <c r="BCS11" s="392">
        <v>45124</v>
      </c>
      <c r="BCT11" s="392">
        <v>45125</v>
      </c>
      <c r="BCU11" s="392">
        <v>45126</v>
      </c>
      <c r="BCV11" s="392">
        <v>45127</v>
      </c>
      <c r="BCW11" s="392">
        <v>45128</v>
      </c>
      <c r="BCX11" s="392">
        <v>45131</v>
      </c>
      <c r="BCY11" s="392">
        <v>45132</v>
      </c>
      <c r="BCZ11" s="392">
        <v>45133</v>
      </c>
      <c r="BDA11" s="392">
        <v>45134</v>
      </c>
      <c r="BDB11" s="392">
        <v>45135</v>
      </c>
      <c r="BDC11" s="392">
        <v>45138</v>
      </c>
      <c r="BDD11" s="392">
        <v>45139</v>
      </c>
      <c r="BDE11" s="392">
        <v>45140</v>
      </c>
      <c r="BDF11" s="392">
        <v>45141</v>
      </c>
      <c r="BDG11" s="392">
        <v>45142</v>
      </c>
      <c r="BDH11" s="392">
        <v>45145</v>
      </c>
      <c r="BDI11" s="392">
        <v>45146</v>
      </c>
      <c r="BDJ11" s="392">
        <v>45147</v>
      </c>
      <c r="BDK11" s="392">
        <v>45148</v>
      </c>
      <c r="BDL11" s="392">
        <v>45149</v>
      </c>
      <c r="BDM11" s="392">
        <v>45152</v>
      </c>
      <c r="BDN11" s="392">
        <v>45153</v>
      </c>
      <c r="BDO11" s="392">
        <v>45154</v>
      </c>
      <c r="BDP11" s="392">
        <v>45155</v>
      </c>
      <c r="BDQ11" s="392">
        <v>45156</v>
      </c>
      <c r="BDR11" s="392">
        <v>45159</v>
      </c>
      <c r="BDS11" s="392">
        <v>45160</v>
      </c>
      <c r="BDT11" s="392">
        <v>45161</v>
      </c>
      <c r="BDU11" s="392">
        <v>45162</v>
      </c>
      <c r="BDV11" s="392">
        <v>45163</v>
      </c>
      <c r="BDW11" s="392">
        <v>45166</v>
      </c>
      <c r="BDX11" s="392">
        <v>45167</v>
      </c>
      <c r="BDY11" s="392">
        <v>45168</v>
      </c>
      <c r="BDZ11" s="392">
        <v>45169</v>
      </c>
      <c r="BEA11" s="392">
        <v>45170</v>
      </c>
      <c r="BEB11" s="392">
        <v>45173</v>
      </c>
      <c r="BEC11" s="392">
        <v>45174</v>
      </c>
      <c r="BED11" s="392">
        <v>45175</v>
      </c>
      <c r="BEE11" s="392">
        <v>45176</v>
      </c>
      <c r="BEF11" s="392">
        <v>45177</v>
      </c>
      <c r="BEG11" s="392">
        <v>45180</v>
      </c>
      <c r="BEH11" s="392">
        <v>45181</v>
      </c>
      <c r="BEI11" s="392">
        <v>45182</v>
      </c>
      <c r="BEJ11" s="392">
        <v>45183</v>
      </c>
      <c r="BEK11" s="392">
        <v>45184</v>
      </c>
      <c r="BEL11" s="392">
        <v>45187</v>
      </c>
      <c r="BEM11" s="392">
        <v>45188</v>
      </c>
      <c r="BEN11" s="392">
        <v>45189</v>
      </c>
      <c r="BEO11" s="392">
        <v>45190</v>
      </c>
      <c r="BEP11" s="392">
        <v>45191</v>
      </c>
      <c r="BEQ11" s="392">
        <v>45194</v>
      </c>
      <c r="BER11" s="392">
        <v>45195</v>
      </c>
      <c r="BES11" s="392">
        <v>45196</v>
      </c>
      <c r="BET11" s="392">
        <v>45197</v>
      </c>
      <c r="BEU11" s="392">
        <v>45198</v>
      </c>
      <c r="BEV11" s="392">
        <v>45201</v>
      </c>
      <c r="BEW11" s="392">
        <v>45202</v>
      </c>
      <c r="BEX11" s="392">
        <v>45203</v>
      </c>
      <c r="BEY11" s="392">
        <v>45204</v>
      </c>
      <c r="BEZ11" s="392">
        <v>45205</v>
      </c>
      <c r="BFA11" s="392">
        <v>45208</v>
      </c>
      <c r="BFB11" s="392">
        <v>45209</v>
      </c>
      <c r="BFC11" s="392">
        <v>45210</v>
      </c>
      <c r="BFD11" s="392">
        <v>45211</v>
      </c>
      <c r="BFE11" s="392">
        <v>45212</v>
      </c>
      <c r="BFF11" s="392">
        <v>45215</v>
      </c>
      <c r="BFG11" s="392">
        <v>45216</v>
      </c>
      <c r="BFH11" s="392">
        <v>45217</v>
      </c>
      <c r="BFI11" s="392">
        <v>45218</v>
      </c>
      <c r="BFJ11" s="392">
        <v>45219</v>
      </c>
      <c r="BFK11" s="392">
        <v>45222</v>
      </c>
      <c r="BFL11" s="392">
        <v>45223</v>
      </c>
      <c r="BFM11" s="392">
        <v>45224</v>
      </c>
      <c r="BFN11" s="392">
        <v>45225</v>
      </c>
      <c r="BFO11" s="392">
        <v>45226</v>
      </c>
      <c r="BFP11" s="392">
        <v>45229</v>
      </c>
      <c r="BFQ11" s="392">
        <v>45230</v>
      </c>
      <c r="BFR11" s="392">
        <v>45231</v>
      </c>
      <c r="BFS11" s="392">
        <v>45232</v>
      </c>
      <c r="BFT11" s="392">
        <v>45233</v>
      </c>
      <c r="BFU11" s="392">
        <v>45236</v>
      </c>
      <c r="BFV11" s="392">
        <v>45237</v>
      </c>
      <c r="BFW11" s="392">
        <v>45238</v>
      </c>
      <c r="BFX11" s="392">
        <v>45239</v>
      </c>
      <c r="BFY11" s="392">
        <v>45240</v>
      </c>
      <c r="BFZ11" s="392">
        <v>45243</v>
      </c>
      <c r="BGA11" s="392">
        <v>45245</v>
      </c>
      <c r="BGB11" s="392">
        <v>45246</v>
      </c>
      <c r="BGC11" s="392">
        <v>45247</v>
      </c>
      <c r="BGD11" s="392">
        <v>45250</v>
      </c>
      <c r="BGE11" s="392">
        <v>45251</v>
      </c>
      <c r="BGF11" s="392">
        <v>45252</v>
      </c>
      <c r="BGG11" s="392">
        <v>45253</v>
      </c>
      <c r="BGH11" s="392">
        <v>45254</v>
      </c>
      <c r="BGI11" s="392">
        <v>45257</v>
      </c>
      <c r="BGJ11" s="392">
        <v>45258</v>
      </c>
      <c r="BGK11" s="392">
        <v>45259</v>
      </c>
      <c r="BGL11" s="392">
        <v>45260</v>
      </c>
      <c r="BGM11" s="392">
        <v>45261</v>
      </c>
      <c r="BGN11" s="392">
        <v>45264</v>
      </c>
    </row>
    <row r="12" spans="1:2231" ht="12" customHeight="1">
      <c r="A12" s="159" t="s">
        <v>273</v>
      </c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  <c r="IT12" s="159"/>
      <c r="IU12" s="159"/>
      <c r="IV12" s="159"/>
      <c r="IW12" s="159"/>
      <c r="IX12" s="159"/>
      <c r="IY12" s="159"/>
      <c r="IZ12" s="159"/>
      <c r="JA12" s="159"/>
      <c r="JB12" s="159"/>
      <c r="JC12" s="159"/>
      <c r="JD12" s="159"/>
      <c r="JE12" s="159"/>
      <c r="JF12" s="159"/>
      <c r="JG12" s="159"/>
      <c r="JH12" s="159"/>
      <c r="JI12" s="159"/>
      <c r="JJ12" s="159"/>
      <c r="JK12" s="159"/>
      <c r="JL12" s="159"/>
      <c r="JM12" s="159"/>
      <c r="JN12" s="159"/>
      <c r="JO12" s="159"/>
      <c r="JP12" s="159"/>
      <c r="JQ12" s="159"/>
      <c r="JR12" s="159"/>
      <c r="JS12" s="159"/>
      <c r="JT12" s="159"/>
      <c r="JU12" s="159"/>
      <c r="JV12" s="159"/>
      <c r="JW12" s="159"/>
      <c r="JX12" s="159"/>
      <c r="JY12" s="159"/>
      <c r="JZ12" s="159"/>
      <c r="KA12" s="159"/>
      <c r="KB12" s="159"/>
      <c r="KC12" s="159"/>
      <c r="KD12" s="159"/>
      <c r="KE12" s="159"/>
      <c r="KF12" s="159"/>
      <c r="KG12" s="159"/>
      <c r="KH12" s="159"/>
      <c r="KI12" s="159"/>
      <c r="KJ12" s="159"/>
      <c r="KK12" s="159"/>
      <c r="KL12" s="159"/>
      <c r="KM12" s="159"/>
      <c r="KN12" s="159"/>
      <c r="KO12" s="159"/>
      <c r="KP12" s="159"/>
      <c r="KQ12" s="159"/>
      <c r="KR12" s="159"/>
      <c r="KS12" s="159"/>
      <c r="KT12" s="159"/>
      <c r="KU12" s="159"/>
      <c r="KV12" s="159"/>
      <c r="KW12" s="159"/>
      <c r="KX12" s="159"/>
      <c r="KY12" s="159"/>
      <c r="KZ12" s="159"/>
      <c r="LA12" s="159"/>
      <c r="LB12" s="159"/>
      <c r="LC12" s="159"/>
      <c r="LD12" s="159"/>
      <c r="LE12" s="159"/>
      <c r="LF12" s="159"/>
      <c r="LG12" s="159"/>
      <c r="LH12" s="159"/>
      <c r="LI12" s="159"/>
      <c r="LJ12" s="159"/>
      <c r="LK12" s="159"/>
      <c r="LL12" s="159"/>
      <c r="LM12" s="159"/>
      <c r="LN12" s="159"/>
      <c r="LO12" s="159"/>
      <c r="LP12" s="159"/>
      <c r="LQ12" s="159"/>
      <c r="LR12" s="159"/>
      <c r="LS12" s="159"/>
      <c r="LT12" s="159"/>
      <c r="LU12" s="159"/>
      <c r="LV12" s="159"/>
      <c r="LW12" s="159"/>
      <c r="LX12" s="159"/>
      <c r="LY12" s="159"/>
      <c r="LZ12" s="159"/>
      <c r="MA12" s="159"/>
      <c r="MB12" s="159"/>
      <c r="MC12" s="159"/>
      <c r="MD12" s="159"/>
      <c r="ME12" s="159"/>
      <c r="MF12" s="159"/>
      <c r="MG12" s="159"/>
      <c r="MH12" s="159"/>
      <c r="MI12" s="159"/>
      <c r="MJ12" s="159"/>
      <c r="MK12" s="159"/>
      <c r="ML12" s="159"/>
      <c r="MM12" s="159"/>
      <c r="MN12" s="159"/>
      <c r="MO12" s="159"/>
      <c r="MP12" s="159"/>
      <c r="MQ12" s="159"/>
      <c r="MR12" s="159"/>
      <c r="MS12" s="159"/>
      <c r="MT12" s="159"/>
      <c r="MU12" s="159"/>
      <c r="MV12" s="159"/>
      <c r="MW12" s="159"/>
      <c r="MX12" s="159"/>
      <c r="MY12" s="159"/>
      <c r="MZ12" s="159"/>
      <c r="NA12" s="159"/>
      <c r="NB12" s="159"/>
      <c r="NC12" s="159"/>
      <c r="ND12" s="159"/>
      <c r="NE12" s="159"/>
      <c r="NF12" s="159"/>
      <c r="NG12" s="159"/>
      <c r="NH12" s="159"/>
      <c r="NI12" s="159"/>
      <c r="NJ12" s="159"/>
      <c r="NK12" s="159"/>
      <c r="NL12" s="159"/>
      <c r="NM12" s="159"/>
      <c r="NN12" s="159"/>
      <c r="NO12" s="159"/>
      <c r="NP12" s="159"/>
      <c r="NQ12" s="159"/>
      <c r="NR12" s="159"/>
      <c r="NS12" s="159"/>
      <c r="NT12" s="159"/>
      <c r="NU12" s="159"/>
      <c r="NV12" s="159"/>
      <c r="NW12" s="159"/>
      <c r="NX12" s="159"/>
      <c r="NY12" s="159"/>
      <c r="NZ12" s="159"/>
      <c r="OA12" s="159"/>
      <c r="OB12" s="159"/>
      <c r="OC12" s="159"/>
      <c r="OD12" s="159"/>
      <c r="OE12" s="159"/>
      <c r="OF12" s="159"/>
      <c r="OG12" s="159"/>
      <c r="OH12" s="159"/>
      <c r="OI12" s="159"/>
      <c r="OJ12" s="159"/>
      <c r="OK12" s="159"/>
      <c r="OL12" s="159"/>
      <c r="OM12" s="159"/>
      <c r="ON12" s="159"/>
      <c r="OO12" s="159"/>
      <c r="OP12" s="159"/>
      <c r="OQ12" s="159"/>
      <c r="OR12" s="159"/>
      <c r="OS12" s="159"/>
      <c r="OT12" s="159"/>
      <c r="OU12" s="159"/>
      <c r="OV12" s="159"/>
      <c r="OW12" s="159"/>
      <c r="OX12" s="159"/>
      <c r="OY12" s="159"/>
      <c r="OZ12" s="159"/>
      <c r="PA12" s="159"/>
      <c r="PB12" s="159"/>
      <c r="PC12" s="159"/>
      <c r="PD12" s="159"/>
      <c r="PE12" s="159"/>
      <c r="PF12" s="159"/>
      <c r="PG12" s="159"/>
      <c r="PH12" s="159"/>
      <c r="PI12" s="159"/>
      <c r="PJ12" s="159"/>
      <c r="PK12" s="159"/>
      <c r="PL12" s="159"/>
      <c r="PM12" s="159"/>
      <c r="PN12" s="159"/>
      <c r="PO12" s="159"/>
      <c r="PP12" s="159"/>
      <c r="PQ12" s="159"/>
      <c r="PR12" s="159"/>
      <c r="PS12" s="159"/>
      <c r="PT12" s="159"/>
      <c r="PU12" s="159"/>
      <c r="PV12" s="159"/>
      <c r="PW12" s="159"/>
      <c r="PX12" s="159"/>
      <c r="PY12" s="159"/>
      <c r="PZ12" s="159"/>
      <c r="QA12" s="159"/>
      <c r="QB12" s="159"/>
      <c r="QC12" s="159"/>
      <c r="QD12" s="159"/>
      <c r="QE12" s="159"/>
      <c r="QF12" s="159"/>
      <c r="QG12" s="159"/>
      <c r="QH12" s="159"/>
      <c r="QI12" s="159"/>
      <c r="QJ12" s="159"/>
      <c r="QK12" s="159"/>
      <c r="QL12" s="159"/>
      <c r="QM12" s="159"/>
      <c r="QN12" s="159"/>
      <c r="QO12" s="159"/>
      <c r="QP12" s="159"/>
      <c r="QQ12" s="159"/>
      <c r="QR12" s="159"/>
      <c r="QS12" s="159"/>
      <c r="QT12" s="159"/>
      <c r="QU12" s="159"/>
      <c r="QV12" s="159"/>
      <c r="QW12" s="159"/>
      <c r="QX12" s="159"/>
      <c r="QY12" s="159"/>
      <c r="QZ12" s="159"/>
      <c r="RA12" s="159"/>
      <c r="RB12" s="159"/>
      <c r="RC12" s="159"/>
      <c r="RD12" s="159"/>
      <c r="RE12" s="159"/>
      <c r="RF12" s="159"/>
      <c r="RG12" s="159"/>
      <c r="RH12" s="159"/>
      <c r="RI12" s="159"/>
      <c r="RJ12" s="159"/>
      <c r="RK12" s="159"/>
      <c r="RL12" s="159"/>
      <c r="RM12" s="159"/>
      <c r="RN12" s="159"/>
      <c r="RO12" s="159"/>
      <c r="RP12" s="159"/>
      <c r="RQ12" s="159"/>
      <c r="RR12" s="159"/>
      <c r="RS12" s="159"/>
      <c r="RT12" s="159"/>
      <c r="RU12" s="159"/>
      <c r="RV12" s="159"/>
      <c r="RW12" s="159"/>
      <c r="RX12" s="159"/>
      <c r="RY12" s="159"/>
      <c r="RZ12" s="159"/>
      <c r="SA12" s="159"/>
      <c r="SB12" s="159"/>
      <c r="SC12" s="159"/>
      <c r="SD12" s="171"/>
      <c r="SE12" s="171"/>
      <c r="SF12" s="171"/>
      <c r="SG12" s="171"/>
      <c r="SH12" s="171"/>
      <c r="SI12" s="171"/>
      <c r="SJ12" s="171"/>
      <c r="SK12" s="171"/>
      <c r="SL12" s="171"/>
      <c r="SM12" s="171"/>
      <c r="SN12" s="171"/>
      <c r="SO12" s="171"/>
      <c r="SP12" s="171"/>
      <c r="SQ12" s="171"/>
      <c r="SR12" s="171"/>
      <c r="SS12" s="171"/>
      <c r="ST12" s="171"/>
      <c r="SU12" s="171"/>
      <c r="SV12" s="171"/>
      <c r="SW12" s="171"/>
      <c r="SX12" s="171"/>
      <c r="SY12" s="156"/>
      <c r="SZ12" s="156"/>
      <c r="TA12" s="156"/>
      <c r="TB12" s="156"/>
      <c r="TC12" s="156"/>
      <c r="TD12" s="156"/>
      <c r="TE12" s="156"/>
      <c r="TF12" s="156"/>
      <c r="TG12" s="156"/>
      <c r="TH12" s="156"/>
      <c r="TI12" s="156"/>
      <c r="TJ12" s="156"/>
      <c r="TK12" s="156"/>
      <c r="TL12" s="156"/>
      <c r="TM12" s="156"/>
      <c r="TN12" s="156"/>
      <c r="TO12" s="156"/>
      <c r="TP12" s="156"/>
      <c r="TQ12" s="156"/>
      <c r="TR12" s="156"/>
      <c r="TS12" s="156"/>
      <c r="TT12" s="156"/>
      <c r="TU12" s="156"/>
      <c r="TV12" s="156"/>
      <c r="TW12" s="156"/>
      <c r="TX12" s="156"/>
      <c r="TY12" s="156"/>
      <c r="TZ12" s="156">
        <f t="shared" ref="TZ12:WK12" si="226">TZ17/$TZ$17-1</f>
        <v>0</v>
      </c>
      <c r="UA12" s="156">
        <f t="shared" si="226"/>
        <v>2.1577497961122738E-4</v>
      </c>
      <c r="UB12" s="156">
        <f>UB17/$TZ$17-1</f>
        <v>5.6686647185966166E-4</v>
      </c>
      <c r="UC12" s="156">
        <f t="shared" si="226"/>
        <v>8.8870033975418927E-4</v>
      </c>
      <c r="UD12" s="156">
        <f t="shared" si="226"/>
        <v>1.2690494563567523E-3</v>
      </c>
      <c r="UE12" s="156">
        <f t="shared" si="226"/>
        <v>1.1337329437193233E-3</v>
      </c>
      <c r="UF12" s="156">
        <f t="shared" si="226"/>
        <v>1.6128265425168209E-3</v>
      </c>
      <c r="UG12" s="156">
        <f t="shared" si="226"/>
        <v>1.678656197313444E-3</v>
      </c>
      <c r="UH12" s="156">
        <f t="shared" si="226"/>
        <v>2.6295289888198514E-3</v>
      </c>
      <c r="UI12" s="156">
        <f t="shared" si="226"/>
        <v>3.108622587617349E-3</v>
      </c>
      <c r="UJ12" s="156">
        <f t="shared" si="226"/>
        <v>2.9440484506260134E-3</v>
      </c>
      <c r="UK12" s="156">
        <f t="shared" si="226"/>
        <v>3.5438297498839866E-3</v>
      </c>
      <c r="UL12" s="156">
        <f t="shared" si="226"/>
        <v>4.3484144196201946E-3</v>
      </c>
      <c r="UM12" s="156">
        <f t="shared" si="226"/>
        <v>4.9774533432322965E-3</v>
      </c>
      <c r="UN12" s="156">
        <f t="shared" si="226"/>
        <v>5.1164270589139083E-3</v>
      </c>
      <c r="UO12" s="156">
        <f t="shared" si="226"/>
        <v>5.2224859471974305E-3</v>
      </c>
      <c r="UP12" s="156">
        <f t="shared" si="226"/>
        <v>5.4528897389853892E-3</v>
      </c>
      <c r="UQ12" s="156">
        <f t="shared" si="226"/>
        <v>5.5004333785606541E-3</v>
      </c>
      <c r="UR12" s="156">
        <f t="shared" si="226"/>
        <v>5.8551820738537153E-3</v>
      </c>
      <c r="US12" s="156">
        <f t="shared" si="226"/>
        <v>6.0234134138894557E-3</v>
      </c>
      <c r="UT12" s="156">
        <f t="shared" si="226"/>
        <v>6.1660443326152503E-3</v>
      </c>
      <c r="UU12" s="156">
        <f t="shared" si="226"/>
        <v>6.3196468604740375E-3</v>
      </c>
      <c r="UV12" s="156">
        <f t="shared" si="226"/>
        <v>6.3050180482970841E-3</v>
      </c>
      <c r="UW12" s="156">
        <f t="shared" si="226"/>
        <v>6.5793082766163469E-3</v>
      </c>
      <c r="UX12" s="156">
        <f t="shared" si="226"/>
        <v>6.6999959770766004E-3</v>
      </c>
      <c r="UY12" s="156">
        <f t="shared" si="226"/>
        <v>6.8170264744928932E-3</v>
      </c>
      <c r="UZ12" s="156">
        <f t="shared" si="226"/>
        <v>7.1827467789182808E-3</v>
      </c>
      <c r="VA12" s="156">
        <f t="shared" si="226"/>
        <v>7.1681179667413275E-3</v>
      </c>
      <c r="VB12" s="156">
        <f t="shared" si="226"/>
        <v>7.2522336367593088E-3</v>
      </c>
      <c r="VC12" s="156">
        <f t="shared" si="226"/>
        <v>7.2485764337151259E-3</v>
      </c>
      <c r="VD12" s="156">
        <f t="shared" si="226"/>
        <v>7.6618403777160005E-3</v>
      </c>
      <c r="VE12" s="156">
        <f t="shared" si="226"/>
        <v>7.7642420629551179E-3</v>
      </c>
      <c r="VF12" s="156">
        <f t="shared" si="226"/>
        <v>8.0202462760530224E-3</v>
      </c>
      <c r="VG12" s="156">
        <f t="shared" si="226"/>
        <v>8.3969381896114026E-3</v>
      </c>
      <c r="VH12" s="156">
        <f t="shared" si="226"/>
        <v>8.7992305244795066E-3</v>
      </c>
      <c r="VI12" s="156">
        <f t="shared" si="226"/>
        <v>9.0040338949577414E-3</v>
      </c>
      <c r="VJ12" s="156">
        <f t="shared" si="226"/>
        <v>9.260038108055868E-3</v>
      </c>
      <c r="VK12" s="156">
        <f t="shared" si="226"/>
        <v>9.7135312855434197E-3</v>
      </c>
      <c r="VL12" s="156">
        <f t="shared" si="226"/>
        <v>1.0006107529084041E-2</v>
      </c>
      <c r="VM12" s="156">
        <f t="shared" si="226"/>
        <v>1.0379142239598016E-2</v>
      </c>
      <c r="VN12" s="156">
        <f t="shared" si="226"/>
        <v>1.0580288407032068E-2</v>
      </c>
      <c r="VO12" s="156">
        <f t="shared" si="226"/>
        <v>1.0916751087103549E-2</v>
      </c>
      <c r="VP12" s="156">
        <f t="shared" si="226"/>
        <v>1.0737548137935038E-2</v>
      </c>
      <c r="VQ12" s="156">
        <f t="shared" si="226"/>
        <v>1.094966591450186E-2</v>
      </c>
      <c r="VR12" s="156">
        <f t="shared" si="226"/>
        <v>1.0982580741900394E-2</v>
      </c>
      <c r="VS12" s="156">
        <f t="shared" si="226"/>
        <v>1.122029893977694E-2</v>
      </c>
      <c r="VT12" s="156">
        <f t="shared" si="226"/>
        <v>1.1823737442079096E-2</v>
      </c>
      <c r="VU12" s="156">
        <f t="shared" si="226"/>
        <v>1.1776193802503832E-2</v>
      </c>
      <c r="VV12" s="156">
        <f t="shared" si="226"/>
        <v>1.1834709051211867E-2</v>
      </c>
      <c r="VW12" s="156">
        <f t="shared" si="226"/>
        <v>1.2138256903885036E-2</v>
      </c>
      <c r="VX12" s="156">
        <f t="shared" si="226"/>
        <v>1.2328431462186318E-2</v>
      </c>
      <c r="VY12" s="156">
        <f t="shared" si="226"/>
        <v>1.2635636517903892E-2</v>
      </c>
      <c r="VZ12" s="156">
        <f t="shared" si="226"/>
        <v>1.2741695406187414E-2</v>
      </c>
      <c r="WA12" s="156">
        <f t="shared" si="226"/>
        <v>1.2946498776665649E-2</v>
      </c>
      <c r="WB12" s="156">
        <f t="shared" si="226"/>
        <v>1.3323190690224029E-2</v>
      </c>
      <c r="WC12" s="156">
        <f t="shared" si="226"/>
        <v>1.3560908888100576E-2</v>
      </c>
      <c r="WD12" s="156">
        <f t="shared" si="226"/>
        <v>1.3842513522508204E-2</v>
      </c>
      <c r="WE12" s="156">
        <f t="shared" si="226"/>
        <v>1.4142404172137191E-2</v>
      </c>
      <c r="WF12" s="156">
        <f t="shared" si="226"/>
        <v>1.4614183364846323E-2</v>
      </c>
      <c r="WG12" s="156">
        <f t="shared" si="226"/>
        <v>1.503110451189138E-2</v>
      </c>
      <c r="WH12" s="156">
        <f t="shared" si="226"/>
        <v>1.519933585192712E-2</v>
      </c>
      <c r="WI12" s="156">
        <f t="shared" si="226"/>
        <v>1.5875918415114487E-2</v>
      </c>
      <c r="WJ12" s="156">
        <f t="shared" si="226"/>
        <v>1.5597970983751042E-2</v>
      </c>
      <c r="WK12" s="156">
        <f t="shared" si="226"/>
        <v>1.6340383201735031E-2</v>
      </c>
      <c r="WL12" s="156">
        <f t="shared" ref="WL12:XZ12" si="227">WL17/$TZ$17-1</f>
        <v>1.6621987836142882E-2</v>
      </c>
      <c r="WM12" s="156">
        <f t="shared" si="227"/>
        <v>1.6940164500993005E-2</v>
      </c>
      <c r="WN12" s="156">
        <f t="shared" si="227"/>
        <v>1.7101081434940157E-2</v>
      </c>
      <c r="WO12" s="156">
        <f t="shared" si="227"/>
        <v>1.7137653465382874E-2</v>
      </c>
      <c r="WP12" s="156">
        <f t="shared" si="227"/>
        <v>1.7221769135400633E-2</v>
      </c>
      <c r="WQ12" s="156">
        <f t="shared" si="227"/>
        <v>1.7411943693701915E-2</v>
      </c>
      <c r="WR12" s="156">
        <f t="shared" si="227"/>
        <v>1.7283941587153073E-2</v>
      </c>
      <c r="WS12" s="156">
        <f t="shared" si="227"/>
        <v>1.7602118252003196E-2</v>
      </c>
      <c r="WT12" s="156">
        <f t="shared" si="227"/>
        <v>1.7411943693701915E-2</v>
      </c>
      <c r="WU12" s="156">
        <f t="shared" si="227"/>
        <v>1.7660633500711231E-2</v>
      </c>
      <c r="WV12" s="156">
        <f t="shared" si="227"/>
        <v>1.8044639820358199E-2</v>
      </c>
      <c r="WW12" s="156">
        <f t="shared" si="227"/>
        <v>1.8136069896464546E-2</v>
      </c>
      <c r="WX12" s="156">
        <f t="shared" si="227"/>
        <v>1.8450589358270708E-2</v>
      </c>
      <c r="WY12" s="156">
        <f t="shared" si="227"/>
        <v>1.8377445297385497E-2</v>
      </c>
      <c r="WZ12" s="156">
        <f t="shared" si="227"/>
        <v>1.8574934261775367E-2</v>
      </c>
      <c r="XA12" s="156">
        <f t="shared" si="227"/>
        <v>1.875779441398806E-2</v>
      </c>
      <c r="XB12" s="156">
        <f t="shared" si="227"/>
        <v>1.9046713454484276E-2</v>
      </c>
      <c r="XC12" s="156">
        <f t="shared" si="227"/>
        <v>1.9364890119334621E-2</v>
      </c>
      <c r="XD12" s="156">
        <f t="shared" si="227"/>
        <v>1.9796440078556854E-2</v>
      </c>
      <c r="XE12" s="156">
        <f t="shared" si="227"/>
        <v>1.996101421554819E-2</v>
      </c>
      <c r="XF12" s="156">
        <f t="shared" si="227"/>
        <v>1.9968328621636777E-2</v>
      </c>
      <c r="XG12" s="156">
        <f t="shared" si="227"/>
        <v>2.0187760804292187E-2</v>
      </c>
      <c r="XH12" s="156">
        <f t="shared" si="227"/>
        <v>2.0597367545248879E-2</v>
      </c>
      <c r="XI12" s="156">
        <f t="shared" si="227"/>
        <v>2.0451079423478458E-2</v>
      </c>
      <c r="XJ12" s="156">
        <f t="shared" si="227"/>
        <v>2.093383022532036E-2</v>
      </c>
      <c r="XK12" s="156">
        <f t="shared" si="227"/>
        <v>2.0904572600966231E-2</v>
      </c>
      <c r="XL12" s="156">
        <f t="shared" si="227"/>
        <v>2.1273950108436024E-2</v>
      </c>
      <c r="XM12" s="156">
        <f t="shared" si="227"/>
        <v>2.1599441179374734E-2</v>
      </c>
      <c r="XN12" s="156">
        <f t="shared" si="227"/>
        <v>2.2056591559906691E-2</v>
      </c>
      <c r="XO12" s="156">
        <f t="shared" si="227"/>
        <v>2.2411340255199752E-2</v>
      </c>
      <c r="XP12" s="156">
        <f t="shared" si="227"/>
        <v>2.2846547417466168E-2</v>
      </c>
      <c r="XQ12" s="156">
        <f t="shared" si="227"/>
        <v>2.3369527452794747E-2</v>
      </c>
      <c r="XR12" s="156">
        <f t="shared" si="227"/>
        <v>2.3972965955096903E-2</v>
      </c>
      <c r="XS12" s="156">
        <f t="shared" si="227"/>
        <v>2.3877878675946151E-2</v>
      </c>
      <c r="XT12" s="156">
        <f t="shared" si="227"/>
        <v>2.4664177330461223E-2</v>
      </c>
      <c r="XU12" s="156">
        <f t="shared" si="227"/>
        <v>2.4455716756938584E-2</v>
      </c>
      <c r="XV12" s="156">
        <f t="shared" si="227"/>
        <v>2.5326131081471415E-2</v>
      </c>
      <c r="XW12" s="156">
        <f t="shared" si="227"/>
        <v>2.5995399238570194E-2</v>
      </c>
      <c r="XX12" s="156">
        <f t="shared" si="227"/>
        <v>2.575036663460506E-2</v>
      </c>
      <c r="XY12" s="156">
        <f t="shared" si="227"/>
        <v>2.6562265710430077E-2</v>
      </c>
      <c r="XZ12" s="156">
        <f t="shared" si="227"/>
        <v>2.6200202609048651E-2</v>
      </c>
      <c r="YA12" s="156">
        <f>YA17/$YA$17-1</f>
        <v>0</v>
      </c>
      <c r="YB12" s="156">
        <f t="shared" ref="YB12:AAM12" si="228">YB17/$YA$17-1</f>
        <v>-4.2367148726496495E-4</v>
      </c>
      <c r="YC12" s="156">
        <f t="shared" si="228"/>
        <v>3.0618275550220453E-4</v>
      </c>
      <c r="YD12" s="156">
        <f t="shared" si="228"/>
        <v>6.7645027378215872E-5</v>
      </c>
      <c r="YE12" s="156">
        <f t="shared" si="228"/>
        <v>7.6901715335475629E-4</v>
      </c>
      <c r="YF12" s="156">
        <f t="shared" si="228"/>
        <v>1.0360369982695961E-3</v>
      </c>
      <c r="YG12" s="156">
        <f t="shared" si="228"/>
        <v>1.6163601278846862E-3</v>
      </c>
      <c r="YH12" s="156">
        <f t="shared" si="228"/>
        <v>1.5807574818960113E-3</v>
      </c>
      <c r="YI12" s="156">
        <f t="shared" si="228"/>
        <v>2.9300977648658577E-3</v>
      </c>
      <c r="YJ12" s="156">
        <f t="shared" si="228"/>
        <v>3.1437136407976851E-3</v>
      </c>
      <c r="YK12" s="156">
        <f t="shared" si="228"/>
        <v>3.7026751828195259E-3</v>
      </c>
      <c r="YL12" s="156">
        <f t="shared" si="228"/>
        <v>3.9447731755424265E-3</v>
      </c>
      <c r="YM12" s="156">
        <f t="shared" si="228"/>
        <v>3.8415255021753136E-3</v>
      </c>
      <c r="YN12" s="156">
        <f t="shared" si="228"/>
        <v>3.9625744985365419E-3</v>
      </c>
      <c r="YO12" s="156">
        <f t="shared" si="228"/>
        <v>4.2046724912594424E-3</v>
      </c>
      <c r="YP12" s="156">
        <f t="shared" si="228"/>
        <v>5.1125399639699864E-3</v>
      </c>
      <c r="YQ12" s="156">
        <f t="shared" si="228"/>
        <v>4.3791254566039051E-3</v>
      </c>
      <c r="YR12" s="156">
        <f t="shared" si="228"/>
        <v>5.0555757303882842E-3</v>
      </c>
      <c r="YS12" s="156">
        <f t="shared" si="228"/>
        <v>5.3795598088848262E-3</v>
      </c>
      <c r="YT12" s="156">
        <f t="shared" si="228"/>
        <v>5.4756869530543373E-3</v>
      </c>
      <c r="YU12" s="156">
        <f t="shared" si="228"/>
        <v>6.3443915151772945E-3</v>
      </c>
      <c r="YV12" s="156">
        <f t="shared" si="228"/>
        <v>6.1806193436295676E-3</v>
      </c>
      <c r="YW12" s="156">
        <f t="shared" si="228"/>
        <v>6.8819914696058859E-3</v>
      </c>
      <c r="YX12" s="156">
        <f t="shared" si="228"/>
        <v>7.6866112689493171E-3</v>
      </c>
      <c r="YY12" s="156">
        <f t="shared" si="228"/>
        <v>7.4480735408253285E-3</v>
      </c>
      <c r="YZ12" s="156">
        <f t="shared" si="228"/>
        <v>8.4947913328916602E-3</v>
      </c>
      <c r="ZA12" s="156">
        <f t="shared" si="228"/>
        <v>8.3452602197393588E-3</v>
      </c>
      <c r="ZB12" s="156">
        <f t="shared" si="228"/>
        <v>9.2922906030374897E-3</v>
      </c>
      <c r="ZC12" s="156">
        <f t="shared" si="228"/>
        <v>9.1570005482806138E-3</v>
      </c>
      <c r="ZD12" s="156">
        <f t="shared" si="228"/>
        <v>1.0848126232741562E-2</v>
      </c>
      <c r="ZE12" s="156">
        <f t="shared" si="228"/>
        <v>1.1553058623316792E-2</v>
      </c>
      <c r="ZF12" s="156">
        <f t="shared" si="228"/>
        <v>1.1577980475508953E-2</v>
      </c>
      <c r="ZG12" s="156">
        <f t="shared" si="228"/>
        <v>1.1852120849621617E-2</v>
      </c>
      <c r="ZH12" s="156">
        <f t="shared" si="228"/>
        <v>1.1866361908017042E-2</v>
      </c>
      <c r="ZI12" s="156">
        <f t="shared" si="228"/>
        <v>1.2514330065010348E-2</v>
      </c>
      <c r="ZJ12" s="156">
        <f t="shared" si="228"/>
        <v>1.2745747263936513E-2</v>
      </c>
      <c r="ZK12" s="156">
        <f t="shared" si="228"/>
        <v>1.2688783030354811E-2</v>
      </c>
      <c r="ZL12" s="156">
        <f t="shared" si="228"/>
        <v>1.2994965785857238E-2</v>
      </c>
      <c r="ZM12" s="156">
        <f t="shared" si="228"/>
        <v>1.278847043912279E-2</v>
      </c>
      <c r="ZN12" s="156">
        <f t="shared" si="228"/>
        <v>1.3180099544998214E-2</v>
      </c>
      <c r="ZO12" s="156">
        <f t="shared" si="228"/>
        <v>1.329402801216184E-2</v>
      </c>
      <c r="ZP12" s="156">
        <f t="shared" si="228"/>
        <v>1.3283347218365327E-2</v>
      </c>
      <c r="ZQ12" s="156">
        <f t="shared" si="228"/>
        <v>1.336523330413919E-2</v>
      </c>
      <c r="ZR12" s="156">
        <f t="shared" si="228"/>
        <v>1.336523330413919E-2</v>
      </c>
      <c r="ZS12" s="156">
        <f t="shared" si="228"/>
        <v>1.3340311451947029E-2</v>
      </c>
      <c r="ZT12" s="156">
        <f t="shared" si="228"/>
        <v>1.3763982939211994E-2</v>
      </c>
      <c r="ZU12" s="156">
        <f t="shared" si="228"/>
        <v>1.3753302145415258E-2</v>
      </c>
      <c r="ZV12" s="156">
        <f t="shared" si="228"/>
        <v>1.4123569663697211E-2</v>
      </c>
      <c r="ZW12" s="156">
        <f t="shared" si="228"/>
        <v>1.3959797492149484E-2</v>
      </c>
      <c r="ZX12" s="156">
        <f t="shared" si="228"/>
        <v>1.4144931251290682E-2</v>
      </c>
      <c r="ZY12" s="156">
        <f t="shared" si="228"/>
        <v>1.4639808030532775E-2</v>
      </c>
      <c r="ZZ12" s="156">
        <f t="shared" si="228"/>
        <v>1.4443993477595063E-2</v>
      </c>
      <c r="AAA12" s="156">
        <f t="shared" si="228"/>
        <v>1.4743055703899888E-2</v>
      </c>
      <c r="AAB12" s="156">
        <f t="shared" si="228"/>
        <v>1.499227422582039E-2</v>
      </c>
      <c r="AAC12" s="156">
        <f t="shared" si="228"/>
        <v>1.5177407984961366E-2</v>
      </c>
      <c r="AAD12" s="156">
        <f t="shared" si="228"/>
        <v>1.5284215922927391E-2</v>
      </c>
      <c r="AAE12" s="156">
        <f t="shared" si="228"/>
        <v>1.5430186771480781E-2</v>
      </c>
      <c r="AAF12" s="156">
        <f t="shared" si="228"/>
        <v>1.5804014554361645E-2</v>
      </c>
      <c r="AAG12" s="156">
        <f t="shared" si="228"/>
        <v>1.5682965558000195E-2</v>
      </c>
      <c r="AAH12" s="156">
        <f t="shared" si="228"/>
        <v>1.5722128468587782E-2</v>
      </c>
      <c r="AAI12" s="156">
        <f t="shared" si="228"/>
        <v>1.5836056935751408E-2</v>
      </c>
      <c r="AAJ12" s="156">
        <f t="shared" si="228"/>
        <v>1.5875219846338773E-2</v>
      </c>
      <c r="AAK12" s="156">
        <f t="shared" si="228"/>
        <v>1.5896581433932022E-2</v>
      </c>
      <c r="AAL12" s="156">
        <f t="shared" si="228"/>
        <v>1.5885900640135509E-2</v>
      </c>
      <c r="AAM12" s="156">
        <f t="shared" si="228"/>
        <v>1.5982027784304798E-2</v>
      </c>
      <c r="AAN12" s="156">
        <f t="shared" ref="AAN12:ACY12" si="229">AAN17/$YA$17-1</f>
        <v>1.6046112547084324E-2</v>
      </c>
      <c r="AAO12" s="156">
        <f t="shared" si="229"/>
        <v>1.6174282072643598E-2</v>
      </c>
      <c r="AAP12" s="156">
        <f t="shared" si="229"/>
        <v>1.6345174773389148E-2</v>
      </c>
      <c r="AAQ12" s="156">
        <f t="shared" si="229"/>
        <v>1.6373656890179999E-2</v>
      </c>
      <c r="AAR12" s="156">
        <f t="shared" si="229"/>
        <v>1.6092395986869734E-2</v>
      </c>
      <c r="AAS12" s="156">
        <f t="shared" si="229"/>
        <v>1.6270409216812887E-2</v>
      </c>
      <c r="AAT12" s="156">
        <f t="shared" si="229"/>
        <v>1.6224125777027698E-2</v>
      </c>
      <c r="AAU12" s="156">
        <f t="shared" si="229"/>
        <v>1.6306011862801562E-2</v>
      </c>
      <c r="AAV12" s="156">
        <f t="shared" si="229"/>
        <v>1.6224125777027698E-2</v>
      </c>
      <c r="AAW12" s="156">
        <f t="shared" si="229"/>
        <v>1.627752974601071E-2</v>
      </c>
      <c r="AAX12" s="156">
        <f t="shared" si="229"/>
        <v>1.6263288687615285E-2</v>
      </c>
      <c r="AAY12" s="156">
        <f t="shared" si="229"/>
        <v>1.64733442989482E-2</v>
      </c>
      <c r="AAZ12" s="156">
        <f t="shared" si="229"/>
        <v>1.6266848952213975E-2</v>
      </c>
      <c r="ABA12" s="156">
        <f t="shared" si="229"/>
        <v>1.5971346990508284E-2</v>
      </c>
      <c r="ABB12" s="156">
        <f t="shared" si="229"/>
        <v>1.6241927100022036E-2</v>
      </c>
      <c r="ABC12" s="156">
        <f t="shared" si="229"/>
        <v>1.6124438368259497E-2</v>
      </c>
      <c r="ABD12" s="156">
        <f t="shared" si="229"/>
        <v>1.6355855567185662E-2</v>
      </c>
      <c r="ABE12" s="156">
        <f t="shared" si="229"/>
        <v>1.6362976096383264E-2</v>
      </c>
      <c r="ABF12" s="156">
        <f t="shared" si="229"/>
        <v>1.6427060859163012E-2</v>
      </c>
      <c r="ABG12" s="156">
        <f t="shared" si="229"/>
        <v>1.6348735037987838E-2</v>
      </c>
      <c r="ABH12" s="156">
        <f t="shared" si="229"/>
        <v>1.6306011862801562E-2</v>
      </c>
      <c r="ABI12" s="156">
        <f t="shared" si="229"/>
        <v>1.6316692656598297E-2</v>
      </c>
      <c r="ABJ12" s="156">
        <f t="shared" si="229"/>
        <v>1.6427060859163012E-2</v>
      </c>
      <c r="ABK12" s="156">
        <f t="shared" si="229"/>
        <v>1.6355855567185662E-2</v>
      </c>
      <c r="ABL12" s="156">
        <f t="shared" si="229"/>
        <v>1.6259728423016151E-2</v>
      </c>
      <c r="ABM12" s="156">
        <f t="shared" si="229"/>
        <v>1.6206324454033361E-2</v>
      </c>
      <c r="ABN12" s="156">
        <f t="shared" si="229"/>
        <v>1.5921503286124183E-2</v>
      </c>
      <c r="ABO12" s="156">
        <f t="shared" si="229"/>
        <v>1.5910822492327448E-2</v>
      </c>
      <c r="ABP12" s="156">
        <f t="shared" si="229"/>
        <v>1.5658043705808256E-2</v>
      </c>
      <c r="ABQ12" s="156">
        <f t="shared" si="229"/>
        <v>1.5796894025163821E-2</v>
      </c>
      <c r="ABR12" s="156">
        <f t="shared" si="229"/>
        <v>1.5690086087197797E-2</v>
      </c>
      <c r="ABS12" s="156">
        <f t="shared" si="229"/>
        <v>1.5700766880994532E-2</v>
      </c>
      <c r="ABT12" s="156">
        <f t="shared" si="229"/>
        <v>1.550495232805682E-2</v>
      </c>
      <c r="ABU12" s="156">
        <f t="shared" si="229"/>
        <v>1.5675845028802371E-2</v>
      </c>
      <c r="ABV12" s="156">
        <f t="shared" si="229"/>
        <v>1.5690086087197797E-2</v>
      </c>
      <c r="ABW12" s="156">
        <f t="shared" si="229"/>
        <v>1.5640242382813918E-2</v>
      </c>
      <c r="ABX12" s="156">
        <f t="shared" si="229"/>
        <v>1.5533434444847893E-2</v>
      </c>
      <c r="ABY12" s="156">
        <f t="shared" si="229"/>
        <v>1.538390333169537E-2</v>
      </c>
      <c r="ABZ12" s="156">
        <f t="shared" si="229"/>
        <v>1.5277095393729567E-2</v>
      </c>
      <c r="ACA12" s="156">
        <f t="shared" si="229"/>
        <v>1.5127564280577266E-2</v>
      </c>
      <c r="ACB12" s="156">
        <f t="shared" si="229"/>
        <v>1.4974472902826053E-2</v>
      </c>
      <c r="ACC12" s="156">
        <f t="shared" si="229"/>
        <v>1.4878345758656764E-2</v>
      </c>
      <c r="ACD12" s="156">
        <f t="shared" si="229"/>
        <v>1.4614886178340614E-2</v>
      </c>
      <c r="ACE12" s="156">
        <f t="shared" si="229"/>
        <v>1.4753736497696401E-2</v>
      </c>
      <c r="ACF12" s="156">
        <f t="shared" si="229"/>
        <v>1.4721694116306638E-2</v>
      </c>
      <c r="ACG12" s="156">
        <f t="shared" si="229"/>
        <v>1.480001993748159E-2</v>
      </c>
      <c r="ACH12" s="156">
        <f t="shared" si="229"/>
        <v>1.4636247765933863E-2</v>
      </c>
      <c r="ACI12" s="156">
        <f t="shared" si="229"/>
        <v>1.4490276917380474E-2</v>
      </c>
      <c r="ACJ12" s="156">
        <f t="shared" si="229"/>
        <v>1.4579283532352161E-2</v>
      </c>
      <c r="ACK12" s="156">
        <f t="shared" si="229"/>
        <v>1.4646928559730599E-2</v>
      </c>
      <c r="ACL12" s="156">
        <f t="shared" si="229"/>
        <v>1.4629127236736039E-2</v>
      </c>
      <c r="ACM12" s="156">
        <f t="shared" si="229"/>
        <v>1.453300009256675E-2</v>
      </c>
      <c r="ACN12" s="156">
        <f t="shared" si="229"/>
        <v>1.4582843796950851E-2</v>
      </c>
      <c r="ACO12" s="156">
        <f t="shared" si="229"/>
        <v>1.4298022629041673E-2</v>
      </c>
      <c r="ACP12" s="156">
        <f t="shared" si="229"/>
        <v>1.452943982796806E-2</v>
      </c>
      <c r="ACQ12" s="156">
        <f t="shared" si="229"/>
        <v>1.4500957711177209E-2</v>
      </c>
      <c r="ACR12" s="156">
        <f t="shared" si="229"/>
        <v>1.455436168016E-2</v>
      </c>
      <c r="ACS12" s="156">
        <f t="shared" si="229"/>
        <v>1.4472475594386136E-2</v>
      </c>
      <c r="ACT12" s="156">
        <f t="shared" si="229"/>
        <v>1.4565042473956513E-2</v>
      </c>
      <c r="ACU12" s="156">
        <f t="shared" si="229"/>
        <v>1.448315638818265E-2</v>
      </c>
      <c r="ACV12" s="156">
        <f t="shared" si="229"/>
        <v>1.4411951096205522E-2</v>
      </c>
      <c r="ACW12" s="156">
        <f t="shared" si="229"/>
        <v>1.4436872948397461E-2</v>
      </c>
      <c r="ACX12" s="156">
        <f t="shared" si="229"/>
        <v>1.4451114006792887E-2</v>
      </c>
      <c r="ACY12" s="156">
        <f t="shared" si="229"/>
        <v>1.4500957711177209E-2</v>
      </c>
      <c r="ACZ12" s="156">
        <f t="shared" ref="ACZ12:AFK12" si="230">ACZ17/$YA$17-1</f>
        <v>1.4678970941120362E-2</v>
      </c>
      <c r="ADA12" s="156">
        <f t="shared" si="230"/>
        <v>1.4550801415561088E-2</v>
      </c>
      <c r="ADB12" s="156">
        <f t="shared" si="230"/>
        <v>1.4518759034171325E-2</v>
      </c>
      <c r="ADC12" s="156">
        <f t="shared" si="230"/>
        <v>1.4646928559730599E-2</v>
      </c>
      <c r="ADD12" s="156">
        <f t="shared" si="230"/>
        <v>1.4586404061549763E-2</v>
      </c>
      <c r="ADE12" s="156">
        <f t="shared" si="230"/>
        <v>1.4565042473956513E-2</v>
      </c>
      <c r="ADF12" s="156">
        <f t="shared" si="230"/>
        <v>1.4593524590747586E-2</v>
      </c>
      <c r="ADG12" s="156">
        <f t="shared" si="230"/>
        <v>1.4486716652781562E-2</v>
      </c>
      <c r="ADH12" s="156">
        <f t="shared" si="230"/>
        <v>1.4557921944758911E-2</v>
      </c>
      <c r="ADI12" s="156">
        <f t="shared" si="230"/>
        <v>1.4340745804228172E-2</v>
      </c>
      <c r="ADJ12" s="156">
        <f t="shared" si="230"/>
        <v>1.4426192154600948E-2</v>
      </c>
      <c r="ADK12" s="156">
        <f t="shared" si="230"/>
        <v>1.4422631890002036E-2</v>
      </c>
      <c r="ADL12" s="156">
        <f t="shared" si="230"/>
        <v>1.4490276917380474E-2</v>
      </c>
      <c r="ADM12" s="156">
        <f t="shared" si="230"/>
        <v>1.4500957711177209E-2</v>
      </c>
      <c r="ADN12" s="156">
        <f t="shared" si="230"/>
        <v>1.4636247765933863E-2</v>
      </c>
      <c r="ADO12" s="156">
        <f t="shared" si="230"/>
        <v>1.4686091470317963E-2</v>
      </c>
      <c r="ADP12" s="156">
        <f t="shared" si="230"/>
        <v>1.4611325913741924E-2</v>
      </c>
      <c r="ADQ12" s="156">
        <f t="shared" si="230"/>
        <v>1.4686091470317963E-2</v>
      </c>
      <c r="ADR12" s="156">
        <f t="shared" si="230"/>
        <v>1.4618446442939526E-2</v>
      </c>
      <c r="ADS12" s="156">
        <f t="shared" si="230"/>
        <v>1.4639808030532775E-2</v>
      </c>
      <c r="ADT12" s="156">
        <f t="shared" si="230"/>
        <v>1.4572163003154337E-2</v>
      </c>
      <c r="ADU12" s="156">
        <f t="shared" si="230"/>
        <v>1.4600645119945188E-2</v>
      </c>
      <c r="ADV12" s="156">
        <f t="shared" si="230"/>
        <v>1.4607765649143012E-2</v>
      </c>
      <c r="ADW12" s="156">
        <f t="shared" si="230"/>
        <v>1.4607765649143012E-2</v>
      </c>
      <c r="ADX12" s="156">
        <f t="shared" si="230"/>
        <v>1.4646928559730599E-2</v>
      </c>
      <c r="ADY12" s="156">
        <f t="shared" si="230"/>
        <v>1.4622006707538437E-2</v>
      </c>
      <c r="ADZ12" s="156">
        <f t="shared" si="230"/>
        <v>1.4668290147323626E-2</v>
      </c>
      <c r="AEA12" s="156">
        <f t="shared" si="230"/>
        <v>1.4639808030532775E-2</v>
      </c>
      <c r="AEB12" s="156">
        <f t="shared" si="230"/>
        <v>1.4522319298770237E-2</v>
      </c>
      <c r="AEC12" s="156">
        <f t="shared" si="230"/>
        <v>1.4486716652781562E-2</v>
      </c>
      <c r="AED12" s="156">
        <f t="shared" si="230"/>
        <v>1.4500957711177209E-2</v>
      </c>
      <c r="AEE12" s="156">
        <f t="shared" si="230"/>
        <v>1.4515198769572635E-2</v>
      </c>
      <c r="AEF12" s="156">
        <f t="shared" si="230"/>
        <v>1.4614886178340614E-2</v>
      </c>
      <c r="AEG12" s="156">
        <f t="shared" si="230"/>
        <v>1.4625566972137349E-2</v>
      </c>
      <c r="AEH12" s="156">
        <f t="shared" si="230"/>
        <v>1.4718133851707726E-2</v>
      </c>
      <c r="AEI12" s="156">
        <f t="shared" si="230"/>
        <v>1.4743055703899888E-2</v>
      </c>
      <c r="AEJ12" s="156">
        <f t="shared" si="230"/>
        <v>1.4703892793312301E-2</v>
      </c>
      <c r="AEK12" s="156">
        <f t="shared" si="230"/>
        <v>1.4682531205719052E-2</v>
      </c>
      <c r="AEL12" s="156">
        <f t="shared" si="230"/>
        <v>1.455436168016E-2</v>
      </c>
      <c r="AEM12" s="156">
        <f t="shared" si="230"/>
        <v>1.4575723267753027E-2</v>
      </c>
      <c r="AEN12" s="156">
        <f t="shared" si="230"/>
        <v>1.453300009256675E-2</v>
      </c>
      <c r="AEO12" s="156">
        <f t="shared" si="230"/>
        <v>1.453300009256675E-2</v>
      </c>
      <c r="AEP12" s="156">
        <f t="shared" si="230"/>
        <v>1.4589964326148674E-2</v>
      </c>
      <c r="AEQ12" s="156">
        <f t="shared" si="230"/>
        <v>1.4461794800589622E-2</v>
      </c>
      <c r="AER12" s="156">
        <f t="shared" si="230"/>
        <v>1.4607765649143012E-2</v>
      </c>
      <c r="AES12" s="156">
        <f t="shared" si="230"/>
        <v>1.4550801415561088E-2</v>
      </c>
      <c r="AET12" s="156">
        <f t="shared" si="230"/>
        <v>1.4671850411922538E-2</v>
      </c>
      <c r="AEU12" s="156">
        <f t="shared" si="230"/>
        <v>1.4678970941120362E-2</v>
      </c>
      <c r="AEV12" s="156">
        <f t="shared" si="230"/>
        <v>1.4671850411922538E-2</v>
      </c>
      <c r="AEW12" s="156">
        <f t="shared" si="230"/>
        <v>1.4565042473956513E-2</v>
      </c>
      <c r="AEX12" s="156">
        <f t="shared" si="230"/>
        <v>1.453300009256675E-2</v>
      </c>
      <c r="AEY12" s="156">
        <f t="shared" si="230"/>
        <v>1.4433312683798549E-2</v>
      </c>
      <c r="AEZ12" s="156">
        <f t="shared" si="230"/>
        <v>1.4493837181979163E-2</v>
      </c>
      <c r="AFA12" s="156">
        <f t="shared" si="230"/>
        <v>1.4415511360804212E-2</v>
      </c>
      <c r="AFB12" s="156">
        <f t="shared" si="230"/>
        <v>1.4572163003154337E-2</v>
      </c>
      <c r="AFC12" s="156">
        <f t="shared" si="230"/>
        <v>1.4629127236736039E-2</v>
      </c>
      <c r="AFD12" s="156">
        <f t="shared" si="230"/>
        <v>1.440839083160661E-2</v>
      </c>
      <c r="AFE12" s="156">
        <f t="shared" si="230"/>
        <v>1.4479596123583738E-2</v>
      </c>
      <c r="AFF12" s="156">
        <f t="shared" si="230"/>
        <v>1.4440433212996373E-2</v>
      </c>
      <c r="AFG12" s="156">
        <f t="shared" si="230"/>
        <v>1.4515198769572635E-2</v>
      </c>
      <c r="AFH12" s="156">
        <f t="shared" si="230"/>
        <v>1.4490276917380474E-2</v>
      </c>
      <c r="AFI12" s="156">
        <f t="shared" si="230"/>
        <v>1.4486716652781562E-2</v>
      </c>
      <c r="AFJ12" s="156">
        <f t="shared" si="230"/>
        <v>1.4600645119945188E-2</v>
      </c>
      <c r="AFK12" s="156">
        <f t="shared" si="230"/>
        <v>1.4472475594386136E-2</v>
      </c>
      <c r="AFL12" s="156">
        <f t="shared" ref="AFL12:AHW12" si="231">AFL17/$YA$17-1</f>
        <v>1.4661169618126024E-2</v>
      </c>
      <c r="AFM12" s="156">
        <f t="shared" si="231"/>
        <v>1.4639808030532775E-2</v>
      </c>
      <c r="AFN12" s="156">
        <f t="shared" si="231"/>
        <v>1.46042053845441E-2</v>
      </c>
      <c r="AFO12" s="156">
        <f t="shared" si="231"/>
        <v>1.4504517975775899E-2</v>
      </c>
      <c r="AFP12" s="156">
        <f t="shared" si="231"/>
        <v>1.4579283532352161E-2</v>
      </c>
      <c r="AFQ12" s="156">
        <f t="shared" si="231"/>
        <v>1.4518759034171325E-2</v>
      </c>
      <c r="AFR12" s="156">
        <f t="shared" si="231"/>
        <v>1.4625566972137349E-2</v>
      </c>
      <c r="AFS12" s="156">
        <f t="shared" si="231"/>
        <v>1.4436872948397461E-2</v>
      </c>
      <c r="AFT12" s="156">
        <f t="shared" si="231"/>
        <v>1.4607765649143012E-2</v>
      </c>
      <c r="AFU12" s="156">
        <f t="shared" si="231"/>
        <v>1.4600645119945188E-2</v>
      </c>
      <c r="AFV12" s="156">
        <f t="shared" si="231"/>
        <v>1.4543680886363486E-2</v>
      </c>
      <c r="AFW12" s="156">
        <f t="shared" si="231"/>
        <v>1.4607765649143012E-2</v>
      </c>
      <c r="AFX12" s="156">
        <f t="shared" si="231"/>
        <v>1.4557921944758911E-2</v>
      </c>
      <c r="AFY12" s="156">
        <f t="shared" si="231"/>
        <v>1.4629127236736039E-2</v>
      </c>
      <c r="AFZ12" s="156">
        <f t="shared" si="231"/>
        <v>1.4589964326148674E-2</v>
      </c>
      <c r="AGA12" s="156">
        <f t="shared" si="231"/>
        <v>1.4493837181979163E-2</v>
      </c>
      <c r="AGB12" s="156">
        <f t="shared" si="231"/>
        <v>1.4661169618126024E-2</v>
      </c>
      <c r="AGC12" s="156">
        <f t="shared" si="231"/>
        <v>1.4561482209357601E-2</v>
      </c>
      <c r="AGD12" s="156">
        <f t="shared" si="231"/>
        <v>1.4618446442939526E-2</v>
      </c>
      <c r="AGE12" s="156">
        <f t="shared" si="231"/>
        <v>1.4614886178340614E-2</v>
      </c>
      <c r="AGF12" s="156">
        <f t="shared" si="231"/>
        <v>1.4671850411922538E-2</v>
      </c>
      <c r="AGG12" s="156">
        <f t="shared" si="231"/>
        <v>1.4639808030532775E-2</v>
      </c>
      <c r="AGH12" s="156">
        <f t="shared" si="231"/>
        <v>1.4696772264114477E-2</v>
      </c>
      <c r="AGI12" s="156">
        <f t="shared" si="231"/>
        <v>1.4682531205719052E-2</v>
      </c>
      <c r="AGJ12" s="156">
        <f t="shared" si="231"/>
        <v>1.4789339143685076E-2</v>
      </c>
      <c r="AGK12" s="156">
        <f t="shared" si="231"/>
        <v>1.4678970941120362E-2</v>
      </c>
      <c r="AGL12" s="156">
        <f t="shared" si="231"/>
        <v>1.4664729882724714E-2</v>
      </c>
      <c r="AGM12" s="156">
        <f t="shared" si="231"/>
        <v>1.4775098085289651E-2</v>
      </c>
      <c r="AGN12" s="156">
        <f t="shared" si="231"/>
        <v>1.467541067652145E-2</v>
      </c>
      <c r="AGO12" s="156">
        <f t="shared" si="231"/>
        <v>1.4543680886363486E-2</v>
      </c>
      <c r="AGP12" s="156">
        <f t="shared" si="231"/>
        <v>1.4565042473956513E-2</v>
      </c>
      <c r="AGQ12" s="156">
        <f t="shared" si="231"/>
        <v>1.46042053845441E-2</v>
      </c>
      <c r="AGR12" s="156">
        <f t="shared" si="231"/>
        <v>1.4593524590747586E-2</v>
      </c>
      <c r="AGS12" s="156">
        <f t="shared" si="231"/>
        <v>1.4678970941120362E-2</v>
      </c>
      <c r="AGT12" s="156">
        <f t="shared" si="231"/>
        <v>1.4664729882724714E-2</v>
      </c>
      <c r="AGU12" s="156">
        <f t="shared" si="231"/>
        <v>1.4597084855346498E-2</v>
      </c>
      <c r="AGV12" s="156">
        <f t="shared" si="231"/>
        <v>1.4582843796950851E-2</v>
      </c>
      <c r="AGW12" s="156">
        <f t="shared" si="231"/>
        <v>1.4668290147323626E-2</v>
      </c>
      <c r="AGX12" s="156">
        <f t="shared" si="231"/>
        <v>1.4696772264114477E-2</v>
      </c>
      <c r="AGY12" s="156">
        <f t="shared" si="231"/>
        <v>1.4500957711177209E-2</v>
      </c>
      <c r="AGZ12" s="156">
        <f t="shared" si="231"/>
        <v>1.4565042473956513E-2</v>
      </c>
      <c r="AHA12" s="156">
        <f t="shared" si="231"/>
        <v>1.4607765649143012E-2</v>
      </c>
      <c r="AHB12" s="156">
        <f t="shared" si="231"/>
        <v>1.4767977556092049E-2</v>
      </c>
      <c r="AHC12" s="156">
        <f t="shared" si="231"/>
        <v>1.4593524590747586E-2</v>
      </c>
      <c r="AHD12" s="156">
        <f t="shared" si="231"/>
        <v>1.4582843796950851E-2</v>
      </c>
      <c r="AHE12" s="156">
        <f t="shared" si="231"/>
        <v>1.46042053845441E-2</v>
      </c>
      <c r="AHF12" s="156">
        <f t="shared" si="231"/>
        <v>1.4536560357165662E-2</v>
      </c>
      <c r="AHG12" s="156">
        <f t="shared" si="231"/>
        <v>1.4479596123583738E-2</v>
      </c>
      <c r="AHH12" s="156">
        <f t="shared" si="231"/>
        <v>1.4294462364442762E-2</v>
      </c>
      <c r="AHI12" s="156">
        <f t="shared" si="231"/>
        <v>1.4465355065188312E-2</v>
      </c>
      <c r="AHJ12" s="156">
        <f t="shared" si="231"/>
        <v>1.4404830567007698E-2</v>
      </c>
      <c r="AHK12" s="156">
        <f t="shared" si="231"/>
        <v>1.4205455749471074E-2</v>
      </c>
      <c r="AHL12" s="156">
        <f t="shared" si="231"/>
        <v>1.4230377601663236E-2</v>
      </c>
      <c r="AHM12" s="156">
        <f t="shared" si="231"/>
        <v>1.440839083160661E-2</v>
      </c>
      <c r="AHN12" s="156">
        <f t="shared" si="231"/>
        <v>1.4333625275030348E-2</v>
      </c>
      <c r="AHO12" s="156">
        <f t="shared" si="231"/>
        <v>1.4301582893640585E-2</v>
      </c>
      <c r="AHP12" s="156">
        <f t="shared" si="231"/>
        <v>1.4201895484872384E-2</v>
      </c>
      <c r="AHQ12" s="156">
        <f t="shared" si="231"/>
        <v>1.4283781570646248E-2</v>
      </c>
      <c r="AHR12" s="156">
        <f t="shared" si="231"/>
        <v>1.4522319298770237E-2</v>
      </c>
      <c r="AHS12" s="156">
        <f t="shared" si="231"/>
        <v>1.4248178924657573E-2</v>
      </c>
      <c r="AHT12" s="156">
        <f t="shared" si="231"/>
        <v>1.4244618660058661E-2</v>
      </c>
      <c r="AHU12" s="156">
        <f t="shared" si="231"/>
        <v>1.4330065010431658E-2</v>
      </c>
      <c r="AHV12" s="156">
        <f t="shared" si="231"/>
        <v>1.4305143158239497E-2</v>
      </c>
      <c r="AHW12" s="156">
        <f t="shared" si="231"/>
        <v>1.4354986862623598E-2</v>
      </c>
      <c r="AHX12" s="156">
        <f t="shared" ref="AHX12:AKI12" si="232">AHX17/$YA$17-1</f>
        <v>1.4465355065188312E-2</v>
      </c>
      <c r="AHY12" s="156">
        <f t="shared" si="232"/>
        <v>1.4383468979414449E-2</v>
      </c>
      <c r="AHZ12" s="156">
        <f t="shared" si="232"/>
        <v>1.4372788185617935E-2</v>
      </c>
      <c r="AIA12" s="156">
        <f t="shared" si="232"/>
        <v>1.4550801415561088E-2</v>
      </c>
      <c r="AIB12" s="156">
        <f t="shared" si="232"/>
        <v>1.4262419983053221E-2</v>
      </c>
      <c r="AIC12" s="156">
        <f t="shared" si="232"/>
        <v>1.4447553742194197E-2</v>
      </c>
      <c r="AID12" s="156">
        <f t="shared" si="232"/>
        <v>1.4340745804228172E-2</v>
      </c>
      <c r="AIE12" s="156">
        <f t="shared" si="232"/>
        <v>1.4411951096205522E-2</v>
      </c>
      <c r="AIF12" s="156">
        <f t="shared" si="232"/>
        <v>1.4490276917380474E-2</v>
      </c>
      <c r="AIG12" s="156">
        <f t="shared" si="232"/>
        <v>1.4273100776849734E-2</v>
      </c>
      <c r="AIH12" s="156">
        <f t="shared" si="232"/>
        <v>1.4611325913741924E-2</v>
      </c>
      <c r="AII12" s="156">
        <f t="shared" si="232"/>
        <v>1.4283781570646248E-2</v>
      </c>
      <c r="AIJ12" s="156">
        <f t="shared" si="232"/>
        <v>1.4376348450216625E-2</v>
      </c>
      <c r="AIK12" s="156">
        <f t="shared" si="232"/>
        <v>1.4397710037809874E-2</v>
      </c>
      <c r="AIL12" s="156">
        <f t="shared" si="232"/>
        <v>1.4237498130861059E-2</v>
      </c>
      <c r="AIM12" s="156">
        <f t="shared" si="232"/>
        <v>1.4298022629041673E-2</v>
      </c>
      <c r="AIN12" s="156">
        <f t="shared" si="232"/>
        <v>1.426598024765191E-2</v>
      </c>
      <c r="AIO12" s="156">
        <f t="shared" si="232"/>
        <v>1.4354986862623598E-2</v>
      </c>
      <c r="AIP12" s="156">
        <f t="shared" si="232"/>
        <v>1.4387029244013361E-2</v>
      </c>
      <c r="AIQ12" s="156">
        <f t="shared" si="232"/>
        <v>1.4305143158239497E-2</v>
      </c>
      <c r="AIR12" s="156">
        <f t="shared" si="232"/>
        <v>1.4354986862623598E-2</v>
      </c>
      <c r="AIS12" s="156">
        <f t="shared" si="232"/>
        <v>1.4187654426476959E-2</v>
      </c>
      <c r="AIT12" s="156">
        <f t="shared" si="232"/>
        <v>1.4369227921019023E-2</v>
      </c>
      <c r="AIU12" s="156">
        <f t="shared" si="232"/>
        <v>1.4237498130861059E-2</v>
      </c>
      <c r="AIV12" s="156">
        <f t="shared" si="232"/>
        <v>1.4084406753109846E-2</v>
      </c>
      <c r="AIW12" s="156">
        <f t="shared" si="232"/>
        <v>1.4212576278668898E-2</v>
      </c>
      <c r="AIX12" s="156">
        <f t="shared" si="232"/>
        <v>1.4258859718454087E-2</v>
      </c>
      <c r="AIY12" s="156">
        <f t="shared" si="232"/>
        <v>1.4362107391821199E-2</v>
      </c>
      <c r="AIZ12" s="156">
        <f t="shared" si="232"/>
        <v>1.4347866333425774E-2</v>
      </c>
      <c r="AJA12" s="156">
        <f t="shared" si="232"/>
        <v>1.4376348450216625E-2</v>
      </c>
      <c r="AJB12" s="156">
        <f t="shared" si="232"/>
        <v>1.4166292838883709E-2</v>
      </c>
      <c r="AJC12" s="156">
        <f t="shared" si="232"/>
        <v>1.4237498130861059E-2</v>
      </c>
      <c r="AJD12" s="156">
        <f t="shared" si="232"/>
        <v>1.4205455749471074E-2</v>
      </c>
      <c r="AJE12" s="156">
        <f t="shared" si="232"/>
        <v>1.4347866333425774E-2</v>
      </c>
      <c r="AJF12" s="156">
        <f t="shared" si="232"/>
        <v>1.4383468979414449E-2</v>
      </c>
      <c r="AJG12" s="156">
        <f t="shared" si="232"/>
        <v>1.4180533897279135E-2</v>
      </c>
      <c r="AJH12" s="156">
        <f t="shared" si="232"/>
        <v>1.4411951096205522E-2</v>
      </c>
      <c r="AJI12" s="156">
        <f t="shared" si="232"/>
        <v>1.4223257072465634E-2</v>
      </c>
      <c r="AJJ12" s="156">
        <f t="shared" si="232"/>
        <v>1.4383468979414449E-2</v>
      </c>
      <c r="AJK12" s="156">
        <f t="shared" si="232"/>
        <v>1.4411951096205522E-2</v>
      </c>
      <c r="AJL12" s="156">
        <f t="shared" si="232"/>
        <v>1.4159172309686108E-2</v>
      </c>
      <c r="AJM12" s="156">
        <f t="shared" si="232"/>
        <v>1.4333625275030348E-2</v>
      </c>
      <c r="AJN12" s="156">
        <f t="shared" si="232"/>
        <v>1.4141370986691548E-2</v>
      </c>
      <c r="AJO12" s="156">
        <f t="shared" si="232"/>
        <v>1.4319384216634923E-2</v>
      </c>
      <c r="AJP12" s="156">
        <f t="shared" si="232"/>
        <v>1.4315823952036011E-2</v>
      </c>
      <c r="AJQ12" s="156">
        <f t="shared" si="232"/>
        <v>1.4166292838883709E-2</v>
      </c>
      <c r="AJR12" s="156">
        <f t="shared" si="232"/>
        <v>1.4233937866262147E-2</v>
      </c>
      <c r="AJS12" s="156">
        <f t="shared" si="232"/>
        <v>1.4127129928296123E-2</v>
      </c>
      <c r="AJT12" s="156">
        <f t="shared" si="232"/>
        <v>1.4340745804228172E-2</v>
      </c>
      <c r="AJU12" s="156">
        <f t="shared" si="232"/>
        <v>1.4490276917380474E-2</v>
      </c>
      <c r="AJV12" s="156">
        <f t="shared" si="232"/>
        <v>1.4176973632680223E-2</v>
      </c>
      <c r="AJW12" s="156">
        <f t="shared" si="232"/>
        <v>1.4401270302408786E-2</v>
      </c>
      <c r="AJX12" s="156">
        <f t="shared" si="232"/>
        <v>1.421613654326781E-2</v>
      </c>
      <c r="AJY12" s="156">
        <f t="shared" si="232"/>
        <v>1.4333625275030348E-2</v>
      </c>
      <c r="AJZ12" s="156">
        <f t="shared" si="232"/>
        <v>1.4415511360804212E-2</v>
      </c>
      <c r="AKA12" s="156">
        <f t="shared" si="232"/>
        <v>1.4152051780488284E-2</v>
      </c>
      <c r="AKB12" s="156">
        <f t="shared" si="232"/>
        <v>1.4219696807866722E-2</v>
      </c>
      <c r="AKC12" s="156">
        <f t="shared" si="232"/>
        <v>1.4169853103482621E-2</v>
      </c>
      <c r="AKD12" s="156">
        <f t="shared" si="232"/>
        <v>1.4362107391821199E-2</v>
      </c>
      <c r="AKE12" s="156">
        <f t="shared" si="232"/>
        <v>1.4397710037809874E-2</v>
      </c>
      <c r="AKF12" s="156">
        <f t="shared" si="232"/>
        <v>1.4379908714815537E-2</v>
      </c>
      <c r="AKG12" s="156">
        <f t="shared" si="232"/>
        <v>1.440839083160661E-2</v>
      </c>
      <c r="AKH12" s="156">
        <f t="shared" si="232"/>
        <v>1.4184094161878047E-2</v>
      </c>
      <c r="AKI12" s="156">
        <f t="shared" si="232"/>
        <v>1.4390589508612051E-2</v>
      </c>
      <c r="AKJ12" s="156">
        <f t="shared" ref="AKJ12:AMU12" si="233">AKJ17/$YA$17-1</f>
        <v>1.4397710037809874E-2</v>
      </c>
      <c r="AKK12" s="156">
        <f t="shared" si="233"/>
        <v>1.4144931251290682E-2</v>
      </c>
      <c r="AKL12" s="156">
        <f t="shared" si="233"/>
        <v>1.4383468979414449E-2</v>
      </c>
      <c r="AKM12" s="156">
        <f t="shared" si="233"/>
        <v>1.4191214691075649E-2</v>
      </c>
      <c r="AKN12" s="156">
        <f t="shared" si="233"/>
        <v>1.4379908714815537E-2</v>
      </c>
      <c r="AKO12" s="156">
        <f t="shared" si="233"/>
        <v>1.4351426598024686E-2</v>
      </c>
      <c r="AKP12" s="156">
        <f t="shared" si="233"/>
        <v>1.4127129928296123E-2</v>
      </c>
      <c r="AKQ12" s="156">
        <f t="shared" si="233"/>
        <v>1.4390589508612051E-2</v>
      </c>
      <c r="AKR12" s="156">
        <f t="shared" si="233"/>
        <v>1.4219696807866722E-2</v>
      </c>
      <c r="AKS12" s="156">
        <f t="shared" si="233"/>
        <v>1.428734183524516E-2</v>
      </c>
      <c r="AKT12" s="156">
        <f t="shared" si="233"/>
        <v>1.4354986862623598E-2</v>
      </c>
      <c r="AKU12" s="156">
        <f t="shared" si="233"/>
        <v>1.4134250457493946E-2</v>
      </c>
      <c r="AKV12" s="156">
        <f t="shared" si="233"/>
        <v>1.4454674271391799E-2</v>
      </c>
      <c r="AKW12" s="156">
        <f t="shared" si="233"/>
        <v>1.4280221306047336E-2</v>
      </c>
      <c r="AKX12" s="156">
        <f t="shared" si="233"/>
        <v>1.4401270302408786E-2</v>
      </c>
      <c r="AKY12" s="156">
        <f t="shared" si="233"/>
        <v>1.4458234535990488E-2</v>
      </c>
      <c r="AKZ12" s="156">
        <f t="shared" si="233"/>
        <v>1.4123569663697211E-2</v>
      </c>
      <c r="ALA12" s="156">
        <f t="shared" si="233"/>
        <v>1.4419071625403124E-2</v>
      </c>
      <c r="ALB12" s="156">
        <f t="shared" si="233"/>
        <v>1.4251739189256485E-2</v>
      </c>
      <c r="ALC12" s="156">
        <f t="shared" si="233"/>
        <v>1.4579283532352161E-2</v>
      </c>
      <c r="ALD12" s="156">
        <f t="shared" si="233"/>
        <v>1.4490276917380474E-2</v>
      </c>
      <c r="ALE12" s="156">
        <f t="shared" si="233"/>
        <v>1.4137810722092636E-2</v>
      </c>
      <c r="ALF12" s="156">
        <f t="shared" si="233"/>
        <v>1.4308703422838187E-2</v>
      </c>
      <c r="ALG12" s="156">
        <f t="shared" si="233"/>
        <v>1.4169853103482621E-2</v>
      </c>
      <c r="ALH12" s="156">
        <f t="shared" si="233"/>
        <v>1.4294462364442762E-2</v>
      </c>
      <c r="ALI12" s="156">
        <f t="shared" si="233"/>
        <v>1.435854712722251E-2</v>
      </c>
      <c r="ALJ12" s="156">
        <f t="shared" si="233"/>
        <v>1.4141370986691548E-2</v>
      </c>
      <c r="ALK12" s="156">
        <f t="shared" si="233"/>
        <v>1.4333625275030348E-2</v>
      </c>
      <c r="ALL12" s="156">
        <f t="shared" si="233"/>
        <v>1.426598024765191E-2</v>
      </c>
      <c r="ALM12" s="156">
        <f t="shared" si="233"/>
        <v>1.4347866333425774E-2</v>
      </c>
      <c r="ALN12" s="156">
        <f t="shared" si="233"/>
        <v>1.4372788185617935E-2</v>
      </c>
      <c r="ALO12" s="156">
        <f t="shared" si="233"/>
        <v>1.4127129928296123E-2</v>
      </c>
      <c r="ALP12" s="156">
        <f t="shared" si="233"/>
        <v>1.4362107391821199E-2</v>
      </c>
      <c r="ALQ12" s="156">
        <f t="shared" si="233"/>
        <v>1.4162732574284798E-2</v>
      </c>
      <c r="ALR12" s="156">
        <f t="shared" si="233"/>
        <v>1.4419071625403124E-2</v>
      </c>
      <c r="ALS12" s="156">
        <f t="shared" si="233"/>
        <v>1.428734183524516E-2</v>
      </c>
      <c r="ALT12" s="156">
        <f t="shared" si="233"/>
        <v>1.440839083160661E-2</v>
      </c>
      <c r="ALU12" s="156">
        <f t="shared" si="233"/>
        <v>1.4194774955674561E-2</v>
      </c>
      <c r="ALV12" s="156">
        <f t="shared" si="233"/>
        <v>1.428734183524516E-2</v>
      </c>
      <c r="ALW12" s="156">
        <f t="shared" si="233"/>
        <v>1.4433312683798549E-2</v>
      </c>
      <c r="ALX12" s="156">
        <f t="shared" si="233"/>
        <v>1.4312263687437099E-2</v>
      </c>
      <c r="ALY12" s="156">
        <f t="shared" si="233"/>
        <v>1.4490276917380474E-2</v>
      </c>
      <c r="ALZ12" s="156">
        <f t="shared" si="233"/>
        <v>1.4219696807866722E-2</v>
      </c>
      <c r="AMA12" s="156">
        <f t="shared" si="233"/>
        <v>1.4333625275030348E-2</v>
      </c>
      <c r="AMB12" s="156">
        <f t="shared" si="233"/>
        <v>1.4390589508612051E-2</v>
      </c>
      <c r="AMC12" s="156">
        <f t="shared" si="233"/>
        <v>1.4120009399098521E-2</v>
      </c>
      <c r="AMD12" s="156">
        <f t="shared" si="233"/>
        <v>1.4426192154600948E-2</v>
      </c>
      <c r="AME12" s="156">
        <f t="shared" si="233"/>
        <v>1.4226817337064324E-2</v>
      </c>
      <c r="AMF12" s="156">
        <f t="shared" si="233"/>
        <v>1.4394149773211184E-2</v>
      </c>
      <c r="AMG12" s="156">
        <f t="shared" si="233"/>
        <v>1.4137810722092636E-2</v>
      </c>
      <c r="AMH12" s="156">
        <f t="shared" si="233"/>
        <v>1.4433312683798549E-2</v>
      </c>
      <c r="AMI12" s="156">
        <f t="shared" si="233"/>
        <v>1.4159172309686108E-2</v>
      </c>
      <c r="AMJ12" s="156">
        <f t="shared" si="233"/>
        <v>1.4362107391821199E-2</v>
      </c>
      <c r="AMK12" s="156">
        <f t="shared" si="233"/>
        <v>1.4426192154600948E-2</v>
      </c>
      <c r="AML12" s="156">
        <f t="shared" si="233"/>
        <v>1.4194774955674561E-2</v>
      </c>
      <c r="AMM12" s="156">
        <f t="shared" si="233"/>
        <v>1.4351426598024686E-2</v>
      </c>
      <c r="AMN12" s="156">
        <f t="shared" si="233"/>
        <v>1.4251739189256485E-2</v>
      </c>
      <c r="AMO12" s="156">
        <f t="shared" si="233"/>
        <v>1.4447553742194197E-2</v>
      </c>
      <c r="AMP12" s="156">
        <f t="shared" si="233"/>
        <v>1.4294462364442762E-2</v>
      </c>
      <c r="AMQ12" s="156">
        <f t="shared" si="233"/>
        <v>1.4162732574284798E-2</v>
      </c>
      <c r="AMR12" s="156">
        <f t="shared" si="233"/>
        <v>1.4404830567007698E-2</v>
      </c>
      <c r="AMS12" s="156">
        <f t="shared" si="233"/>
        <v>1.4212576278668898E-2</v>
      </c>
      <c r="AMT12" s="156">
        <f t="shared" si="233"/>
        <v>1.4422631890002036E-2</v>
      </c>
      <c r="AMU12" s="156">
        <f t="shared" si="233"/>
        <v>1.4387029244013361E-2</v>
      </c>
      <c r="AMV12" s="156">
        <f t="shared" ref="AMV12:APG12" si="234">AMV17/$YA$17-1</f>
        <v>1.4401270302408786E-2</v>
      </c>
      <c r="AMW12" s="156">
        <f t="shared" si="234"/>
        <v>1.4159172309686108E-2</v>
      </c>
      <c r="AMX12" s="156">
        <f t="shared" si="234"/>
        <v>1.4305143158239497E-2</v>
      </c>
      <c r="AMY12" s="156">
        <f t="shared" si="234"/>
        <v>1.435854712722251E-2</v>
      </c>
      <c r="AMZ12" s="156">
        <f t="shared" si="234"/>
        <v>1.4187654426476959E-2</v>
      </c>
      <c r="ANA12" s="156">
        <f t="shared" si="234"/>
        <v>1.4248178924657573E-2</v>
      </c>
      <c r="ANB12" s="156">
        <f t="shared" si="234"/>
        <v>1.4440433212996373E-2</v>
      </c>
      <c r="ANC12" s="156">
        <f t="shared" si="234"/>
        <v>1.4490276917380474E-2</v>
      </c>
      <c r="AND12" s="156">
        <f t="shared" si="234"/>
        <v>1.4209016014070208E-2</v>
      </c>
      <c r="ANE12" s="156">
        <f t="shared" si="234"/>
        <v>1.4415511360804212E-2</v>
      </c>
      <c r="ANF12" s="156">
        <f t="shared" si="234"/>
        <v>1.4230377601663236E-2</v>
      </c>
      <c r="ANG12" s="156">
        <f t="shared" si="234"/>
        <v>1.4515198769572635E-2</v>
      </c>
      <c r="ANH12" s="156">
        <f t="shared" si="234"/>
        <v>1.4461794800589622E-2</v>
      </c>
      <c r="ANI12" s="156">
        <f t="shared" si="234"/>
        <v>1.4187654426476959E-2</v>
      </c>
      <c r="ANJ12" s="156">
        <f t="shared" si="234"/>
        <v>1.4468915329787224E-2</v>
      </c>
      <c r="ANK12" s="156">
        <f t="shared" si="234"/>
        <v>1.4319384216634923E-2</v>
      </c>
      <c r="ANL12" s="156">
        <f t="shared" si="234"/>
        <v>1.4629127236736039E-2</v>
      </c>
      <c r="ANM12" s="156">
        <f t="shared" si="234"/>
        <v>1.4490276917380474E-2</v>
      </c>
      <c r="ANN12" s="156">
        <f t="shared" si="234"/>
        <v>1.4404830567007698E-2</v>
      </c>
      <c r="ANO12" s="156">
        <f t="shared" si="234"/>
        <v>1.4565042473956513E-2</v>
      </c>
      <c r="ANP12" s="156">
        <f t="shared" si="234"/>
        <v>1.4347866333425774E-2</v>
      </c>
      <c r="ANQ12" s="156">
        <f t="shared" si="234"/>
        <v>1.4508078240374811E-2</v>
      </c>
      <c r="ANR12" s="156">
        <f t="shared" si="234"/>
        <v>1.4515198769572635E-2</v>
      </c>
      <c r="ANS12" s="156">
        <f t="shared" si="234"/>
        <v>1.4401270302408786E-2</v>
      </c>
      <c r="ANT12" s="156">
        <f t="shared" si="234"/>
        <v>1.4550801415561088E-2</v>
      </c>
      <c r="ANU12" s="156">
        <f t="shared" si="234"/>
        <v>1.4397710037809874E-2</v>
      </c>
      <c r="ANV12" s="156">
        <f t="shared" si="234"/>
        <v>1.4497397446578075E-2</v>
      </c>
      <c r="ANW12" s="156">
        <f t="shared" si="234"/>
        <v>1.4767977556092049E-2</v>
      </c>
      <c r="ANX12" s="156">
        <f t="shared" si="234"/>
        <v>1.4960231844430627E-2</v>
      </c>
      <c r="ANY12" s="156">
        <f t="shared" si="234"/>
        <v>1.5262854335334142E-2</v>
      </c>
      <c r="ANZ12" s="156">
        <f t="shared" si="234"/>
        <v>1.5152486132769427E-2</v>
      </c>
      <c r="AOA12" s="156">
        <f t="shared" si="234"/>
        <v>1.5661603970406945E-2</v>
      </c>
      <c r="AOB12" s="156">
        <f t="shared" si="234"/>
        <v>1.5871659581740083E-2</v>
      </c>
      <c r="AOC12" s="156">
        <f t="shared" si="234"/>
        <v>1.6060353605479749E-2</v>
      </c>
      <c r="AOD12" s="156">
        <f t="shared" si="234"/>
        <v>1.6288210539807224E-2</v>
      </c>
      <c r="AOE12" s="156">
        <f t="shared" si="234"/>
        <v>1.6480464828146024E-2</v>
      </c>
      <c r="AOF12" s="156">
        <f t="shared" si="234"/>
        <v>1.734560912567007E-2</v>
      </c>
      <c r="AOG12" s="156">
        <f t="shared" si="234"/>
        <v>1.766247267496901E-2</v>
      </c>
      <c r="AOH12" s="156">
        <f t="shared" si="234"/>
        <v>1.8573900412278466E-2</v>
      </c>
      <c r="AOI12" s="156">
        <f t="shared" si="234"/>
        <v>1.7580586589195146E-2</v>
      </c>
      <c r="AOJ12" s="156">
        <f t="shared" si="234"/>
        <v>1.7950854107477099E-2</v>
      </c>
      <c r="AOK12" s="156">
        <f t="shared" si="234"/>
        <v>1.8830239463396792E-2</v>
      </c>
      <c r="AOL12" s="156">
        <f t="shared" si="234"/>
        <v>1.909013877911403E-2</v>
      </c>
      <c r="AOM12" s="156">
        <f t="shared" si="234"/>
        <v>1.9819993021881199E-2</v>
      </c>
      <c r="AON12" s="156">
        <f t="shared" si="234"/>
        <v>2.0275706890536149E-2</v>
      </c>
      <c r="AOO12" s="156">
        <f t="shared" si="234"/>
        <v>2.0973518751913556E-2</v>
      </c>
      <c r="AOP12" s="156">
        <f t="shared" si="234"/>
        <v>2.1785259080454811E-2</v>
      </c>
      <c r="AOQ12" s="156">
        <f t="shared" si="234"/>
        <v>2.2205370303120864E-2</v>
      </c>
      <c r="AOR12" s="156">
        <f t="shared" si="234"/>
        <v>2.2977947721074532E-2</v>
      </c>
      <c r="AOS12" s="156">
        <f t="shared" si="234"/>
        <v>2.3426541060531436E-2</v>
      </c>
      <c r="AOT12" s="156">
        <f t="shared" si="234"/>
        <v>2.4046027100734113E-2</v>
      </c>
      <c r="AOU12" s="156">
        <f t="shared" si="234"/>
        <v>2.4565825732168367E-2</v>
      </c>
      <c r="AOV12" s="156">
        <f t="shared" si="234"/>
        <v>2.6484808350956568E-2</v>
      </c>
      <c r="AOW12" s="156">
        <f t="shared" si="234"/>
        <v>2.9877740513674755E-2</v>
      </c>
      <c r="AOX12" s="156">
        <f t="shared" si="234"/>
        <v>3.0290731207143207E-2</v>
      </c>
      <c r="AOY12" s="156">
        <f t="shared" si="234"/>
        <v>3.4096654063330067E-2</v>
      </c>
      <c r="AOZ12" s="156">
        <f t="shared" si="234"/>
        <v>3.2686789282179385E-2</v>
      </c>
      <c r="APA12" s="156">
        <f t="shared" si="234"/>
        <v>3.7058794209585466E-2</v>
      </c>
      <c r="APB12" s="156">
        <f t="shared" si="234"/>
        <v>3.633606049601612E-2</v>
      </c>
      <c r="APC12" s="156">
        <f t="shared" si="234"/>
        <v>3.7621316016206219E-2</v>
      </c>
      <c r="APD12" s="156">
        <f t="shared" si="234"/>
        <v>3.8497141107527E-2</v>
      </c>
      <c r="APE12" s="156">
        <f t="shared" si="234"/>
        <v>3.9113066883130543E-2</v>
      </c>
      <c r="APF12" s="156">
        <f t="shared" si="234"/>
        <v>4.0921681299354029E-2</v>
      </c>
      <c r="APG12" s="156">
        <f t="shared" si="234"/>
        <v>4.2167773908956763E-2</v>
      </c>
      <c r="APH12" s="156">
        <f t="shared" ref="APH12:ARS12" si="235">APH17/$YA$17-1</f>
        <v>4.5603429246861449E-2</v>
      </c>
      <c r="API12" s="156">
        <f t="shared" si="235"/>
        <v>4.8355513781784154E-2</v>
      </c>
      <c r="APJ12" s="156">
        <f t="shared" si="235"/>
        <v>4.9729775916946162E-2</v>
      </c>
      <c r="APK12" s="156">
        <f t="shared" si="235"/>
        <v>5.7729690470595729E-2</v>
      </c>
      <c r="APL12" s="156">
        <f t="shared" si="235"/>
        <v>6.1638861000149481E-2</v>
      </c>
      <c r="APM12" s="156">
        <f t="shared" si="235"/>
        <v>7.0325906621379941E-2</v>
      </c>
      <c r="APN12" s="156">
        <f t="shared" si="235"/>
        <v>7.3241763327850373E-2</v>
      </c>
      <c r="APO12" s="156">
        <f t="shared" si="235"/>
        <v>7.3320089149025325E-2</v>
      </c>
      <c r="APP12" s="156">
        <f t="shared" si="235"/>
        <v>7.5555935317112688E-2</v>
      </c>
      <c r="APQ12" s="156">
        <f t="shared" si="235"/>
        <v>7.6616894167574445E-2</v>
      </c>
      <c r="APR12" s="156">
        <f t="shared" si="235"/>
        <v>8.0273285910608783E-2</v>
      </c>
      <c r="APS12" s="156">
        <f t="shared" si="235"/>
        <v>8.2630181075057374E-2</v>
      </c>
      <c r="APT12" s="156">
        <f t="shared" si="235"/>
        <v>8.2562536047678936E-2</v>
      </c>
      <c r="APU12" s="156">
        <f t="shared" si="235"/>
        <v>8.4883828566138853E-2</v>
      </c>
      <c r="APV12" s="156">
        <f t="shared" si="235"/>
        <v>8.6090758265154221E-2</v>
      </c>
      <c r="APW12" s="156">
        <f t="shared" si="235"/>
        <v>8.8066705117524124E-2</v>
      </c>
      <c r="APX12" s="156">
        <f t="shared" si="235"/>
        <v>8.9875319533747611E-2</v>
      </c>
      <c r="APY12" s="156">
        <f t="shared" si="235"/>
        <v>9.0687059862288866E-2</v>
      </c>
      <c r="APZ12" s="156">
        <f t="shared" si="235"/>
        <v>9.1566445218208559E-2</v>
      </c>
      <c r="AQA12" s="156">
        <f t="shared" si="235"/>
        <v>9.3624278156352547E-2</v>
      </c>
      <c r="AQB12" s="156">
        <f t="shared" si="235"/>
        <v>9.4930895264135895E-2</v>
      </c>
      <c r="AQC12" s="156">
        <f t="shared" si="235"/>
        <v>9.4030148320623175E-2</v>
      </c>
      <c r="AQD12" s="156">
        <f t="shared" si="235"/>
        <v>9.6874799735116257E-2</v>
      </c>
      <c r="AQE12" s="156">
        <f t="shared" si="235"/>
        <v>9.7942879114775838E-2</v>
      </c>
      <c r="AQF12" s="156">
        <f t="shared" si="235"/>
        <v>9.8573045948774807E-2</v>
      </c>
      <c r="AQG12" s="156">
        <f t="shared" si="235"/>
        <v>0.10028909348542769</v>
      </c>
      <c r="AQH12" s="156">
        <f t="shared" si="235"/>
        <v>0.10136429339428488</v>
      </c>
      <c r="AQI12" s="156">
        <f t="shared" si="235"/>
        <v>0.10251425885971832</v>
      </c>
      <c r="AQJ12" s="156">
        <f t="shared" si="235"/>
        <v>0.10364642300215743</v>
      </c>
      <c r="AQK12" s="156">
        <f t="shared" si="235"/>
        <v>0.10347197003681297</v>
      </c>
      <c r="AQL12" s="156">
        <f t="shared" si="235"/>
        <v>0.10559388773773648</v>
      </c>
      <c r="AQM12" s="156">
        <f t="shared" si="235"/>
        <v>0.10577902149687746</v>
      </c>
      <c r="AQN12" s="156">
        <f t="shared" si="235"/>
        <v>0.10684354061193835</v>
      </c>
      <c r="AQO12" s="156">
        <f t="shared" si="235"/>
        <v>0.10789737893320228</v>
      </c>
      <c r="AQP12" s="156">
        <f t="shared" si="235"/>
        <v>0.10792942131459204</v>
      </c>
      <c r="AQQ12" s="156">
        <f t="shared" si="235"/>
        <v>0.10914347154280502</v>
      </c>
      <c r="AQR12" s="156">
        <f t="shared" si="235"/>
        <v>0.10966327017423927</v>
      </c>
      <c r="AQS12" s="156">
        <f t="shared" si="235"/>
        <v>0.11023647277465654</v>
      </c>
      <c r="AQT12" s="156">
        <f t="shared" si="235"/>
        <v>0.11077407272908513</v>
      </c>
      <c r="AQU12" s="156">
        <f t="shared" si="235"/>
        <v>0.11098056807581935</v>
      </c>
      <c r="AQV12" s="156">
        <f t="shared" si="235"/>
        <v>0.11100192966341238</v>
      </c>
      <c r="AQW12" s="156">
        <f t="shared" si="235"/>
        <v>0.11102685151560454</v>
      </c>
      <c r="AQX12" s="156">
        <f t="shared" si="235"/>
        <v>0.11105533363239539</v>
      </c>
      <c r="AQY12" s="156">
        <f t="shared" si="235"/>
        <v>0.11117638262875706</v>
      </c>
      <c r="AQZ12" s="156">
        <f t="shared" si="235"/>
        <v>0.11098056807581935</v>
      </c>
      <c r="ARA12" s="156">
        <f t="shared" si="235"/>
        <v>0.1111016170721808</v>
      </c>
      <c r="ARB12" s="156">
        <f t="shared" si="235"/>
        <v>0.11108025548458755</v>
      </c>
      <c r="ARC12" s="156">
        <f t="shared" si="235"/>
        <v>0.11099124886961609</v>
      </c>
      <c r="ARD12" s="156">
        <f t="shared" si="235"/>
        <v>0.11098768860501695</v>
      </c>
      <c r="ARE12" s="156">
        <f t="shared" si="235"/>
        <v>0.11100192966341238</v>
      </c>
      <c r="ARF12" s="156">
        <f t="shared" si="235"/>
        <v>0.11103041178020345</v>
      </c>
      <c r="ARG12" s="156">
        <f t="shared" si="235"/>
        <v>0.11104465283859888</v>
      </c>
      <c r="ARH12" s="156">
        <f t="shared" si="235"/>
        <v>0.11116926209955924</v>
      </c>
      <c r="ARI12" s="156">
        <f t="shared" si="235"/>
        <v>0.11100548992801151</v>
      </c>
      <c r="ARJ12" s="156">
        <f t="shared" si="235"/>
        <v>0.11104109257399997</v>
      </c>
      <c r="ARK12" s="156">
        <f t="shared" si="235"/>
        <v>0.11106957469079104</v>
      </c>
      <c r="ARL12" s="156">
        <f t="shared" si="235"/>
        <v>0.11117282236415793</v>
      </c>
      <c r="ARM12" s="156">
        <f t="shared" si="235"/>
        <v>0.11115502104116359</v>
      </c>
      <c r="ARN12" s="156">
        <f t="shared" si="235"/>
        <v>0.11165701834960373</v>
      </c>
      <c r="ARO12" s="156">
        <f t="shared" si="235"/>
        <v>0.11256488582231428</v>
      </c>
      <c r="ARP12" s="156">
        <f t="shared" si="235"/>
        <v>0.11327337847748842</v>
      </c>
      <c r="ARQ12" s="156">
        <f t="shared" si="235"/>
        <v>0.1142061678023909</v>
      </c>
      <c r="ARR12" s="156">
        <f t="shared" si="235"/>
        <v>0.11499654654333913</v>
      </c>
      <c r="ARS12" s="156">
        <f t="shared" si="235"/>
        <v>0.11518524056707879</v>
      </c>
      <c r="ART12" s="156">
        <f t="shared" ref="ART12:AUE12" si="236">ART17/$YA$17-1</f>
        <v>0.11588661269305534</v>
      </c>
      <c r="ARU12" s="156">
        <f t="shared" si="236"/>
        <v>0.11582252793027559</v>
      </c>
      <c r="ARV12" s="156">
        <f t="shared" si="236"/>
        <v>0.11716474768404783</v>
      </c>
      <c r="ARW12" s="156">
        <f t="shared" si="236"/>
        <v>0.11795156616039693</v>
      </c>
      <c r="ARX12" s="156">
        <f t="shared" si="236"/>
        <v>0.11874194490134515</v>
      </c>
      <c r="ARY12" s="156">
        <f t="shared" si="236"/>
        <v>0.11958216734667704</v>
      </c>
      <c r="ARZ12" s="156">
        <f t="shared" si="236"/>
        <v>0.11977798189961475</v>
      </c>
      <c r="ASA12" s="156">
        <f t="shared" si="236"/>
        <v>0.12060040302195252</v>
      </c>
      <c r="ASB12" s="156">
        <f t="shared" si="236"/>
        <v>0.121533192346855</v>
      </c>
      <c r="ASC12" s="156">
        <f t="shared" si="236"/>
        <v>0.12280064654405098</v>
      </c>
      <c r="ASD12" s="156">
        <f t="shared" si="236"/>
        <v>0.1232029564437227</v>
      </c>
      <c r="ASE12" s="156">
        <f t="shared" si="236"/>
        <v>0.12381888221932646</v>
      </c>
      <c r="ASF12" s="156">
        <f t="shared" si="236"/>
        <v>0.12419983053140515</v>
      </c>
      <c r="ASG12" s="156">
        <f t="shared" si="236"/>
        <v>0.12491188345117799</v>
      </c>
      <c r="ASH12" s="156">
        <f t="shared" si="236"/>
        <v>0.12533911520304186</v>
      </c>
      <c r="ASI12" s="156">
        <f t="shared" si="236"/>
        <v>0.12635379061371821</v>
      </c>
      <c r="ASJ12" s="156">
        <f t="shared" si="236"/>
        <v>0.1270836448564856</v>
      </c>
      <c r="ASK12" s="156">
        <f t="shared" si="236"/>
        <v>0.12792386730181793</v>
      </c>
      <c r="ASL12" s="156">
        <f t="shared" si="236"/>
        <v>0.12815884476534278</v>
      </c>
      <c r="ASM12" s="156">
        <f t="shared" si="236"/>
        <v>0.12853979307742147</v>
      </c>
      <c r="ASN12" s="156">
        <f t="shared" si="236"/>
        <v>0.13015971346990507</v>
      </c>
      <c r="ASO12" s="156">
        <f t="shared" si="236"/>
        <v>0.13063322866155391</v>
      </c>
      <c r="ASP12" s="156">
        <f t="shared" si="236"/>
        <v>0.13120999152657031</v>
      </c>
      <c r="ASQ12" s="156">
        <f t="shared" si="236"/>
        <v>0.13156957825105553</v>
      </c>
      <c r="ASR12" s="156">
        <f t="shared" si="236"/>
        <v>0.13193628550473857</v>
      </c>
      <c r="ASS12" s="156">
        <f t="shared" si="236"/>
        <v>0.13221042587885123</v>
      </c>
      <c r="AST12" s="156">
        <f t="shared" si="236"/>
        <v>0.13267682054130248</v>
      </c>
      <c r="ASU12" s="156">
        <f t="shared" si="236"/>
        <v>0.13342091584246529</v>
      </c>
      <c r="ASV12" s="156">
        <f t="shared" si="236"/>
        <v>0.13365945357058928</v>
      </c>
      <c r="ASW12" s="156">
        <f t="shared" si="236"/>
        <v>0.13437506675496125</v>
      </c>
      <c r="ASX12" s="156">
        <f t="shared" si="236"/>
        <v>0.13482366009441815</v>
      </c>
      <c r="ASY12" s="156">
        <f t="shared" si="236"/>
        <v>0.13515476470211252</v>
      </c>
      <c r="ASZ12" s="156">
        <f t="shared" si="236"/>
        <v>0.13615875931899235</v>
      </c>
      <c r="ATA12" s="156">
        <f t="shared" si="236"/>
        <v>0.13620860302337667</v>
      </c>
      <c r="ATB12" s="156">
        <f t="shared" si="236"/>
        <v>0.13669991953801985</v>
      </c>
      <c r="ATC12" s="156">
        <f t="shared" si="236"/>
        <v>0.13703814467491227</v>
      </c>
      <c r="ATD12" s="156">
        <f t="shared" si="236"/>
        <v>0.13717343472966914</v>
      </c>
      <c r="ATE12" s="156">
        <f t="shared" si="236"/>
        <v>0.13805638035018752</v>
      </c>
      <c r="ATF12" s="156">
        <f t="shared" si="236"/>
        <v>0.13805638035018752</v>
      </c>
      <c r="ATG12" s="156">
        <f t="shared" si="236"/>
        <v>0.13805638035018752</v>
      </c>
      <c r="ATH12" s="156">
        <f t="shared" si="236"/>
        <v>0.13836612337028886</v>
      </c>
      <c r="ATI12" s="156">
        <f t="shared" si="236"/>
        <v>0.13902833258567782</v>
      </c>
      <c r="ATJ12" s="156">
        <f t="shared" si="236"/>
        <v>0.13936299745797087</v>
      </c>
      <c r="ATK12" s="156">
        <f t="shared" si="236"/>
        <v>0.14000028482116789</v>
      </c>
      <c r="ATL12" s="156">
        <f t="shared" si="236"/>
        <v>0.14183382108958331</v>
      </c>
      <c r="ATM12" s="156">
        <f t="shared" si="236"/>
        <v>0.14183382108958331</v>
      </c>
      <c r="ATN12" s="156">
        <f t="shared" si="236"/>
        <v>0.14183382108958331</v>
      </c>
      <c r="ATO12" s="156">
        <f t="shared" si="236"/>
        <v>0.14272744750389843</v>
      </c>
      <c r="ATP12" s="156">
        <f t="shared" si="236"/>
        <v>0.14424412022301492</v>
      </c>
      <c r="ATQ12" s="156">
        <f t="shared" si="236"/>
        <v>0.14494905261359015</v>
      </c>
      <c r="ATR12" s="156">
        <f t="shared" si="236"/>
        <v>0.14639808030532819</v>
      </c>
      <c r="ATS12" s="156">
        <f t="shared" si="236"/>
        <v>0.14671138359002844</v>
      </c>
      <c r="ATT12" s="156">
        <f t="shared" si="236"/>
        <v>0.14671138359002844</v>
      </c>
      <c r="ATU12" s="156">
        <f t="shared" si="236"/>
        <v>0.14671138359002844</v>
      </c>
      <c r="ATV12" s="156">
        <f t="shared" si="236"/>
        <v>0.14932461780559514</v>
      </c>
      <c r="ATW12" s="156">
        <f t="shared" si="236"/>
        <v>0.15165303085325288</v>
      </c>
      <c r="ATX12" s="156">
        <f t="shared" si="236"/>
        <v>0.1522048718660769</v>
      </c>
      <c r="ATY12" s="156">
        <f t="shared" si="236"/>
        <v>0.15535214577147372</v>
      </c>
      <c r="ATZ12" s="156">
        <f t="shared" si="236"/>
        <v>0.15671928737743768</v>
      </c>
      <c r="AUA12" s="156">
        <f t="shared" si="236"/>
        <v>0.15671928737743768</v>
      </c>
      <c r="AUB12" s="156">
        <f t="shared" si="236"/>
        <v>0.15671928737743768</v>
      </c>
      <c r="AUC12" s="156">
        <f t="shared" si="236"/>
        <v>0.16203832268814211</v>
      </c>
      <c r="AUD12" s="156">
        <f t="shared" si="236"/>
        <v>0.16270053190353106</v>
      </c>
      <c r="AUE12" s="156">
        <f t="shared" si="236"/>
        <v>0.16357991725945054</v>
      </c>
      <c r="AUF12" s="156">
        <f t="shared" ref="AUF12:AWQ12" si="237">AUF17/$YA$17-1</f>
        <v>0.16730039376526462</v>
      </c>
      <c r="AUG12" s="156">
        <f t="shared" si="237"/>
        <v>0.16983530215965637</v>
      </c>
      <c r="AUH12" s="156">
        <f t="shared" si="237"/>
        <v>0.16983530215965637</v>
      </c>
      <c r="AUI12" s="156">
        <f t="shared" si="237"/>
        <v>0.16983530215965637</v>
      </c>
      <c r="AUJ12" s="156">
        <f t="shared" si="237"/>
        <v>0.17532879043570504</v>
      </c>
      <c r="AUK12" s="156">
        <f t="shared" si="237"/>
        <v>0.17859355307286418</v>
      </c>
      <c r="AUL12" s="156">
        <f t="shared" si="237"/>
        <v>0.18280890635792035</v>
      </c>
      <c r="AUM12" s="156">
        <f t="shared" si="237"/>
        <v>0.18664331133089807</v>
      </c>
      <c r="AUN12" s="156">
        <f t="shared" si="237"/>
        <v>0.19058452424184158</v>
      </c>
      <c r="AUO12" s="156">
        <f t="shared" si="237"/>
        <v>0.19058452424184158</v>
      </c>
      <c r="AUP12" s="156">
        <f t="shared" si="237"/>
        <v>0.19058452424184158</v>
      </c>
      <c r="AUQ12" s="156">
        <f t="shared" si="237"/>
        <v>0.18767578806456897</v>
      </c>
      <c r="AUR12" s="156">
        <f t="shared" si="237"/>
        <v>0.19355022465269611</v>
      </c>
      <c r="AUS12" s="156">
        <f t="shared" si="237"/>
        <v>0.19346477830232334</v>
      </c>
      <c r="AUT12" s="156">
        <f t="shared" si="237"/>
        <v>0.19435840471663846</v>
      </c>
      <c r="AUU12" s="156">
        <f t="shared" si="237"/>
        <v>0.19618838072045497</v>
      </c>
      <c r="AUV12" s="156">
        <f t="shared" si="237"/>
        <v>0.19618838072045497</v>
      </c>
      <c r="AUW12" s="156">
        <f t="shared" si="237"/>
        <v>0.19618838072045497</v>
      </c>
      <c r="AUX12" s="156">
        <f t="shared" si="237"/>
        <v>0.19704284422418272</v>
      </c>
      <c r="AUY12" s="156">
        <f t="shared" si="237"/>
        <v>0.19817144810202292</v>
      </c>
      <c r="AUZ12" s="156">
        <f t="shared" si="237"/>
        <v>0.19873040964404454</v>
      </c>
      <c r="AVA12" s="156">
        <f t="shared" si="237"/>
        <v>0.19988393537407689</v>
      </c>
      <c r="AVB12" s="156">
        <f t="shared" si="237"/>
        <v>0.19985901352188473</v>
      </c>
      <c r="AVC12" s="156">
        <f t="shared" si="237"/>
        <v>0.19985901352188473</v>
      </c>
      <c r="AVD12" s="156">
        <f t="shared" si="237"/>
        <v>0.19985901352188473</v>
      </c>
      <c r="AVE12" s="156">
        <f t="shared" si="237"/>
        <v>0.20002634595803159</v>
      </c>
      <c r="AVF12" s="156">
        <f t="shared" si="237"/>
        <v>0.20040017374091224</v>
      </c>
      <c r="AVG12" s="156">
        <f t="shared" si="237"/>
        <v>0.2011086663960866</v>
      </c>
      <c r="AVH12" s="156">
        <f t="shared" si="237"/>
        <v>0.20142196968078663</v>
      </c>
      <c r="AVI12" s="156">
        <f t="shared" si="237"/>
        <v>0.20212690207136186</v>
      </c>
      <c r="AVJ12" s="156">
        <f t="shared" si="237"/>
        <v>0.20212690207136186</v>
      </c>
      <c r="AVK12" s="156">
        <f t="shared" si="237"/>
        <v>0.20212690207136186</v>
      </c>
      <c r="AVL12" s="156">
        <f t="shared" si="237"/>
        <v>0.2026929841425813</v>
      </c>
      <c r="AVM12" s="156">
        <f t="shared" si="237"/>
        <v>0.20422033765549452</v>
      </c>
      <c r="AVN12" s="156">
        <f t="shared" si="237"/>
        <v>0.20481490184350482</v>
      </c>
      <c r="AVO12" s="156">
        <f t="shared" si="237"/>
        <v>0.20557679846766197</v>
      </c>
      <c r="AVP12" s="156">
        <f t="shared" si="237"/>
        <v>0.20661639573053048</v>
      </c>
      <c r="AVQ12" s="156">
        <f t="shared" si="237"/>
        <v>0.20661639573053048</v>
      </c>
      <c r="AVR12" s="156">
        <f t="shared" si="237"/>
        <v>0.20661639573053048</v>
      </c>
      <c r="AVS12" s="156">
        <f t="shared" si="237"/>
        <v>0.20728216521051834</v>
      </c>
      <c r="AVT12" s="156">
        <f t="shared" si="237"/>
        <v>0.20731064732730942</v>
      </c>
      <c r="AVU12" s="156">
        <f t="shared" si="237"/>
        <v>0.20699378377801025</v>
      </c>
      <c r="AVV12" s="156">
        <f t="shared" si="237"/>
        <v>0.20782332542954585</v>
      </c>
      <c r="AVW12" s="156">
        <f t="shared" si="237"/>
        <v>0.20945036635122705</v>
      </c>
      <c r="AVX12" s="156">
        <f t="shared" si="237"/>
        <v>0.20945036635122705</v>
      </c>
      <c r="AVY12" s="156">
        <f t="shared" si="237"/>
        <v>0.20945036635122705</v>
      </c>
      <c r="AVZ12" s="156">
        <f t="shared" si="237"/>
        <v>0.2095714153475885</v>
      </c>
      <c r="AWA12" s="156">
        <f t="shared" si="237"/>
        <v>0.21048284308489795</v>
      </c>
      <c r="AWB12" s="156">
        <f t="shared" si="237"/>
        <v>0.21033687223634456</v>
      </c>
      <c r="AWC12" s="156">
        <f t="shared" si="237"/>
        <v>0.21115217282948473</v>
      </c>
      <c r="AWD12" s="156">
        <f t="shared" si="237"/>
        <v>0.21194611183503165</v>
      </c>
      <c r="AWE12" s="156">
        <f t="shared" si="237"/>
        <v>0.21194611183503165</v>
      </c>
      <c r="AWF12" s="156">
        <f t="shared" si="237"/>
        <v>0.21194611183503165</v>
      </c>
      <c r="AWG12" s="156">
        <f t="shared" si="237"/>
        <v>0.21301419121469101</v>
      </c>
      <c r="AWH12" s="156">
        <f t="shared" si="237"/>
        <v>0.21341294084976381</v>
      </c>
      <c r="AWI12" s="156">
        <f t="shared" si="237"/>
        <v>0.21350550772933419</v>
      </c>
      <c r="AWJ12" s="156">
        <f t="shared" si="237"/>
        <v>0.21376184678045274</v>
      </c>
      <c r="AWK12" s="156">
        <f t="shared" si="237"/>
        <v>0.21449882155241773</v>
      </c>
      <c r="AWL12" s="156">
        <f t="shared" si="237"/>
        <v>0.21449882155241773</v>
      </c>
      <c r="AWM12" s="156">
        <f t="shared" si="237"/>
        <v>0.21449882155241773</v>
      </c>
      <c r="AWN12" s="156">
        <f t="shared" si="237"/>
        <v>0.21511118706342258</v>
      </c>
      <c r="AWO12" s="156">
        <f t="shared" si="237"/>
        <v>0.21515747050320777</v>
      </c>
      <c r="AWP12" s="156">
        <f t="shared" si="237"/>
        <v>0.21623623067666387</v>
      </c>
      <c r="AWQ12" s="156">
        <f t="shared" si="237"/>
        <v>0.21623623067666387</v>
      </c>
      <c r="AWR12" s="156">
        <f t="shared" ref="AWR12:AWW12" si="238">AWR17/$YA$17-1</f>
        <v>0.21640000284821159</v>
      </c>
      <c r="AWS12" s="156">
        <f t="shared" si="238"/>
        <v>0.21640000284821159</v>
      </c>
      <c r="AWT12" s="156">
        <f t="shared" si="238"/>
        <v>0.21640000284821159</v>
      </c>
      <c r="AWU12" s="156">
        <f t="shared" si="238"/>
        <v>0.21709781470958922</v>
      </c>
      <c r="AWV12" s="156">
        <f t="shared" si="238"/>
        <v>0.21749300408006311</v>
      </c>
      <c r="AWW12" s="156">
        <f t="shared" si="238"/>
        <v>0.2176318543994189</v>
      </c>
      <c r="AWX12" s="156">
        <f t="shared" ref="AWX12:AZD12" si="239">AWX17/$YA$17-1</f>
        <v>0.21781342789396096</v>
      </c>
      <c r="AWY12" s="156">
        <f t="shared" si="239"/>
        <v>0.21846851658015209</v>
      </c>
      <c r="AWZ12" s="156">
        <f t="shared" si="239"/>
        <v>0.21835458811298847</v>
      </c>
      <c r="AXA12" s="156">
        <f t="shared" si="239"/>
        <v>0.21877113907105583</v>
      </c>
      <c r="AXB12" s="156">
        <f t="shared" si="239"/>
        <v>0.21904883970976718</v>
      </c>
      <c r="AXC12" s="156">
        <f t="shared" si="239"/>
        <v>0.21950455357842191</v>
      </c>
      <c r="AXD12" s="156">
        <f t="shared" si="239"/>
        <v>0.21993178533028557</v>
      </c>
      <c r="AXE12" s="156">
        <f t="shared" si="239"/>
        <v>0.21998518929926858</v>
      </c>
      <c r="AXF12" s="156">
        <f t="shared" si="239"/>
        <v>0.22069368195444272</v>
      </c>
      <c r="AXG12" s="156">
        <f t="shared" si="239"/>
        <v>0.22076844751101898</v>
      </c>
      <c r="AXH12" s="156">
        <f t="shared" si="239"/>
        <v>0.22093221968256671</v>
      </c>
      <c r="AXI12" s="156">
        <f t="shared" si="239"/>
        <v>0.22190773218265569</v>
      </c>
      <c r="AXJ12" s="156">
        <f t="shared" si="239"/>
        <v>0.22219611361516378</v>
      </c>
      <c r="AXK12" s="156">
        <f t="shared" si="239"/>
        <v>0.22230648181772872</v>
      </c>
      <c r="AXL12" s="156">
        <f t="shared" si="239"/>
        <v>0.22313602346926409</v>
      </c>
      <c r="AXM12" s="156">
        <f t="shared" si="239"/>
        <v>0.22355613469193014</v>
      </c>
      <c r="AXN12" s="156">
        <f t="shared" si="239"/>
        <v>0.22453164719201935</v>
      </c>
      <c r="AXO12" s="156">
        <f t="shared" si="239"/>
        <v>0.22463845512998515</v>
      </c>
      <c r="AXP12" s="156">
        <f t="shared" si="239"/>
        <v>0.22536474910815363</v>
      </c>
      <c r="AXQ12" s="156">
        <f t="shared" si="239"/>
        <v>0.22593083117937307</v>
      </c>
      <c r="AXR12" s="156">
        <f t="shared" si="239"/>
        <v>0.22636874372503346</v>
      </c>
      <c r="AXS12" s="156">
        <f t="shared" si="239"/>
        <v>0.2273193343729305</v>
      </c>
      <c r="AXT12" s="156">
        <f t="shared" si="239"/>
        <v>0.22777148797698632</v>
      </c>
      <c r="AXU12" s="156">
        <f t="shared" si="239"/>
        <v>0.22847642036756155</v>
      </c>
      <c r="AXV12" s="156">
        <f t="shared" si="239"/>
        <v>0.22867935544969709</v>
      </c>
      <c r="AXW12" s="156">
        <f t="shared" si="239"/>
        <v>0.22965842821438476</v>
      </c>
      <c r="AXX12" s="156">
        <f t="shared" si="239"/>
        <v>0.22971183218336777</v>
      </c>
      <c r="AXY12" s="156">
        <f t="shared" si="239"/>
        <v>0.23032775795897131</v>
      </c>
      <c r="AXZ12" s="156">
        <f t="shared" si="239"/>
        <v>0.23103269034954654</v>
      </c>
      <c r="AYA12" s="156">
        <f t="shared" si="239"/>
        <v>0.23176610485691285</v>
      </c>
      <c r="AYB12" s="156">
        <f t="shared" si="239"/>
        <v>0.23270957497561207</v>
      </c>
      <c r="AYC12" s="156">
        <f t="shared" si="239"/>
        <v>0.23342162789538512</v>
      </c>
      <c r="AYD12" s="156">
        <f t="shared" si="239"/>
        <v>0.23417640399034445</v>
      </c>
      <c r="AYE12" s="156">
        <f t="shared" si="239"/>
        <v>0.23556134691930297</v>
      </c>
      <c r="AYF12" s="156">
        <f t="shared" si="239"/>
        <v>0.2358248064996189</v>
      </c>
      <c r="AYG12" s="156">
        <f t="shared" si="239"/>
        <v>0.23739132292311949</v>
      </c>
      <c r="AYH12" s="156">
        <f t="shared" si="239"/>
        <v>0.23821730431005617</v>
      </c>
      <c r="AYI12" s="156">
        <f t="shared" si="239"/>
        <v>0.23860537315133246</v>
      </c>
      <c r="AYJ12" s="156">
        <f t="shared" si="239"/>
        <v>0.24002235846168074</v>
      </c>
      <c r="AYK12" s="156">
        <f t="shared" si="239"/>
        <v>0.24021817301461845</v>
      </c>
      <c r="AYL12" s="156">
        <f t="shared" si="239"/>
        <v>0.24122216763149829</v>
      </c>
      <c r="AYM12" s="156">
        <f t="shared" si="239"/>
        <v>0.2420659503414293</v>
      </c>
      <c r="AYN12" s="156">
        <f t="shared" si="239"/>
        <v>0.2430521436353148</v>
      </c>
      <c r="AYO12" s="156">
        <f t="shared" si="239"/>
        <v>0.24383184158246629</v>
      </c>
      <c r="AYP12" s="156">
        <f t="shared" si="239"/>
        <v>0.24402409587080509</v>
      </c>
      <c r="AYQ12" s="156">
        <f t="shared" si="239"/>
        <v>0.24498892757709756</v>
      </c>
      <c r="AYR12" s="156">
        <f t="shared" si="239"/>
        <v>0.2455122864731305</v>
      </c>
      <c r="AYS12" s="156">
        <f t="shared" si="239"/>
        <v>0.24595375928338981</v>
      </c>
      <c r="AYT12" s="156">
        <f t="shared" si="239"/>
        <v>0.24717849030539951</v>
      </c>
      <c r="AYU12" s="156">
        <f t="shared" si="239"/>
        <v>0.24751671544229148</v>
      </c>
      <c r="AYV12" s="156">
        <f t="shared" si="239"/>
        <v>0.24854563191136347</v>
      </c>
      <c r="AYW12" s="156">
        <f t="shared" si="239"/>
        <v>0.24936805303370124</v>
      </c>
      <c r="AYX12" s="156">
        <f t="shared" si="239"/>
        <v>0.24954606626364462</v>
      </c>
      <c r="AYY12" s="156">
        <f t="shared" si="239"/>
        <v>0.25108410057035435</v>
      </c>
      <c r="AYZ12" s="156">
        <f t="shared" si="239"/>
        <v>0.25117310718532582</v>
      </c>
      <c r="AZA12" s="156">
        <f t="shared" si="239"/>
        <v>0.2514543680886363</v>
      </c>
      <c r="AZB12" s="156">
        <f t="shared" si="239"/>
        <v>0.25213437862701937</v>
      </c>
      <c r="AZC12" s="156">
        <f t="shared" si="239"/>
        <v>0.25240851900113204</v>
      </c>
      <c r="AZD12" s="156">
        <f t="shared" si="239"/>
        <v>0.2537614195487008</v>
      </c>
      <c r="AZE12" s="156">
        <f>AZE17/$YA$17-1</f>
        <v>0.25387890828046333</v>
      </c>
      <c r="AZF12" s="156">
        <f t="shared" ref="AZF12:BBQ12" si="240">AZF17/$YA$17-1</f>
        <v>0.25353356261437354</v>
      </c>
      <c r="AZG12" s="156">
        <f t="shared" si="240"/>
        <v>0.2538183837822825</v>
      </c>
      <c r="AZH12" s="156">
        <f t="shared" si="240"/>
        <v>0.25454111749585229</v>
      </c>
      <c r="AZI12" s="156">
        <f t="shared" si="240"/>
        <v>0.25490426448493642</v>
      </c>
      <c r="AZJ12" s="156">
        <f t="shared" si="240"/>
        <v>0.25507871745028066</v>
      </c>
      <c r="AZK12" s="156">
        <f t="shared" si="240"/>
        <v>0.25537777967658548</v>
      </c>
      <c r="AZL12" s="156">
        <f t="shared" si="240"/>
        <v>0.2557302458718731</v>
      </c>
      <c r="AZM12" s="156">
        <f t="shared" si="240"/>
        <v>0.25549882867294693</v>
      </c>
      <c r="AZN12" s="156">
        <f t="shared" si="240"/>
        <v>0.25569820349048333</v>
      </c>
      <c r="AZO12" s="156">
        <f t="shared" si="240"/>
        <v>0.25584061407443803</v>
      </c>
      <c r="AZP12" s="156">
        <f t="shared" si="240"/>
        <v>0.25590825910181647</v>
      </c>
      <c r="AZQ12" s="156">
        <f t="shared" si="240"/>
        <v>0.25607915180256202</v>
      </c>
      <c r="AZR12" s="156">
        <f t="shared" si="240"/>
        <v>0.25589401804342105</v>
      </c>
      <c r="AZS12" s="156">
        <f t="shared" si="240"/>
        <v>0.2558797769850254</v>
      </c>
      <c r="AZT12" s="156">
        <f t="shared" si="240"/>
        <v>0.25584061407443803</v>
      </c>
      <c r="AZU12" s="156">
        <f t="shared" si="240"/>
        <v>0.25547034655615608</v>
      </c>
      <c r="AZV12" s="156">
        <f t="shared" si="240"/>
        <v>0.25517484459445017</v>
      </c>
      <c r="AZW12" s="156">
        <f t="shared" si="240"/>
        <v>0.25486154130975014</v>
      </c>
      <c r="AZX12" s="156">
        <f t="shared" si="240"/>
        <v>0.25461232278782941</v>
      </c>
      <c r="AZY12" s="156">
        <f t="shared" si="240"/>
        <v>0.25392163145564961</v>
      </c>
      <c r="AZZ12" s="156">
        <f t="shared" si="240"/>
        <v>0.25345167652859946</v>
      </c>
      <c r="BAA12" s="156">
        <f t="shared" si="240"/>
        <v>0.25255092958508674</v>
      </c>
      <c r="BAB12" s="156">
        <f t="shared" si="240"/>
        <v>0.25216286074381045</v>
      </c>
      <c r="BAC12" s="156">
        <f t="shared" si="240"/>
        <v>0.25144012703024088</v>
      </c>
      <c r="BAD12" s="156">
        <f t="shared" si="240"/>
        <v>0.25098085289698724</v>
      </c>
      <c r="BAE12" s="156">
        <f t="shared" si="240"/>
        <v>0.25004450330748562</v>
      </c>
      <c r="BAF12" s="156">
        <f t="shared" si="240"/>
        <v>0.24966355499540716</v>
      </c>
      <c r="BAG12" s="156">
        <f t="shared" si="240"/>
        <v>0.24859903588034649</v>
      </c>
      <c r="BAH12" s="156">
        <f t="shared" si="240"/>
        <v>0.24791902534196342</v>
      </c>
      <c r="BAI12" s="156">
        <f t="shared" si="240"/>
        <v>0.2466907340553548</v>
      </c>
      <c r="BAJ12" s="156">
        <f t="shared" si="240"/>
        <v>0.24562621494029435</v>
      </c>
      <c r="BAK12" s="156">
        <f t="shared" si="240"/>
        <v>0.24468274482159513</v>
      </c>
      <c r="BAL12" s="156">
        <f t="shared" si="240"/>
        <v>0.24433739915550512</v>
      </c>
      <c r="BAM12" s="156">
        <f t="shared" si="240"/>
        <v>0.24376063629048894</v>
      </c>
      <c r="BAN12" s="156">
        <f t="shared" si="240"/>
        <v>0.24304858337071589</v>
      </c>
      <c r="BAO12" s="156">
        <f t="shared" si="240"/>
        <v>0.24239349468452498</v>
      </c>
      <c r="BAP12" s="156">
        <f t="shared" si="240"/>
        <v>0.24133253583406322</v>
      </c>
      <c r="BAQ12" s="156">
        <f t="shared" si="240"/>
        <v>0.24033566174638077</v>
      </c>
      <c r="BAR12" s="156">
        <f t="shared" si="240"/>
        <v>0.2400045571386864</v>
      </c>
      <c r="BAS12" s="156">
        <f t="shared" si="240"/>
        <v>0.23904328569699285</v>
      </c>
      <c r="BAT12" s="156">
        <f t="shared" si="240"/>
        <v>0.23786483811476855</v>
      </c>
      <c r="BAU12" s="156">
        <f t="shared" si="240"/>
        <v>0.23744116662750359</v>
      </c>
      <c r="BAV12" s="156">
        <f t="shared" si="240"/>
        <v>0.23677539714751594</v>
      </c>
      <c r="BAW12" s="156">
        <f t="shared" si="240"/>
        <v>0.23644785280442027</v>
      </c>
      <c r="BAX12" s="156">
        <f t="shared" si="240"/>
        <v>0.23595653628977709</v>
      </c>
      <c r="BAY12" s="156">
        <f t="shared" si="240"/>
        <v>0.23593161443758492</v>
      </c>
      <c r="BAZ12" s="156">
        <f t="shared" si="240"/>
        <v>0.23551506347951778</v>
      </c>
      <c r="BBA12" s="156">
        <f t="shared" si="240"/>
        <v>0.2352836462805914</v>
      </c>
      <c r="BBB12" s="156">
        <f t="shared" si="240"/>
        <v>0.23471044368017435</v>
      </c>
      <c r="BBC12" s="156">
        <f t="shared" si="240"/>
        <v>0.23378833514906816</v>
      </c>
      <c r="BBD12" s="156">
        <f t="shared" si="240"/>
        <v>0.23357827953773502</v>
      </c>
      <c r="BBE12" s="156">
        <f t="shared" si="240"/>
        <v>0.23322225307784872</v>
      </c>
      <c r="BBF12" s="156">
        <f t="shared" si="240"/>
        <v>0.23262412862523929</v>
      </c>
      <c r="BBG12" s="156">
        <f t="shared" si="240"/>
        <v>0.2323855908971153</v>
      </c>
      <c r="BBH12" s="156">
        <f t="shared" si="240"/>
        <v>0.23186223200108236</v>
      </c>
      <c r="BBI12" s="156">
        <f t="shared" si="240"/>
        <v>0.23161301347916163</v>
      </c>
      <c r="BBJ12" s="156">
        <f t="shared" si="240"/>
        <v>0.23114661881671039</v>
      </c>
      <c r="BBK12" s="156">
        <f t="shared" si="240"/>
        <v>0.23070158574185218</v>
      </c>
      <c r="BBL12" s="156">
        <f t="shared" si="240"/>
        <v>0.23037404139875672</v>
      </c>
      <c r="BBM12" s="156">
        <f t="shared" si="240"/>
        <v>0.22974743482935645</v>
      </c>
      <c r="BBN12" s="156">
        <f t="shared" si="240"/>
        <v>0.22925255805011413</v>
      </c>
      <c r="BBO12" s="156">
        <f t="shared" si="240"/>
        <v>0.22861527068691734</v>
      </c>
      <c r="BBP12" s="156">
        <f t="shared" si="240"/>
        <v>0.22776792771238763</v>
      </c>
      <c r="BBQ12" s="156">
        <f t="shared" si="240"/>
        <v>0.22755075157185667</v>
      </c>
      <c r="BBR12" s="156">
        <f t="shared" ref="BBR12:BEC12" si="241">BBR17/$YA$17-1</f>
        <v>0.22740122045870437</v>
      </c>
      <c r="BBS12" s="156">
        <f t="shared" si="241"/>
        <v>0.2272694906685464</v>
      </c>
      <c r="BBT12" s="156">
        <f t="shared" si="241"/>
        <v>0.22720896617036579</v>
      </c>
      <c r="BBU12" s="156">
        <f t="shared" si="241"/>
        <v>0.22705587479261458</v>
      </c>
      <c r="BBV12" s="156">
        <f t="shared" si="241"/>
        <v>0.22647199139840057</v>
      </c>
      <c r="BBW12" s="156">
        <f t="shared" si="241"/>
        <v>0.22594863250236741</v>
      </c>
      <c r="BBX12" s="156">
        <f t="shared" si="241"/>
        <v>0.22543595440013098</v>
      </c>
      <c r="BBY12" s="156">
        <f t="shared" si="241"/>
        <v>0.22520453720120459</v>
      </c>
      <c r="BBZ12" s="156">
        <f t="shared" si="241"/>
        <v>0.22485563127051589</v>
      </c>
      <c r="BCA12" s="156">
        <f t="shared" si="241"/>
        <v>0.22470610015736359</v>
      </c>
      <c r="BCB12" s="156">
        <f t="shared" si="241"/>
        <v>0.22408305385256222</v>
      </c>
      <c r="BCC12" s="156">
        <f t="shared" si="241"/>
        <v>0.22380179294925195</v>
      </c>
      <c r="BCD12" s="156">
        <f t="shared" si="241"/>
        <v>0.22336032013899265</v>
      </c>
      <c r="BCE12" s="156">
        <f t="shared" si="241"/>
        <v>0.22306125791268805</v>
      </c>
      <c r="BCF12" s="156">
        <f t="shared" si="241"/>
        <v>0.22293308838712877</v>
      </c>
      <c r="BCG12" s="156">
        <f t="shared" si="241"/>
        <v>0.22252721822285815</v>
      </c>
      <c r="BCH12" s="156">
        <f t="shared" si="241"/>
        <v>0.22223527652575115</v>
      </c>
      <c r="BCI12" s="156">
        <f t="shared" si="241"/>
        <v>0.22207150435420364</v>
      </c>
      <c r="BCJ12" s="156">
        <f t="shared" si="241"/>
        <v>0.22193265403484763</v>
      </c>
      <c r="BCK12" s="156">
        <f t="shared" si="241"/>
        <v>0.22202166064981932</v>
      </c>
      <c r="BCL12" s="156">
        <f t="shared" si="241"/>
        <v>0.22206438382500582</v>
      </c>
      <c r="BCM12" s="156">
        <f t="shared" si="241"/>
        <v>0.22211778779398861</v>
      </c>
      <c r="BCN12" s="156">
        <f t="shared" si="241"/>
        <v>0.22206794408960473</v>
      </c>
      <c r="BCO12" s="156">
        <f t="shared" si="241"/>
        <v>0.22246313346007862</v>
      </c>
      <c r="BCP12" s="156">
        <f t="shared" si="241"/>
        <v>0.22273015330499368</v>
      </c>
      <c r="BCQ12" s="156">
        <f t="shared" si="241"/>
        <v>0.22318586717364819</v>
      </c>
      <c r="BCR12" s="156">
        <f t="shared" si="241"/>
        <v>0.22378755189085631</v>
      </c>
      <c r="BCS12" s="156">
        <f t="shared" si="241"/>
        <v>0.22383383533064172</v>
      </c>
      <c r="BCT12" s="156">
        <f t="shared" si="241"/>
        <v>0.22439635713726225</v>
      </c>
      <c r="BCU12" s="156">
        <f t="shared" si="241"/>
        <v>0.22482002862452721</v>
      </c>
      <c r="BCV12" s="156">
        <f t="shared" si="241"/>
        <v>0.22585250535819812</v>
      </c>
      <c r="BCW12" s="156">
        <f t="shared" si="241"/>
        <v>0.22625837552246875</v>
      </c>
      <c r="BCX12" s="156">
        <f t="shared" si="241"/>
        <v>0.22686006023967686</v>
      </c>
      <c r="BCY12" s="156">
        <f t="shared" si="241"/>
        <v>0.22696686817764289</v>
      </c>
      <c r="BCZ12" s="156">
        <f t="shared" si="241"/>
        <v>0.22771096347880571</v>
      </c>
      <c r="BDA12" s="156">
        <f t="shared" si="241"/>
        <v>0.22864375280370819</v>
      </c>
      <c r="BDB12" s="156">
        <f t="shared" si="241"/>
        <v>0.22961214477459957</v>
      </c>
      <c r="BDC12" s="156">
        <f t="shared" si="241"/>
        <v>0.22991120700090439</v>
      </c>
      <c r="BDD12" s="156">
        <f t="shared" si="241"/>
        <v>0.23146348236600933</v>
      </c>
      <c r="BDE12" s="156">
        <f t="shared" si="241"/>
        <v>0.23215061343359045</v>
      </c>
      <c r="BDF12" s="156">
        <f t="shared" si="241"/>
        <v>0.23316172857966788</v>
      </c>
      <c r="BDG12" s="156">
        <f t="shared" si="241"/>
        <v>0.23366372588810802</v>
      </c>
      <c r="BDH12" s="156">
        <f t="shared" si="241"/>
        <v>0.23383105832425466</v>
      </c>
      <c r="BDI12" s="156">
        <f t="shared" si="241"/>
        <v>0.23431881457429893</v>
      </c>
      <c r="BDJ12" s="156">
        <f t="shared" si="241"/>
        <v>0.23473536553236629</v>
      </c>
      <c r="BDK12" s="156">
        <f t="shared" si="241"/>
        <v>0.23502730722947329</v>
      </c>
      <c r="BDL12" s="156">
        <f t="shared" si="241"/>
        <v>0.23524804363460272</v>
      </c>
      <c r="BDM12" s="156">
        <f t="shared" si="241"/>
        <v>0.23560407009448925</v>
      </c>
      <c r="BDN12" s="156">
        <f t="shared" si="241"/>
        <v>0.23576428200143829</v>
      </c>
      <c r="BDO12" s="156">
        <f t="shared" si="241"/>
        <v>0.23631968327886121</v>
      </c>
      <c r="BDP12" s="156">
        <f t="shared" si="241"/>
        <v>0.23628052036827363</v>
      </c>
      <c r="BDQ12" s="156">
        <f t="shared" si="241"/>
        <v>0.23638732830623965</v>
      </c>
      <c r="BDR12" s="156">
        <f t="shared" si="241"/>
        <v>0.2363090024850647</v>
      </c>
      <c r="BDS12" s="156">
        <f t="shared" si="241"/>
        <v>0.23674691503072509</v>
      </c>
      <c r="BDT12" s="156">
        <f t="shared" si="241"/>
        <v>0.23691068720227282</v>
      </c>
      <c r="BDU12" s="156">
        <f t="shared" si="241"/>
        <v>0.23691780773147042</v>
      </c>
      <c r="BDV12" s="156">
        <f t="shared" si="241"/>
        <v>0.23696409117125583</v>
      </c>
      <c r="BDW12" s="156">
        <f t="shared" si="241"/>
        <v>0.23659026338837497</v>
      </c>
      <c r="BDX12" s="156">
        <f t="shared" si="241"/>
        <v>0.2367077521201375</v>
      </c>
      <c r="BDY12" s="156">
        <f t="shared" si="241"/>
        <v>0.23678607794131246</v>
      </c>
      <c r="BDZ12" s="156">
        <f t="shared" si="241"/>
        <v>0.23640156936463508</v>
      </c>
      <c r="BEA12" s="156">
        <f t="shared" si="241"/>
        <v>0.23647277465661243</v>
      </c>
      <c r="BEB12" s="156">
        <f t="shared" si="241"/>
        <v>0.23635528592484989</v>
      </c>
      <c r="BEC12" s="156">
        <f t="shared" si="241"/>
        <v>0.23608470581533614</v>
      </c>
      <c r="BED12" s="156">
        <f t="shared" ref="BED12:BGN12" si="242">BED17/$YA$17-1</f>
        <v>0.23607046475694071</v>
      </c>
      <c r="BEE12" s="156">
        <f t="shared" si="242"/>
        <v>0.23531924892658007</v>
      </c>
      <c r="BEF12" s="156">
        <f t="shared" si="242"/>
        <v>0.23533705024957441</v>
      </c>
      <c r="BEG12" s="156">
        <f t="shared" si="242"/>
        <v>0.23526228469299837</v>
      </c>
      <c r="BEH12" s="156">
        <f t="shared" si="242"/>
        <v>0.23466772050498785</v>
      </c>
      <c r="BEI12" s="156">
        <f t="shared" si="242"/>
        <v>0.23475672711995932</v>
      </c>
      <c r="BEJ12" s="156">
        <f t="shared" si="242"/>
        <v>0.23401975234799455</v>
      </c>
      <c r="BEK12" s="156">
        <f t="shared" si="242"/>
        <v>0.23398058943740696</v>
      </c>
      <c r="BEL12" s="156">
        <f t="shared" si="242"/>
        <v>0.23372425038628863</v>
      </c>
      <c r="BEM12" s="156">
        <f t="shared" si="242"/>
        <v>0.23348927292276356</v>
      </c>
      <c r="BEN12" s="156">
        <f t="shared" si="242"/>
        <v>0.23332906101581474</v>
      </c>
      <c r="BEO12" s="156">
        <f t="shared" si="242"/>
        <v>0.23285198555956677</v>
      </c>
      <c r="BEP12" s="156">
        <f t="shared" si="242"/>
        <v>0.23253868227486651</v>
      </c>
      <c r="BEQ12" s="156">
        <f t="shared" si="242"/>
        <v>0.23242475380770289</v>
      </c>
      <c r="BER12" s="156">
        <f t="shared" si="242"/>
        <v>0.23231794586973686</v>
      </c>
      <c r="BES12" s="156">
        <f t="shared" si="242"/>
        <v>0.23201888364343226</v>
      </c>
      <c r="BET12" s="156">
        <f t="shared" si="242"/>
        <v>0.23162369427295837</v>
      </c>
      <c r="BEU12" s="156">
        <f t="shared" si="242"/>
        <v>0.23167353797734247</v>
      </c>
      <c r="BEV12" s="156">
        <f t="shared" si="242"/>
        <v>0.23103269034954654</v>
      </c>
      <c r="BEW12" s="156">
        <f t="shared" si="242"/>
        <v>0.23095436452837159</v>
      </c>
      <c r="BEX12" s="156">
        <f t="shared" si="242"/>
        <v>0.23060189833308398</v>
      </c>
      <c r="BEY12" s="156">
        <f t="shared" si="242"/>
        <v>0.23029927584218046</v>
      </c>
      <c r="BEZ12" s="156">
        <f t="shared" si="242"/>
        <v>0.2300678586432543</v>
      </c>
      <c r="BFA12" s="156">
        <f t="shared" si="242"/>
        <v>0.22987916461951441</v>
      </c>
      <c r="BFB12" s="156">
        <f t="shared" si="242"/>
        <v>0.22983288117972922</v>
      </c>
      <c r="BFC12" s="156">
        <f t="shared" si="242"/>
        <v>0.22985424276732225</v>
      </c>
      <c r="BFD12" s="156">
        <f t="shared" si="242"/>
        <v>0.22951601763043028</v>
      </c>
      <c r="BFE12" s="156">
        <f t="shared" si="242"/>
        <v>0.22938784810487101</v>
      </c>
      <c r="BFF12" s="156">
        <f t="shared" si="242"/>
        <v>0.22913506931835159</v>
      </c>
      <c r="BFG12" s="156">
        <f t="shared" si="242"/>
        <v>0.22883600709204699</v>
      </c>
      <c r="BFH12" s="156">
        <f t="shared" si="242"/>
        <v>0.22903182164498448</v>
      </c>
      <c r="BFI12" s="156">
        <f t="shared" si="242"/>
        <v>0.22883244682744808</v>
      </c>
      <c r="BFJ12" s="156">
        <f t="shared" si="242"/>
        <v>0.22867579518509795</v>
      </c>
      <c r="BFK12" s="156">
        <f t="shared" si="242"/>
        <v>0.22843013692777636</v>
      </c>
      <c r="BFL12" s="156">
        <f t="shared" si="242"/>
        <v>0.22821652105184453</v>
      </c>
      <c r="BFM12" s="156">
        <f t="shared" si="242"/>
        <v>0.22827704555002515</v>
      </c>
      <c r="BFN12" s="156">
        <f t="shared" si="242"/>
        <v>0.22776080718318981</v>
      </c>
      <c r="BFO12" s="156">
        <f t="shared" si="242"/>
        <v>0.22784981379816149</v>
      </c>
      <c r="BFP12" s="156">
        <f t="shared" si="242"/>
        <v>0.22773944559559656</v>
      </c>
      <c r="BFQ12" s="156">
        <f t="shared" si="242"/>
        <v>0.22756143236565318</v>
      </c>
      <c r="BFR12" s="156">
        <f t="shared" si="242"/>
        <v>0.22744038336929195</v>
      </c>
      <c r="BFS12" s="156">
        <f t="shared" si="242"/>
        <v>0.2270273926758235</v>
      </c>
      <c r="BFT12" s="156">
        <f t="shared" si="242"/>
        <v>0.22678529468310082</v>
      </c>
      <c r="BFU12" s="156">
        <f t="shared" si="242"/>
        <v>0.22679597547689734</v>
      </c>
      <c r="BFV12" s="156">
        <f t="shared" si="242"/>
        <v>0.22653963642577901</v>
      </c>
      <c r="BFW12" s="156">
        <f t="shared" si="242"/>
        <v>0.22655387748417444</v>
      </c>
      <c r="BFX12" s="156">
        <f t="shared" si="242"/>
        <v>0.22590234906258222</v>
      </c>
      <c r="BFY12" s="156">
        <f t="shared" si="242"/>
        <v>0.22578130006622077</v>
      </c>
      <c r="BFZ12" s="156">
        <f t="shared" si="242"/>
        <v>0.22546087625232314</v>
      </c>
      <c r="BGA12" s="156">
        <f t="shared" si="242"/>
        <v>0.22527218222858303</v>
      </c>
      <c r="BGB12" s="156">
        <f t="shared" si="242"/>
        <v>0.22490547497489999</v>
      </c>
      <c r="BGC12" s="156">
        <f t="shared" si="242"/>
        <v>0.22472746174495661</v>
      </c>
      <c r="BGD12" s="156">
        <f t="shared" si="242"/>
        <v>0.22448180348763525</v>
      </c>
      <c r="BGE12" s="156">
        <f t="shared" si="242"/>
        <v>0.22426106708250537</v>
      </c>
      <c r="BGF12" s="156">
        <f t="shared" si="242"/>
        <v>0.22388367903502582</v>
      </c>
      <c r="BGG12" s="156">
        <f t="shared" si="242"/>
        <v>0.22357037575032557</v>
      </c>
      <c r="BGH12" s="156">
        <f t="shared" si="242"/>
        <v>0.22360597839631446</v>
      </c>
      <c r="BGI12" s="156">
        <f t="shared" si="242"/>
        <v>0.22337456119738808</v>
      </c>
      <c r="BGJ12" s="156">
        <f t="shared" si="242"/>
        <v>0.22300429367910612</v>
      </c>
      <c r="BGK12" s="156">
        <f t="shared" si="242"/>
        <v>0.22262334536702766</v>
      </c>
      <c r="BGL12" s="156">
        <f t="shared" si="242"/>
        <v>0.22216051096917511</v>
      </c>
      <c r="BGM12" s="156">
        <f t="shared" si="242"/>
        <v>0.22192553350565003</v>
      </c>
      <c r="BGN12" s="156">
        <f t="shared" si="242"/>
        <v>0.22173327921731123</v>
      </c>
      <c r="BGO12" s="156"/>
      <c r="BGP12" s="156"/>
      <c r="BGQ12" s="156"/>
      <c r="BGR12" s="156"/>
      <c r="BGS12" s="156"/>
      <c r="BGT12" s="156"/>
      <c r="BGU12" s="156"/>
      <c r="BGV12" s="156"/>
      <c r="BGW12" s="156"/>
      <c r="BGX12" s="156"/>
      <c r="BGY12" s="156"/>
      <c r="BGZ12" s="156"/>
      <c r="BHA12" s="156"/>
      <c r="BHB12" s="156"/>
      <c r="BHC12" s="156"/>
      <c r="BHD12" s="156"/>
      <c r="BHE12" s="156"/>
      <c r="BHF12" s="156"/>
      <c r="BHG12" s="156"/>
      <c r="BHH12" s="156"/>
      <c r="BHI12" s="156"/>
      <c r="BHJ12" s="156"/>
      <c r="BHK12" s="156"/>
      <c r="BHL12" s="156"/>
      <c r="BHM12" s="156"/>
      <c r="BHN12" s="156"/>
      <c r="BHO12" s="156"/>
      <c r="BHP12" s="156"/>
      <c r="BHQ12" s="156"/>
      <c r="BHR12" s="156"/>
      <c r="BHS12" s="156"/>
      <c r="BHT12" s="156"/>
      <c r="BHU12" s="156"/>
      <c r="BHV12" s="156"/>
      <c r="BHW12" s="156"/>
      <c r="BHX12" s="156"/>
      <c r="BHY12" s="156"/>
      <c r="BHZ12" s="156"/>
      <c r="BIA12" s="156"/>
      <c r="BIB12" s="156"/>
      <c r="BIC12" s="156"/>
      <c r="BID12" s="156"/>
      <c r="BIE12" s="156"/>
      <c r="BIF12" s="156"/>
      <c r="BIG12" s="156"/>
      <c r="BIH12" s="156"/>
      <c r="BII12" s="156"/>
      <c r="BIJ12" s="156"/>
      <c r="BIK12" s="156"/>
      <c r="BIL12" s="156"/>
      <c r="BIM12" s="156"/>
      <c r="BIN12" s="156"/>
      <c r="BIO12" s="156"/>
      <c r="BIP12" s="156"/>
      <c r="BIQ12" s="156"/>
      <c r="BIR12" s="156"/>
      <c r="BIS12" s="156"/>
      <c r="BIT12" s="156"/>
      <c r="BIU12" s="156"/>
      <c r="BIV12" s="156"/>
      <c r="BIW12" s="156"/>
      <c r="BIX12" s="156"/>
      <c r="BIY12" s="156"/>
      <c r="BIZ12" s="156"/>
      <c r="BJA12" s="156"/>
      <c r="BJB12" s="156"/>
      <c r="BJC12" s="156"/>
      <c r="BJD12" s="156"/>
      <c r="BJE12" s="156"/>
      <c r="BJF12" s="156"/>
      <c r="BJG12" s="156"/>
      <c r="BJH12" s="156"/>
      <c r="BJI12" s="156"/>
      <c r="BJJ12" s="156"/>
      <c r="BJK12" s="156"/>
      <c r="BJL12" s="156"/>
      <c r="BJM12" s="156"/>
      <c r="BJN12" s="156"/>
      <c r="BJO12" s="156"/>
      <c r="BJP12" s="156"/>
      <c r="BJQ12" s="156"/>
      <c r="BJR12" s="156"/>
      <c r="BJS12" s="156"/>
      <c r="BJT12" s="156"/>
      <c r="BJU12" s="156"/>
      <c r="BJV12" s="156"/>
      <c r="BJW12" s="156"/>
      <c r="BJX12" s="156"/>
      <c r="BJY12" s="156"/>
      <c r="BJZ12" s="156"/>
      <c r="BKA12" s="156"/>
      <c r="BKB12" s="156"/>
      <c r="BKC12" s="156"/>
      <c r="BKD12" s="156"/>
      <c r="BKE12" s="156"/>
      <c r="BKF12" s="156"/>
      <c r="BKG12" s="156"/>
      <c r="BKH12" s="156"/>
      <c r="BKI12" s="156"/>
      <c r="BKJ12" s="156"/>
      <c r="BKK12" s="156"/>
      <c r="BKL12" s="156"/>
      <c r="BKM12" s="156"/>
      <c r="BKN12" s="156"/>
      <c r="BKO12" s="156"/>
      <c r="BKP12" s="156"/>
      <c r="BKQ12" s="156"/>
      <c r="BKR12" s="156"/>
      <c r="BKS12" s="156"/>
      <c r="BKT12" s="156"/>
      <c r="BKU12" s="156"/>
      <c r="BKV12" s="156"/>
      <c r="BKW12" s="156"/>
      <c r="BKX12" s="156"/>
      <c r="BKY12" s="156"/>
      <c r="BKZ12" s="156"/>
      <c r="BLA12" s="156"/>
      <c r="BLB12" s="156"/>
      <c r="BLC12" s="156"/>
      <c r="BLD12" s="156"/>
      <c r="BLE12" s="156"/>
      <c r="BLF12" s="156"/>
      <c r="BLG12" s="156"/>
      <c r="BLH12" s="156"/>
      <c r="BLI12" s="156"/>
      <c r="BLJ12" s="156"/>
      <c r="BLK12" s="156"/>
      <c r="BLL12" s="156"/>
      <c r="BLM12" s="156"/>
      <c r="BLN12" s="156"/>
      <c r="BLO12" s="156"/>
      <c r="BLP12" s="156"/>
      <c r="BLQ12" s="156"/>
      <c r="BLR12" s="156"/>
      <c r="BLS12" s="156"/>
      <c r="BLT12" s="156"/>
      <c r="BLU12" s="156"/>
      <c r="BLV12" s="156"/>
      <c r="BLW12" s="156"/>
      <c r="BLX12" s="156"/>
      <c r="BLY12" s="156"/>
      <c r="BLZ12" s="156"/>
      <c r="BMA12" s="156"/>
      <c r="BMB12" s="156"/>
      <c r="BMC12" s="156"/>
      <c r="BMD12" s="156"/>
      <c r="BME12" s="156"/>
      <c r="BMF12" s="156"/>
      <c r="BMG12" s="156"/>
      <c r="BMH12" s="156"/>
      <c r="BMI12" s="156"/>
      <c r="BMJ12" s="156"/>
      <c r="BMK12" s="156"/>
      <c r="BML12" s="156"/>
      <c r="BMM12" s="156"/>
      <c r="BMN12" s="156"/>
      <c r="BMO12" s="156"/>
      <c r="BMP12" s="156"/>
      <c r="BMQ12" s="156"/>
      <c r="BMR12" s="156"/>
      <c r="BMS12" s="156"/>
      <c r="BMT12" s="156"/>
      <c r="BMU12" s="156"/>
      <c r="BMV12" s="156"/>
      <c r="BMW12" s="156"/>
      <c r="BMX12" s="156"/>
      <c r="BMY12" s="156"/>
      <c r="BMZ12" s="156"/>
      <c r="BNA12" s="156"/>
      <c r="BNB12" s="156"/>
      <c r="BNC12" s="156"/>
      <c r="BND12" s="156"/>
      <c r="BNE12" s="156"/>
      <c r="BNF12" s="156"/>
      <c r="BNG12" s="156"/>
      <c r="BNH12" s="156"/>
      <c r="BNI12" s="156"/>
      <c r="BNJ12" s="156"/>
      <c r="BNK12" s="156"/>
      <c r="BNL12" s="156"/>
      <c r="BNM12" s="156"/>
      <c r="BNN12" s="156"/>
      <c r="BNO12" s="156"/>
      <c r="BNP12" s="156"/>
      <c r="BNQ12" s="156"/>
      <c r="BNR12" s="156"/>
      <c r="BNS12" s="156"/>
      <c r="BNT12" s="156"/>
      <c r="BNU12" s="156"/>
      <c r="BNV12" s="156"/>
      <c r="BNW12" s="156"/>
      <c r="BNX12" s="156"/>
      <c r="BNY12" s="156"/>
      <c r="BNZ12" s="156"/>
      <c r="BOA12" s="156"/>
      <c r="BOB12" s="156"/>
      <c r="BOC12" s="156"/>
      <c r="BOD12" s="156"/>
      <c r="BOE12" s="156"/>
      <c r="BOF12" s="156"/>
      <c r="BOG12" s="156"/>
      <c r="BOH12" s="156"/>
      <c r="BOI12" s="156"/>
      <c r="BOJ12" s="156"/>
      <c r="BOK12" s="156"/>
      <c r="BOL12" s="156"/>
      <c r="BOM12" s="156"/>
      <c r="BON12" s="156"/>
      <c r="BOO12" s="156"/>
      <c r="BOP12" s="156"/>
      <c r="BOQ12" s="156"/>
      <c r="BOR12" s="156"/>
      <c r="BOS12" s="156"/>
      <c r="BOT12" s="156"/>
      <c r="BOU12" s="156"/>
      <c r="BOV12" s="156"/>
      <c r="BOW12" s="156"/>
      <c r="BOX12" s="156"/>
      <c r="BOY12" s="156"/>
      <c r="BOZ12" s="156"/>
      <c r="BPA12" s="156"/>
      <c r="BPB12" s="156"/>
      <c r="BPC12" s="156"/>
      <c r="BPD12" s="156"/>
      <c r="BPE12" s="156"/>
      <c r="BPF12" s="156"/>
      <c r="BPG12" s="156"/>
      <c r="BPH12" s="156"/>
      <c r="BPI12" s="156"/>
      <c r="BPJ12" s="156"/>
      <c r="BPK12" s="156"/>
      <c r="BPL12" s="156"/>
      <c r="BPM12" s="156"/>
      <c r="BPN12" s="156"/>
    </row>
    <row r="13" spans="1:2231" ht="12" customHeight="1">
      <c r="A13" s="172" t="s">
        <v>274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  <c r="DZ13" s="172"/>
      <c r="EA13" s="172"/>
      <c r="EB13" s="172"/>
      <c r="EC13" s="172"/>
      <c r="ED13" s="172"/>
      <c r="EE13" s="172"/>
      <c r="EF13" s="172"/>
      <c r="EG13" s="172"/>
      <c r="EH13" s="172"/>
      <c r="EI13" s="172"/>
      <c r="EJ13" s="172"/>
      <c r="EK13" s="172"/>
      <c r="EL13" s="172"/>
      <c r="EM13" s="172"/>
      <c r="EN13" s="172"/>
      <c r="EO13" s="172"/>
      <c r="EP13" s="172"/>
      <c r="EQ13" s="172"/>
      <c r="ER13" s="172"/>
      <c r="ES13" s="172"/>
      <c r="ET13" s="172"/>
      <c r="EU13" s="172"/>
      <c r="EV13" s="172"/>
      <c r="EW13" s="172"/>
      <c r="EX13" s="172"/>
      <c r="EY13" s="172"/>
      <c r="EZ13" s="172"/>
      <c r="FA13" s="172"/>
      <c r="FB13" s="172"/>
      <c r="FC13" s="172"/>
      <c r="FD13" s="172"/>
      <c r="FE13" s="172"/>
      <c r="FF13" s="172"/>
      <c r="FG13" s="172"/>
      <c r="FH13" s="172"/>
      <c r="FI13" s="172"/>
      <c r="FJ13" s="172"/>
      <c r="FK13" s="172"/>
      <c r="FL13" s="172"/>
      <c r="FM13" s="172"/>
      <c r="FN13" s="172"/>
      <c r="FO13" s="172"/>
      <c r="FP13" s="172"/>
      <c r="FQ13" s="172"/>
      <c r="FR13" s="172"/>
      <c r="FS13" s="172"/>
      <c r="FT13" s="172"/>
      <c r="FU13" s="172"/>
      <c r="FV13" s="172"/>
      <c r="FW13" s="172"/>
      <c r="FX13" s="172"/>
      <c r="FY13" s="172"/>
      <c r="FZ13" s="172"/>
      <c r="GA13" s="172"/>
      <c r="GB13" s="172"/>
      <c r="GC13" s="172"/>
      <c r="GD13" s="172"/>
      <c r="GE13" s="172"/>
      <c r="GF13" s="172"/>
      <c r="GG13" s="172"/>
      <c r="GH13" s="172"/>
      <c r="GI13" s="172"/>
      <c r="GJ13" s="172"/>
      <c r="GK13" s="172"/>
      <c r="GL13" s="172"/>
      <c r="GM13" s="172"/>
      <c r="GN13" s="172"/>
      <c r="GO13" s="172"/>
      <c r="GP13" s="172"/>
      <c r="GQ13" s="172"/>
      <c r="GR13" s="172"/>
      <c r="GS13" s="172"/>
      <c r="GT13" s="172"/>
      <c r="GU13" s="172"/>
      <c r="GV13" s="172"/>
      <c r="GW13" s="172"/>
      <c r="GX13" s="172"/>
      <c r="GY13" s="172"/>
      <c r="GZ13" s="172"/>
      <c r="HA13" s="172"/>
      <c r="HB13" s="172"/>
      <c r="HC13" s="172"/>
      <c r="HD13" s="172"/>
      <c r="HE13" s="172"/>
      <c r="HF13" s="172"/>
      <c r="HG13" s="172"/>
      <c r="HH13" s="172"/>
      <c r="HI13" s="172"/>
      <c r="HJ13" s="172"/>
      <c r="HK13" s="172"/>
      <c r="HL13" s="172"/>
      <c r="HM13" s="172"/>
      <c r="HN13" s="172"/>
      <c r="HO13" s="172"/>
      <c r="HP13" s="172"/>
      <c r="HQ13" s="172"/>
      <c r="HR13" s="172"/>
      <c r="HS13" s="172"/>
      <c r="HT13" s="172"/>
      <c r="HU13" s="172"/>
      <c r="HV13" s="172"/>
      <c r="HW13" s="172"/>
      <c r="HX13" s="172"/>
      <c r="HY13" s="172"/>
      <c r="HZ13" s="172"/>
      <c r="IA13" s="172"/>
      <c r="IB13" s="172"/>
      <c r="IC13" s="172"/>
      <c r="ID13" s="172"/>
      <c r="IE13" s="172"/>
      <c r="IF13" s="172"/>
      <c r="IG13" s="172"/>
      <c r="IH13" s="172"/>
      <c r="II13" s="172"/>
      <c r="IJ13" s="172"/>
      <c r="IK13" s="172"/>
      <c r="IL13" s="172"/>
      <c r="IM13" s="172"/>
      <c r="IN13" s="172"/>
      <c r="IO13" s="172"/>
      <c r="IP13" s="172"/>
      <c r="IQ13" s="172"/>
      <c r="IR13" s="172"/>
      <c r="IS13" s="172"/>
      <c r="IT13" s="172"/>
      <c r="IU13" s="172"/>
      <c r="IV13" s="172"/>
      <c r="IW13" s="172"/>
      <c r="IX13" s="172"/>
      <c r="IY13" s="172"/>
      <c r="IZ13" s="172"/>
      <c r="JA13" s="172"/>
      <c r="JB13" s="172"/>
      <c r="JC13" s="172"/>
      <c r="JD13" s="172"/>
      <c r="JE13" s="172"/>
      <c r="JF13" s="172"/>
      <c r="JG13" s="172"/>
      <c r="JH13" s="172"/>
      <c r="JI13" s="172"/>
      <c r="JJ13" s="172"/>
      <c r="JK13" s="172"/>
      <c r="JL13" s="172"/>
      <c r="JM13" s="172"/>
      <c r="JN13" s="172"/>
      <c r="JO13" s="172"/>
      <c r="JP13" s="172"/>
      <c r="JQ13" s="172"/>
      <c r="JR13" s="172"/>
      <c r="JS13" s="172"/>
      <c r="JT13" s="172"/>
      <c r="JU13" s="172"/>
      <c r="JV13" s="172"/>
      <c r="JW13" s="172"/>
      <c r="JX13" s="172"/>
      <c r="JY13" s="172"/>
      <c r="JZ13" s="172"/>
      <c r="KA13" s="172"/>
      <c r="KB13" s="172"/>
      <c r="KC13" s="172"/>
      <c r="KD13" s="172"/>
      <c r="KE13" s="172"/>
      <c r="KF13" s="172"/>
      <c r="KG13" s="172"/>
      <c r="KH13" s="172"/>
      <c r="KI13" s="172"/>
      <c r="KJ13" s="172"/>
      <c r="KK13" s="172"/>
      <c r="KL13" s="172"/>
      <c r="KM13" s="172"/>
      <c r="KN13" s="172"/>
      <c r="KO13" s="172"/>
      <c r="KP13" s="172"/>
      <c r="KQ13" s="172"/>
      <c r="KR13" s="172"/>
      <c r="KS13" s="172"/>
      <c r="KT13" s="172"/>
      <c r="KU13" s="172"/>
      <c r="KV13" s="172"/>
      <c r="KW13" s="172"/>
      <c r="KX13" s="172"/>
      <c r="KY13" s="172"/>
      <c r="KZ13" s="172"/>
      <c r="LA13" s="172"/>
      <c r="LB13" s="172"/>
      <c r="LC13" s="172"/>
      <c r="LD13" s="172"/>
      <c r="LE13" s="172"/>
      <c r="LF13" s="172"/>
      <c r="LG13" s="172"/>
      <c r="LH13" s="172"/>
      <c r="LI13" s="172"/>
      <c r="LJ13" s="172"/>
      <c r="LK13" s="172"/>
      <c r="LL13" s="172"/>
      <c r="LM13" s="172"/>
      <c r="LN13" s="172"/>
      <c r="LO13" s="172"/>
      <c r="LP13" s="172"/>
      <c r="LQ13" s="172"/>
      <c r="LR13" s="172"/>
      <c r="LS13" s="172"/>
      <c r="LT13" s="172"/>
      <c r="LU13" s="172"/>
      <c r="LV13" s="172"/>
      <c r="LW13" s="172"/>
      <c r="LX13" s="172"/>
      <c r="LY13" s="172"/>
      <c r="LZ13" s="172"/>
      <c r="MA13" s="172"/>
      <c r="MB13" s="172"/>
      <c r="MC13" s="172"/>
      <c r="MD13" s="172"/>
      <c r="ME13" s="172"/>
      <c r="MF13" s="172"/>
      <c r="MG13" s="172"/>
      <c r="MH13" s="172"/>
      <c r="MI13" s="172"/>
      <c r="MJ13" s="172"/>
      <c r="MK13" s="172"/>
      <c r="ML13" s="172"/>
      <c r="MM13" s="172"/>
      <c r="MN13" s="172"/>
      <c r="MO13" s="172"/>
      <c r="MP13" s="172"/>
      <c r="MQ13" s="172"/>
      <c r="MR13" s="172"/>
      <c r="MS13" s="172"/>
      <c r="MT13" s="172"/>
      <c r="MU13" s="172"/>
      <c r="MV13" s="172"/>
      <c r="MW13" s="172"/>
      <c r="MX13" s="172"/>
      <c r="MY13" s="172"/>
      <c r="MZ13" s="172"/>
      <c r="NA13" s="172"/>
      <c r="NB13" s="172"/>
      <c r="NC13" s="172"/>
      <c r="ND13" s="172"/>
      <c r="NE13" s="172"/>
      <c r="NF13" s="172"/>
      <c r="NG13" s="172"/>
      <c r="NH13" s="172"/>
      <c r="NI13" s="172"/>
      <c r="NJ13" s="172"/>
      <c r="NK13" s="172"/>
      <c r="NL13" s="172"/>
      <c r="NM13" s="172"/>
      <c r="NN13" s="172"/>
      <c r="NO13" s="172"/>
      <c r="NP13" s="172"/>
      <c r="NQ13" s="172"/>
      <c r="NR13" s="172"/>
      <c r="NS13" s="172"/>
      <c r="NT13" s="172"/>
      <c r="NU13" s="172"/>
      <c r="NV13" s="172"/>
      <c r="NW13" s="172"/>
      <c r="NX13" s="172"/>
      <c r="NY13" s="172"/>
      <c r="NZ13" s="172"/>
      <c r="OA13" s="172"/>
      <c r="OB13" s="172"/>
      <c r="OC13" s="172"/>
      <c r="OD13" s="172"/>
      <c r="OE13" s="172"/>
      <c r="OF13" s="172"/>
      <c r="OG13" s="172"/>
      <c r="OH13" s="172"/>
      <c r="OI13" s="172"/>
      <c r="OJ13" s="172"/>
      <c r="OK13" s="172"/>
      <c r="OL13" s="172"/>
      <c r="OM13" s="172"/>
      <c r="ON13" s="172"/>
      <c r="OO13" s="172"/>
      <c r="OP13" s="172"/>
      <c r="OQ13" s="172"/>
      <c r="OR13" s="172"/>
      <c r="OS13" s="172"/>
      <c r="OT13" s="172"/>
      <c r="OU13" s="172"/>
      <c r="OV13" s="172"/>
      <c r="OW13" s="172"/>
      <c r="OX13" s="172"/>
      <c r="OY13" s="172"/>
      <c r="OZ13" s="172"/>
      <c r="PA13" s="172"/>
      <c r="PB13" s="172"/>
      <c r="PC13" s="172"/>
      <c r="PD13" s="172"/>
      <c r="PE13" s="172"/>
      <c r="PF13" s="172"/>
      <c r="PG13" s="172"/>
      <c r="PH13" s="172"/>
      <c r="PI13" s="172"/>
      <c r="PJ13" s="172"/>
      <c r="PK13" s="172"/>
      <c r="PL13" s="172"/>
      <c r="PM13" s="172"/>
      <c r="PN13" s="172"/>
      <c r="PO13" s="172"/>
      <c r="PP13" s="172"/>
      <c r="PQ13" s="172"/>
      <c r="PR13" s="172"/>
      <c r="PS13" s="172"/>
      <c r="PT13" s="172"/>
      <c r="PU13" s="172"/>
      <c r="PV13" s="172"/>
      <c r="PW13" s="172"/>
      <c r="PX13" s="172"/>
      <c r="PY13" s="172"/>
      <c r="PZ13" s="172"/>
      <c r="QA13" s="172"/>
      <c r="QB13" s="172"/>
      <c r="QC13" s="172"/>
      <c r="QD13" s="172"/>
      <c r="QE13" s="172"/>
      <c r="QF13" s="172"/>
      <c r="QG13" s="172"/>
      <c r="QH13" s="172"/>
      <c r="QI13" s="172"/>
      <c r="QJ13" s="172"/>
      <c r="QK13" s="172"/>
      <c r="QL13" s="172"/>
      <c r="QM13" s="172"/>
      <c r="QN13" s="172"/>
      <c r="QO13" s="172"/>
      <c r="QP13" s="172"/>
      <c r="QQ13" s="172"/>
      <c r="QR13" s="172"/>
      <c r="QS13" s="172"/>
      <c r="QT13" s="172"/>
      <c r="QU13" s="172"/>
      <c r="QV13" s="172"/>
      <c r="QW13" s="172"/>
      <c r="QX13" s="172"/>
      <c r="QY13" s="172"/>
      <c r="QZ13" s="172"/>
      <c r="RA13" s="172"/>
      <c r="RB13" s="172"/>
      <c r="RC13" s="172"/>
      <c r="RD13" s="172"/>
      <c r="RE13" s="172"/>
      <c r="RF13" s="172"/>
      <c r="RG13" s="172"/>
      <c r="RH13" s="172"/>
      <c r="RI13" s="172"/>
      <c r="RJ13" s="172"/>
      <c r="RK13" s="172"/>
      <c r="RL13" s="172"/>
      <c r="RM13" s="172"/>
      <c r="RN13" s="172"/>
      <c r="RO13" s="172"/>
      <c r="RP13" s="172"/>
      <c r="RQ13" s="172"/>
      <c r="RR13" s="172"/>
      <c r="RS13" s="172"/>
      <c r="RT13" s="172"/>
      <c r="RU13" s="172"/>
      <c r="RV13" s="172"/>
      <c r="RW13" s="172"/>
      <c r="RX13" s="172"/>
      <c r="RY13" s="172"/>
      <c r="RZ13" s="172"/>
      <c r="SA13" s="172"/>
      <c r="SB13" s="172"/>
      <c r="SC13" s="172"/>
      <c r="SD13" s="171"/>
      <c r="SE13" s="171"/>
      <c r="SF13" s="171"/>
      <c r="SG13" s="171"/>
      <c r="SH13" s="171"/>
      <c r="SI13" s="171"/>
      <c r="SJ13" s="171"/>
      <c r="SK13" s="171"/>
      <c r="SL13" s="171"/>
      <c r="SM13" s="171"/>
      <c r="SN13" s="171"/>
      <c r="SO13" s="171"/>
      <c r="SP13" s="171"/>
      <c r="SQ13" s="171"/>
      <c r="SR13" s="171"/>
      <c r="SS13" s="171"/>
      <c r="ST13" s="171"/>
      <c r="SU13" s="171"/>
      <c r="SV13" s="171"/>
      <c r="SW13" s="171"/>
      <c r="SX13" s="171"/>
      <c r="SY13" s="156"/>
      <c r="SZ13" s="156"/>
      <c r="TA13" s="156"/>
      <c r="TB13" s="156"/>
      <c r="TC13" s="156"/>
      <c r="TD13" s="156"/>
      <c r="TE13" s="156"/>
      <c r="TF13" s="156"/>
      <c r="TG13" s="156"/>
      <c r="TH13" s="156"/>
      <c r="TI13" s="156"/>
      <c r="TJ13" s="156"/>
      <c r="TK13" s="156"/>
      <c r="TL13" s="156"/>
      <c r="TM13" s="156"/>
      <c r="TN13" s="156"/>
      <c r="TO13" s="156"/>
      <c r="TP13" s="156"/>
      <c r="TQ13" s="156"/>
      <c r="TR13" s="156"/>
      <c r="TS13" s="156"/>
      <c r="TT13" s="156"/>
      <c r="TU13" s="156"/>
      <c r="TV13" s="156"/>
      <c r="TW13" s="156"/>
      <c r="TX13" s="156"/>
      <c r="TY13" s="156"/>
      <c r="TZ13" s="156">
        <f t="shared" ref="TZ13:WK13" si="243">TZ18/$TZ$18-1</f>
        <v>0</v>
      </c>
      <c r="UA13" s="156">
        <f t="shared" si="243"/>
        <v>7.5402965197124416E-4</v>
      </c>
      <c r="UB13" s="156">
        <f t="shared" si="243"/>
        <v>-3.943150734117995E-3</v>
      </c>
      <c r="UC13" s="156">
        <f>UC18/$TZ$18-1</f>
        <v>-2.5950371139269457E-3</v>
      </c>
      <c r="UD13" s="156">
        <f t="shared" si="243"/>
        <v>-1.4101333751150857E-3</v>
      </c>
      <c r="UE13" s="156">
        <f t="shared" si="243"/>
        <v>-3.6004099832219749E-3</v>
      </c>
      <c r="UF13" s="156">
        <f t="shared" si="243"/>
        <v>-6.3423359903901355E-3</v>
      </c>
      <c r="UG13" s="156">
        <f t="shared" si="243"/>
        <v>-6.9462125514926365E-3</v>
      </c>
      <c r="UH13" s="156">
        <f t="shared" si="243"/>
        <v>-4.6188396430273393E-3</v>
      </c>
      <c r="UI13" s="156">
        <f t="shared" si="243"/>
        <v>-2.6635852641061497E-3</v>
      </c>
      <c r="UJ13" s="156">
        <f t="shared" si="243"/>
        <v>-4.3936100067242245E-3</v>
      </c>
      <c r="UK13" s="156">
        <f t="shared" si="243"/>
        <v>-1.1130913910051277E-3</v>
      </c>
      <c r="UL13" s="156">
        <f t="shared" si="243"/>
        <v>-1.7006469639697652E-3</v>
      </c>
      <c r="UM13" s="156">
        <f t="shared" si="243"/>
        <v>-4.798370512544281E-3</v>
      </c>
      <c r="UN13" s="156">
        <f t="shared" si="243"/>
        <v>-5.425096457039813E-3</v>
      </c>
      <c r="UO13" s="156">
        <f t="shared" si="243"/>
        <v>-5.5883063384188914E-3</v>
      </c>
      <c r="UP13" s="156">
        <f t="shared" si="243"/>
        <v>-4.8212198959374231E-3</v>
      </c>
      <c r="UQ13" s="156">
        <f t="shared" si="243"/>
        <v>-8.0038125828290063E-3</v>
      </c>
      <c r="UR13" s="156">
        <f t="shared" si="243"/>
        <v>-9.5412496654198042E-3</v>
      </c>
      <c r="US13" s="156">
        <f t="shared" si="243"/>
        <v>-1.0451960803514848E-2</v>
      </c>
      <c r="UT13" s="156">
        <f t="shared" si="243"/>
        <v>-1.179354602845073E-2</v>
      </c>
      <c r="UU13" s="156">
        <f t="shared" si="243"/>
        <v>-1.0520508953694052E-2</v>
      </c>
      <c r="UV13" s="156">
        <f t="shared" si="243"/>
        <v>-9.4563805271025148E-3</v>
      </c>
      <c r="UW13" s="156">
        <f t="shared" si="243"/>
        <v>-5.0105433583370607E-3</v>
      </c>
      <c r="UX13" s="156">
        <f t="shared" si="243"/>
        <v>-7.1355360138924961E-3</v>
      </c>
      <c r="UY13" s="156">
        <f t="shared" si="243"/>
        <v>-7.8308101085671211E-3</v>
      </c>
      <c r="UZ13" s="156">
        <f t="shared" si="243"/>
        <v>-1.0886099087983103E-2</v>
      </c>
      <c r="VA13" s="156">
        <f t="shared" si="243"/>
        <v>-1.4225373260998708E-2</v>
      </c>
      <c r="VB13" s="156">
        <f t="shared" si="243"/>
        <v>-1.5896642446320164E-2</v>
      </c>
      <c r="VC13" s="156">
        <f t="shared" si="243"/>
        <v>-1.8955195623363896E-2</v>
      </c>
      <c r="VD13" s="156">
        <f t="shared" si="243"/>
        <v>-1.8328469678868253E-2</v>
      </c>
      <c r="VE13" s="156">
        <f t="shared" si="243"/>
        <v>-2.1422929029815241E-2</v>
      </c>
      <c r="VF13" s="156">
        <f t="shared" si="243"/>
        <v>-2.4638163692982662E-2</v>
      </c>
      <c r="VG13" s="156">
        <f t="shared" si="243"/>
        <v>-2.4272573558693611E-2</v>
      </c>
      <c r="VH13" s="156">
        <f t="shared" si="243"/>
        <v>-2.5098415558471476E-2</v>
      </c>
      <c r="VI13" s="156">
        <f t="shared" si="243"/>
        <v>-2.7468223036095529E-2</v>
      </c>
      <c r="VJ13" s="156">
        <f t="shared" si="243"/>
        <v>-2.7987230458880852E-2</v>
      </c>
      <c r="VK13" s="156">
        <f t="shared" si="243"/>
        <v>-2.5206134080181686E-2</v>
      </c>
      <c r="VL13" s="156">
        <f t="shared" si="243"/>
        <v>-1.3249378170351989E-2</v>
      </c>
      <c r="VM13" s="156">
        <f t="shared" si="243"/>
        <v>-7.9254718397669954E-3</v>
      </c>
      <c r="VN13" s="156">
        <f t="shared" si="243"/>
        <v>-2.0466519124934246E-3</v>
      </c>
      <c r="VO13" s="156">
        <f t="shared" si="243"/>
        <v>3.8811309791939586E-3</v>
      </c>
      <c r="VP13" s="156">
        <f t="shared" si="243"/>
        <v>8.6631805036003762E-3</v>
      </c>
      <c r="VQ13" s="156">
        <f t="shared" si="243"/>
        <v>3.6885433191666817E-3</v>
      </c>
      <c r="VR13" s="156">
        <f t="shared" si="243"/>
        <v>1.4411432525770929E-2</v>
      </c>
      <c r="VS13" s="156">
        <f t="shared" si="243"/>
        <v>3.1166558948144907E-2</v>
      </c>
      <c r="VT13" s="156">
        <f t="shared" si="243"/>
        <v>2.7899097122936256E-2</v>
      </c>
      <c r="VU13" s="156">
        <f t="shared" si="243"/>
        <v>2.3064820436488498E-2</v>
      </c>
      <c r="VV13" s="156">
        <f t="shared" si="243"/>
        <v>2.1498005575249612E-2</v>
      </c>
      <c r="VW13" s="156">
        <f t="shared" si="243"/>
        <v>1.0830607728314234E-2</v>
      </c>
      <c r="VX13" s="156">
        <f t="shared" si="243"/>
        <v>1.0070049681087934E-2</v>
      </c>
      <c r="VY13" s="156">
        <f t="shared" si="243"/>
        <v>7.0343458874375653E-3</v>
      </c>
      <c r="VZ13" s="156">
        <f t="shared" si="243"/>
        <v>-8.4085730886489518E-3</v>
      </c>
      <c r="WA13" s="156">
        <f t="shared" si="243"/>
        <v>-1.9193482050177346E-2</v>
      </c>
      <c r="WB13" s="156">
        <f t="shared" si="243"/>
        <v>-2.1857067314283496E-2</v>
      </c>
      <c r="WC13" s="156">
        <f t="shared" si="243"/>
        <v>-3.2573428125632464E-2</v>
      </c>
      <c r="WD13" s="156">
        <f t="shared" si="243"/>
        <v>-2.0362064800851343E-2</v>
      </c>
      <c r="WE13" s="156">
        <f t="shared" si="243"/>
        <v>-2.1520854958642532E-2</v>
      </c>
      <c r="WF13" s="156">
        <f t="shared" si="243"/>
        <v>-1.092200526188658E-2</v>
      </c>
      <c r="WG13" s="156">
        <f t="shared" si="243"/>
        <v>-8.2257780215044818E-4</v>
      </c>
      <c r="WH13" s="156">
        <f t="shared" si="243"/>
        <v>4.2369285206003138E-3</v>
      </c>
      <c r="WI13" s="156">
        <f t="shared" si="243"/>
        <v>-2.9377778648230768E-3</v>
      </c>
      <c r="WJ13" s="156">
        <f t="shared" si="243"/>
        <v>-6.610000195851895E-3</v>
      </c>
      <c r="WK13" s="156">
        <f t="shared" si="243"/>
        <v>-8.2877977764285182E-3</v>
      </c>
      <c r="WL13" s="156">
        <f t="shared" ref="WL13:XZ13" si="244">WL18/$TZ$18-1</f>
        <v>-2.0352272207968536E-2</v>
      </c>
      <c r="WM13" s="156">
        <f t="shared" si="244"/>
        <v>-1.8093447449682332E-2</v>
      </c>
      <c r="WN13" s="156">
        <f t="shared" si="244"/>
        <v>-1.2854410257414628E-2</v>
      </c>
      <c r="WO13" s="156">
        <f t="shared" si="244"/>
        <v>-1.4000143624695593E-2</v>
      </c>
      <c r="WP13" s="156">
        <f t="shared" si="244"/>
        <v>-1.255736827330467E-2</v>
      </c>
      <c r="WQ13" s="156">
        <f t="shared" si="244"/>
        <v>-6.1954470971490316E-3</v>
      </c>
      <c r="WR13" s="156">
        <f t="shared" si="244"/>
        <v>-6.6850767412862666E-3</v>
      </c>
      <c r="WS13" s="156">
        <f t="shared" si="244"/>
        <v>-7.099629839989019E-3</v>
      </c>
      <c r="WT13" s="156">
        <f t="shared" si="244"/>
        <v>-7.8765088753534052E-3</v>
      </c>
      <c r="WU13" s="156">
        <f t="shared" si="244"/>
        <v>-1.2766276921469921E-2</v>
      </c>
      <c r="WV13" s="156">
        <f t="shared" si="244"/>
        <v>-1.6027210351423515E-2</v>
      </c>
      <c r="WW13" s="156">
        <f t="shared" si="244"/>
        <v>-1.2485555925497938E-2</v>
      </c>
      <c r="WX13" s="156">
        <f t="shared" si="244"/>
        <v>-1.5452711568969324E-2</v>
      </c>
      <c r="WY13" s="156">
        <f t="shared" si="244"/>
        <v>-1.3298341134765579E-2</v>
      </c>
      <c r="WZ13" s="156">
        <f t="shared" si="244"/>
        <v>-1.8514528943640252E-2</v>
      </c>
      <c r="XA13" s="156">
        <f t="shared" si="244"/>
        <v>-2.3342277234832842E-2</v>
      </c>
      <c r="XB13" s="156">
        <f t="shared" si="244"/>
        <v>-1.337668187782759E-2</v>
      </c>
      <c r="XC13" s="156">
        <f t="shared" si="244"/>
        <v>-1.343217323749657E-2</v>
      </c>
      <c r="XD13" s="156">
        <f t="shared" si="244"/>
        <v>-1.0693511427955826E-2</v>
      </c>
      <c r="XE13" s="156">
        <f t="shared" si="244"/>
        <v>-9.2148299026616476E-3</v>
      </c>
      <c r="XF13" s="156">
        <f t="shared" si="244"/>
        <v>-1.834479066700534E-3</v>
      </c>
      <c r="XG13" s="156">
        <f t="shared" si="244"/>
        <v>-4.1226816036350478E-3</v>
      </c>
      <c r="XH13" s="156">
        <f t="shared" si="244"/>
        <v>-7.2758965118784324E-3</v>
      </c>
      <c r="XI13" s="156">
        <f t="shared" si="244"/>
        <v>-1.4202523877605566E-2</v>
      </c>
      <c r="XJ13" s="156">
        <f t="shared" si="244"/>
        <v>-1.5968454794127118E-2</v>
      </c>
      <c r="XK13" s="156">
        <f t="shared" si="244"/>
        <v>-1.2217891720036289E-2</v>
      </c>
      <c r="XL13" s="156">
        <f t="shared" si="244"/>
        <v>-1.2407215182435927E-2</v>
      </c>
      <c r="XM13" s="156">
        <f t="shared" si="244"/>
        <v>-1.382387695280618E-2</v>
      </c>
      <c r="XN13" s="156">
        <f t="shared" si="244"/>
        <v>-1.1330029965334276E-2</v>
      </c>
      <c r="XO13" s="156">
        <f t="shared" si="244"/>
        <v>-1.40882769606403E-2</v>
      </c>
      <c r="XP13" s="156">
        <f t="shared" si="244"/>
        <v>-1.2573689261442644E-2</v>
      </c>
      <c r="XQ13" s="156">
        <f t="shared" si="244"/>
        <v>-1.2573689261442644E-2</v>
      </c>
      <c r="XR13" s="156">
        <f t="shared" si="244"/>
        <v>-1.22962324630983E-2</v>
      </c>
      <c r="XS13" s="156">
        <f t="shared" si="244"/>
        <v>-1.1130913910051277E-3</v>
      </c>
      <c r="XT13" s="156">
        <f t="shared" si="244"/>
        <v>2.6113581020670296E-5</v>
      </c>
      <c r="XU13" s="156">
        <f t="shared" si="244"/>
        <v>3.0814025604366524E-3</v>
      </c>
      <c r="XV13" s="156">
        <f t="shared" si="244"/>
        <v>-3.019382805512616E-3</v>
      </c>
      <c r="XW13" s="156">
        <f t="shared" si="244"/>
        <v>1.3644346083288017E-3</v>
      </c>
      <c r="XX13" s="156">
        <f t="shared" si="244"/>
        <v>3.8713383863113737E-3</v>
      </c>
      <c r="XY13" s="156">
        <f t="shared" si="244"/>
        <v>8.513027412731633E-3</v>
      </c>
      <c r="XZ13" s="156">
        <f t="shared" si="244"/>
        <v>1.7088074580387413E-2</v>
      </c>
      <c r="YA13" s="156">
        <f>YA18/$YA$18-1</f>
        <v>0</v>
      </c>
      <c r="YB13" s="156">
        <f t="shared" ref="YB13:AAM13" si="245">YB18/$YA$18-1</f>
        <v>7.0703129996547709E-3</v>
      </c>
      <c r="YC13" s="156">
        <f t="shared" si="245"/>
        <v>6.4595351692910974E-3</v>
      </c>
      <c r="YD13" s="156">
        <f t="shared" si="245"/>
        <v>1.4933677841875825E-2</v>
      </c>
      <c r="YE13" s="156">
        <f t="shared" si="245"/>
        <v>1.2768774223256951E-2</v>
      </c>
      <c r="YF13" s="156">
        <f t="shared" si="245"/>
        <v>2.1399608590542352E-2</v>
      </c>
      <c r="YG13" s="156">
        <f t="shared" si="245"/>
        <v>2.2263011806239685E-2</v>
      </c>
      <c r="YH13" s="156">
        <f t="shared" si="245"/>
        <v>1.8850970209391305E-2</v>
      </c>
      <c r="YI13" s="156">
        <f t="shared" si="245"/>
        <v>1.3782473554279306E-2</v>
      </c>
      <c r="YJ13" s="156">
        <f t="shared" si="245"/>
        <v>2.0216426406068244E-2</v>
      </c>
      <c r="YK13" s="156">
        <f t="shared" si="245"/>
        <v>1.5646784942247915E-2</v>
      </c>
      <c r="YL13" s="156">
        <f t="shared" si="245"/>
        <v>1.3817649240844831E-2</v>
      </c>
      <c r="YM13" s="156">
        <f t="shared" si="245"/>
        <v>1.0648639660266968E-2</v>
      </c>
      <c r="YN13" s="156">
        <f t="shared" si="245"/>
        <v>1.0859693779659452E-2</v>
      </c>
      <c r="YO13" s="156">
        <f t="shared" si="245"/>
        <v>1.9311451924429957E-2</v>
      </c>
      <c r="YP13" s="156">
        <f t="shared" si="245"/>
        <v>1.4185395054937988E-2</v>
      </c>
      <c r="YQ13" s="156">
        <f t="shared" si="245"/>
        <v>1.2992619501400737E-2</v>
      </c>
      <c r="YR13" s="156">
        <f t="shared" si="245"/>
        <v>1.4940073421251254E-2</v>
      </c>
      <c r="YS13" s="156">
        <f t="shared" si="245"/>
        <v>1.3504265851443487E-2</v>
      </c>
      <c r="YT13" s="156">
        <f t="shared" si="245"/>
        <v>1.4505174023714762E-2</v>
      </c>
      <c r="YU13" s="156">
        <f t="shared" si="245"/>
        <v>1.963123089320673E-2</v>
      </c>
      <c r="YV13" s="156">
        <f t="shared" si="245"/>
        <v>1.5352588290973301E-2</v>
      </c>
      <c r="YW13" s="156">
        <f t="shared" si="245"/>
        <v>2.1757761035572143E-2</v>
      </c>
      <c r="YX13" s="156">
        <f t="shared" si="245"/>
        <v>2.148914670179991E-2</v>
      </c>
      <c r="YY13" s="156">
        <f t="shared" si="245"/>
        <v>2.1517926808989563E-2</v>
      </c>
      <c r="YZ13" s="156">
        <f t="shared" si="245"/>
        <v>2.6835851059747506E-2</v>
      </c>
      <c r="ZA13" s="156">
        <f t="shared" si="245"/>
        <v>2.1521124598677499E-2</v>
      </c>
      <c r="ZB13" s="156">
        <f t="shared" si="245"/>
        <v>3.4357052405377342E-2</v>
      </c>
      <c r="ZC13" s="156">
        <f t="shared" si="245"/>
        <v>3.2495938807096669E-2</v>
      </c>
      <c r="ZD13" s="156">
        <f t="shared" si="245"/>
        <v>4.0125865002110572E-2</v>
      </c>
      <c r="ZE13" s="156">
        <f t="shared" si="245"/>
        <v>3.9582240755190012E-2</v>
      </c>
      <c r="ZF13" s="156">
        <f t="shared" si="245"/>
        <v>4.6556620064211574E-2</v>
      </c>
      <c r="ZG13" s="156">
        <f t="shared" si="245"/>
        <v>5.3201627035393217E-2</v>
      </c>
      <c r="ZH13" s="156">
        <f t="shared" si="245"/>
        <v>5.4081019199529345E-2</v>
      </c>
      <c r="ZI13" s="156">
        <f t="shared" si="245"/>
        <v>6.480640581230257E-2</v>
      </c>
      <c r="ZJ13" s="156">
        <f t="shared" si="245"/>
        <v>6.5276480896404365E-2</v>
      </c>
      <c r="ZK13" s="156">
        <f t="shared" si="245"/>
        <v>6.9580705816139954E-2</v>
      </c>
      <c r="ZL13" s="156">
        <f t="shared" si="245"/>
        <v>6.9814144463346883E-2</v>
      </c>
      <c r="ZM13" s="156">
        <f t="shared" si="245"/>
        <v>7.8419396513130124E-2</v>
      </c>
      <c r="ZN13" s="156">
        <f t="shared" si="245"/>
        <v>7.0373757658706459E-2</v>
      </c>
      <c r="ZO13" s="156">
        <f t="shared" si="245"/>
        <v>7.2951176147047159E-2</v>
      </c>
      <c r="ZP13" s="156">
        <f t="shared" si="245"/>
        <v>7.58068023382239E-2</v>
      </c>
      <c r="ZQ13" s="156">
        <f t="shared" si="245"/>
        <v>7.79429258496529E-2</v>
      </c>
      <c r="ZR13" s="156">
        <f t="shared" si="245"/>
        <v>7.7760651837450068E-2</v>
      </c>
      <c r="ZS13" s="156">
        <f t="shared" si="245"/>
        <v>7.0997326647820991E-2</v>
      </c>
      <c r="ZT13" s="156">
        <f t="shared" si="245"/>
        <v>6.9532738970823349E-2</v>
      </c>
      <c r="ZU13" s="156">
        <f t="shared" si="245"/>
        <v>6.9705419613962816E-2</v>
      </c>
      <c r="ZV13" s="156">
        <f t="shared" si="245"/>
        <v>7.7383312654293324E-2</v>
      </c>
      <c r="ZW13" s="156">
        <f t="shared" si="245"/>
        <v>7.4841069852517927E-2</v>
      </c>
      <c r="ZX13" s="156">
        <f t="shared" si="245"/>
        <v>7.9682523439798425E-2</v>
      </c>
      <c r="ZY13" s="156">
        <f t="shared" si="245"/>
        <v>8.394517709359306E-2</v>
      </c>
      <c r="ZZ13" s="156">
        <f t="shared" si="245"/>
        <v>8.7792118087977489E-2</v>
      </c>
      <c r="AAA13" s="156">
        <f t="shared" si="245"/>
        <v>8.0318883587664258E-2</v>
      </c>
      <c r="AAB13" s="156">
        <f t="shared" si="245"/>
        <v>7.9263612990700949E-2</v>
      </c>
      <c r="AAC13" s="156">
        <f t="shared" si="245"/>
        <v>7.731615907085021E-2</v>
      </c>
      <c r="AAD13" s="156">
        <f t="shared" si="245"/>
        <v>7.8476956727510094E-2</v>
      </c>
      <c r="AAE13" s="156">
        <f t="shared" si="245"/>
        <v>7.7037951368014612E-2</v>
      </c>
      <c r="AAF13" s="156">
        <f t="shared" si="245"/>
        <v>7.9759270392304904E-2</v>
      </c>
      <c r="AAG13" s="156">
        <f t="shared" si="245"/>
        <v>8.4878931682421221E-2</v>
      </c>
      <c r="AAH13" s="156">
        <f t="shared" si="245"/>
        <v>8.4965272003990844E-2</v>
      </c>
      <c r="AAI13" s="156">
        <f t="shared" si="245"/>
        <v>9.2249836912726035E-2</v>
      </c>
      <c r="AAJ13" s="156">
        <f t="shared" si="245"/>
        <v>8.3075378298520075E-2</v>
      </c>
      <c r="AAK13" s="156">
        <f t="shared" si="245"/>
        <v>7.8307473874058342E-2</v>
      </c>
      <c r="AAL13" s="156">
        <f t="shared" si="245"/>
        <v>8.0350861484541847E-2</v>
      </c>
      <c r="AAM13" s="156">
        <f t="shared" si="245"/>
        <v>8.0267718952659939E-2</v>
      </c>
      <c r="AAN13" s="156">
        <f t="shared" ref="AAN13:ACY13" si="246">AAN18/$YA$18-1</f>
        <v>7.8467363358446729E-2</v>
      </c>
      <c r="AAO13" s="156">
        <f t="shared" si="246"/>
        <v>7.4722751634070494E-2</v>
      </c>
      <c r="AAP13" s="156">
        <f t="shared" si="246"/>
        <v>7.8876680438481062E-2</v>
      </c>
      <c r="AAQ13" s="156">
        <f t="shared" si="246"/>
        <v>8.0366850432980863E-2</v>
      </c>
      <c r="AAR13" s="156">
        <f t="shared" si="246"/>
        <v>8.2758797119431016E-2</v>
      </c>
      <c r="AAS13" s="156">
        <f t="shared" si="246"/>
        <v>8.4501592499264477E-2</v>
      </c>
      <c r="AAT13" s="156">
        <f t="shared" si="246"/>
        <v>8.2624489952544788E-2</v>
      </c>
      <c r="AAU13" s="156">
        <f t="shared" si="246"/>
        <v>7.6596656391102469E-2</v>
      </c>
      <c r="AAV13" s="156">
        <f t="shared" si="246"/>
        <v>8.1486076823699571E-2</v>
      </c>
      <c r="AAW13" s="156">
        <f t="shared" si="246"/>
        <v>8.0354059274229783E-2</v>
      </c>
      <c r="AAX13" s="156">
        <f t="shared" si="246"/>
        <v>7.0572020619347864E-2</v>
      </c>
      <c r="AAY13" s="156">
        <f t="shared" si="246"/>
        <v>6.7828317067243127E-2</v>
      </c>
      <c r="AAZ13" s="156">
        <f t="shared" si="246"/>
        <v>6.4963097507003242E-2</v>
      </c>
      <c r="ABA13" s="156">
        <f t="shared" si="246"/>
        <v>6.5657017869248824E-2</v>
      </c>
      <c r="ABB13" s="156">
        <f t="shared" si="246"/>
        <v>6.1560649279218227E-2</v>
      </c>
      <c r="ABC13" s="156">
        <f t="shared" si="246"/>
        <v>6.6091917266785316E-2</v>
      </c>
      <c r="ABD13" s="156">
        <f t="shared" si="246"/>
        <v>7.0990931068445562E-2</v>
      </c>
      <c r="ABE13" s="156">
        <f t="shared" si="246"/>
        <v>7.1042095703449881E-2</v>
      </c>
      <c r="ABF13" s="156">
        <f t="shared" si="246"/>
        <v>7.0197879225879056E-2</v>
      </c>
      <c r="ABG13" s="156">
        <f t="shared" si="246"/>
        <v>7.1531357525678185E-2</v>
      </c>
      <c r="ABH13" s="156">
        <f t="shared" si="246"/>
        <v>7.5045728392535205E-2</v>
      </c>
      <c r="ABI13" s="156">
        <f t="shared" si="246"/>
        <v>7.4143951700584632E-2</v>
      </c>
      <c r="ABJ13" s="156">
        <f t="shared" si="246"/>
        <v>7.4307038974660733E-2</v>
      </c>
      <c r="ABK13" s="156">
        <f t="shared" si="246"/>
        <v>7.5144859872855907E-2</v>
      </c>
      <c r="ABL13" s="156">
        <f t="shared" si="246"/>
        <v>7.892144949410973E-2</v>
      </c>
      <c r="ABM13" s="156">
        <f t="shared" si="246"/>
        <v>7.6353624374832174E-2</v>
      </c>
      <c r="ABN13" s="156">
        <f t="shared" si="246"/>
        <v>7.1445017204108563E-2</v>
      </c>
      <c r="ABO13" s="156">
        <f t="shared" si="246"/>
        <v>6.9062663886721554E-2</v>
      </c>
      <c r="ABP13" s="156">
        <f t="shared" si="246"/>
        <v>6.9344069379245088E-2</v>
      </c>
      <c r="ABQ13" s="156">
        <f t="shared" si="246"/>
        <v>7.4505301935302359E-2</v>
      </c>
      <c r="ABR13" s="156">
        <f t="shared" si="246"/>
        <v>8.260530321441828E-2</v>
      </c>
      <c r="ABS13" s="156">
        <f t="shared" si="246"/>
        <v>8.0836925517082658E-2</v>
      </c>
      <c r="ABT13" s="156">
        <f t="shared" si="246"/>
        <v>7.9349953312270571E-2</v>
      </c>
      <c r="ABU13" s="156">
        <f t="shared" si="246"/>
        <v>7.8940636232236239E-2</v>
      </c>
      <c r="ABV13" s="156">
        <f t="shared" si="246"/>
        <v>7.8179562286547544E-2</v>
      </c>
      <c r="ABW13" s="156">
        <f t="shared" si="246"/>
        <v>7.370265672367271E-2</v>
      </c>
      <c r="ABX13" s="156">
        <f t="shared" si="246"/>
        <v>7.0533647143094846E-2</v>
      </c>
      <c r="ABY13" s="156">
        <f t="shared" si="246"/>
        <v>6.4812801391678221E-2</v>
      </c>
      <c r="ABZ13" s="156">
        <f t="shared" si="246"/>
        <v>6.0553345527571301E-2</v>
      </c>
      <c r="ACA13" s="156">
        <f t="shared" si="246"/>
        <v>6.4179639033500102E-2</v>
      </c>
      <c r="ACB13" s="156">
        <f t="shared" si="246"/>
        <v>6.3060412642781394E-2</v>
      </c>
      <c r="ACC13" s="156">
        <f t="shared" si="246"/>
        <v>7.0434515662773922E-2</v>
      </c>
      <c r="ACD13" s="156">
        <f t="shared" si="246"/>
        <v>7.8998196446615987E-2</v>
      </c>
      <c r="ACE13" s="156">
        <f t="shared" si="246"/>
        <v>8.3564640120748601E-2</v>
      </c>
      <c r="ACF13" s="156">
        <f t="shared" si="246"/>
        <v>7.7153071796774109E-2</v>
      </c>
      <c r="ACG13" s="156">
        <f t="shared" si="246"/>
        <v>7.5960296243236636E-2</v>
      </c>
      <c r="ACH13" s="156">
        <f t="shared" si="246"/>
        <v>7.3734634620550299E-2</v>
      </c>
      <c r="ACI13" s="156">
        <f t="shared" si="246"/>
        <v>7.6631832077667994E-2</v>
      </c>
      <c r="ACJ13" s="156">
        <f t="shared" si="246"/>
        <v>7.9688919019174076E-2</v>
      </c>
      <c r="ACK13" s="156">
        <f t="shared" si="246"/>
        <v>8.2950664500697213E-2</v>
      </c>
      <c r="ACL13" s="156">
        <f t="shared" si="246"/>
        <v>7.9378733419460445E-2</v>
      </c>
      <c r="ACM13" s="156">
        <f t="shared" si="246"/>
        <v>8.1645966308087958E-2</v>
      </c>
      <c r="ACN13" s="156">
        <f t="shared" si="246"/>
        <v>8.1514856930889446E-2</v>
      </c>
      <c r="ACO13" s="156">
        <f t="shared" si="246"/>
        <v>8.0299696849537749E-2</v>
      </c>
      <c r="ACP13" s="156">
        <f t="shared" si="246"/>
        <v>8.5013238849307449E-2</v>
      </c>
      <c r="ACQ13" s="156">
        <f t="shared" si="246"/>
        <v>8.6896736975402789E-2</v>
      </c>
      <c r="ACR13" s="156">
        <f t="shared" si="246"/>
        <v>9.1143401680758185E-2</v>
      </c>
      <c r="ACS13" s="156">
        <f t="shared" si="246"/>
        <v>9.0599777433837847E-2</v>
      </c>
      <c r="ACT13" s="156">
        <f t="shared" si="246"/>
        <v>9.9812609524296825E-2</v>
      </c>
      <c r="ACU13" s="156">
        <f t="shared" si="246"/>
        <v>0.10464446974251396</v>
      </c>
      <c r="ACV13" s="156">
        <f t="shared" si="246"/>
        <v>0.10702682305990097</v>
      </c>
      <c r="ACW13" s="156">
        <f t="shared" si="246"/>
        <v>0.10441103109530703</v>
      </c>
      <c r="ACX13" s="156">
        <f t="shared" si="246"/>
        <v>0.10369792399493472</v>
      </c>
      <c r="ACY13" s="156">
        <f t="shared" si="246"/>
        <v>0.10498343544941746</v>
      </c>
      <c r="ACZ13" s="156">
        <f t="shared" ref="ACZ13:AFK13" si="247">ACZ18/$YA$18-1</f>
        <v>0.10152982258662813</v>
      </c>
      <c r="ADA13" s="156">
        <f t="shared" si="247"/>
        <v>0.10535757684288627</v>
      </c>
      <c r="ADB13" s="156">
        <f t="shared" si="247"/>
        <v>0.10741695340180879</v>
      </c>
      <c r="ADC13" s="156">
        <f t="shared" si="247"/>
        <v>0.10609946405044823</v>
      </c>
      <c r="ADD13" s="156">
        <f t="shared" si="247"/>
        <v>0.1080820936568645</v>
      </c>
      <c r="ADE13" s="156">
        <f t="shared" si="247"/>
        <v>0.11475907852492373</v>
      </c>
      <c r="ADF13" s="156">
        <f t="shared" si="247"/>
        <v>0.11592946955064676</v>
      </c>
      <c r="ADG13" s="156">
        <f t="shared" si="247"/>
        <v>0.10984087798513675</v>
      </c>
      <c r="ADH13" s="156">
        <f t="shared" si="247"/>
        <v>0.11324652400260948</v>
      </c>
      <c r="ADI13" s="156">
        <f t="shared" si="247"/>
        <v>0.11123191649931563</v>
      </c>
      <c r="ADJ13" s="156">
        <f t="shared" si="247"/>
        <v>0.11223602246127484</v>
      </c>
      <c r="ADK13" s="156">
        <f t="shared" si="247"/>
        <v>0.11118394965399925</v>
      </c>
      <c r="ADL13" s="156">
        <f t="shared" si="247"/>
        <v>0.11440092607989349</v>
      </c>
      <c r="ADM13" s="156">
        <f t="shared" si="247"/>
        <v>0.11787692347049727</v>
      </c>
      <c r="ADN13" s="156">
        <f t="shared" si="247"/>
        <v>0.12066859386791862</v>
      </c>
      <c r="ADO13" s="156">
        <f t="shared" si="247"/>
        <v>0.11766906714079228</v>
      </c>
      <c r="ADP13" s="156">
        <f t="shared" si="247"/>
        <v>0.11717660752887604</v>
      </c>
      <c r="ADQ13" s="156">
        <f t="shared" si="247"/>
        <v>0.12464344644981407</v>
      </c>
      <c r="ADR13" s="156">
        <f t="shared" si="247"/>
        <v>0.12192532521521127</v>
      </c>
      <c r="ADS13" s="156">
        <f t="shared" si="247"/>
        <v>0.11474948515586036</v>
      </c>
      <c r="ADT13" s="156">
        <f t="shared" si="247"/>
        <v>0.11048363371237802</v>
      </c>
      <c r="ADU13" s="156">
        <f t="shared" si="247"/>
        <v>0.10846263062970873</v>
      </c>
      <c r="ADV13" s="156">
        <f t="shared" si="247"/>
        <v>0.11211770424282741</v>
      </c>
      <c r="ADW13" s="156">
        <f t="shared" si="247"/>
        <v>0.10660151703142784</v>
      </c>
      <c r="ADX13" s="156">
        <f t="shared" si="247"/>
        <v>0.10609946405044823</v>
      </c>
      <c r="ADY13" s="156">
        <f t="shared" si="247"/>
        <v>9.9739060361478282E-2</v>
      </c>
      <c r="ADZ13" s="156">
        <f t="shared" si="247"/>
        <v>0.10316069532738981</v>
      </c>
      <c r="AEA13" s="156">
        <f t="shared" si="247"/>
        <v>0.10782307269215519</v>
      </c>
      <c r="AEB13" s="156">
        <f t="shared" si="247"/>
        <v>0.10436945982936607</v>
      </c>
      <c r="AEC13" s="156">
        <f t="shared" si="247"/>
        <v>0.10774632573964871</v>
      </c>
      <c r="AED13" s="156">
        <f t="shared" si="247"/>
        <v>0.10985686693357555</v>
      </c>
      <c r="AEE13" s="156">
        <f t="shared" si="247"/>
        <v>0.10354123230023404</v>
      </c>
      <c r="AEF13" s="156">
        <f t="shared" si="247"/>
        <v>0.10774952352933664</v>
      </c>
      <c r="AEG13" s="156">
        <f t="shared" si="247"/>
        <v>0.10201908440885665</v>
      </c>
      <c r="AEH13" s="156">
        <f t="shared" si="247"/>
        <v>0.10312232185113657</v>
      </c>
      <c r="AEI13" s="156">
        <f t="shared" si="247"/>
        <v>0.1047467990125226</v>
      </c>
      <c r="AEJ13" s="156">
        <f t="shared" si="247"/>
        <v>9.9825400683047905E-2</v>
      </c>
      <c r="AEK13" s="156">
        <f t="shared" si="247"/>
        <v>9.6886631959989256E-2</v>
      </c>
      <c r="AEL13" s="156">
        <f t="shared" si="247"/>
        <v>9.4469102956036721E-2</v>
      </c>
      <c r="AEM13" s="156">
        <f t="shared" si="247"/>
        <v>9.0574195116335687E-2</v>
      </c>
      <c r="AEN13" s="156">
        <f t="shared" si="247"/>
        <v>9.7225597666892538E-2</v>
      </c>
      <c r="AEO13" s="156">
        <f t="shared" si="247"/>
        <v>0.10087107791094807</v>
      </c>
      <c r="AEP13" s="156">
        <f t="shared" si="247"/>
        <v>0.10548868622008478</v>
      </c>
      <c r="AEQ13" s="156">
        <f t="shared" si="247"/>
        <v>0.1046668542703284</v>
      </c>
      <c r="AER13" s="156">
        <f t="shared" si="247"/>
        <v>0.10569014697041412</v>
      </c>
      <c r="AES13" s="156">
        <f t="shared" si="247"/>
        <v>0.10603870604638077</v>
      </c>
      <c r="AET13" s="156">
        <f t="shared" si="247"/>
        <v>0.10038501387840726</v>
      </c>
      <c r="AEU13" s="156">
        <f t="shared" si="247"/>
        <v>9.797707824351809E-2</v>
      </c>
      <c r="AEV13" s="156">
        <f t="shared" si="247"/>
        <v>0.10362117704242824</v>
      </c>
      <c r="AEW13" s="156">
        <f t="shared" si="247"/>
        <v>0.10368513283618364</v>
      </c>
      <c r="AEX13" s="156">
        <f t="shared" si="247"/>
        <v>0.10916294657132997</v>
      </c>
      <c r="AEY13" s="156">
        <f t="shared" si="247"/>
        <v>0.10796057764872935</v>
      </c>
      <c r="AEZ13" s="156">
        <f t="shared" si="247"/>
        <v>0.11053479834738233</v>
      </c>
      <c r="AFA13" s="156">
        <f t="shared" si="247"/>
        <v>0.1058020696094859</v>
      </c>
      <c r="AFB13" s="156">
        <f t="shared" si="247"/>
        <v>0.10041379398559713</v>
      </c>
      <c r="AFC13" s="156">
        <f t="shared" si="247"/>
        <v>9.3957456605993972E-2</v>
      </c>
      <c r="AFD13" s="156">
        <f t="shared" si="247"/>
        <v>0.10110131876846729</v>
      </c>
      <c r="AFE13" s="156">
        <f t="shared" si="247"/>
        <v>9.8261681525729561E-2</v>
      </c>
      <c r="AFF13" s="156">
        <f t="shared" si="247"/>
        <v>8.8879366581818608E-2</v>
      </c>
      <c r="AFG13" s="156">
        <f t="shared" si="247"/>
        <v>8.2582918686603835E-2</v>
      </c>
      <c r="AFH13" s="156">
        <f t="shared" si="247"/>
        <v>8.3011422504764676E-2</v>
      </c>
      <c r="AFI13" s="156">
        <f t="shared" si="247"/>
        <v>8.7792118087977489E-2</v>
      </c>
      <c r="AFJ13" s="156">
        <f t="shared" si="247"/>
        <v>8.8549994243978691E-2</v>
      </c>
      <c r="AFK13" s="156">
        <f t="shared" si="247"/>
        <v>8.6637716010693477E-2</v>
      </c>
      <c r="AFL13" s="156">
        <f t="shared" ref="AFL13:AHW13" si="248">AFL18/$YA$18-1</f>
        <v>8.6154849767840602E-2</v>
      </c>
      <c r="AFM13" s="156">
        <f t="shared" si="248"/>
        <v>8.3673364970132669E-2</v>
      </c>
      <c r="AFN13" s="156">
        <f t="shared" si="248"/>
        <v>8.8783432891185621E-2</v>
      </c>
      <c r="AFO13" s="156">
        <f t="shared" si="248"/>
        <v>8.7309251845124614E-2</v>
      </c>
      <c r="AFP13" s="156">
        <f t="shared" si="248"/>
        <v>8.3014620294452612E-2</v>
      </c>
      <c r="AFQ13" s="156">
        <f t="shared" si="248"/>
        <v>8.4818173678353537E-2</v>
      </c>
      <c r="AFR13" s="156">
        <f t="shared" si="248"/>
        <v>7.7233016538968302E-2</v>
      </c>
      <c r="AFS13" s="156">
        <f t="shared" si="248"/>
        <v>7.5710868647590912E-2</v>
      </c>
      <c r="AFT13" s="156">
        <f t="shared" si="248"/>
        <v>7.4115171593394535E-2</v>
      </c>
      <c r="AFU13" s="156">
        <f t="shared" si="248"/>
        <v>7.4060809168702724E-2</v>
      </c>
      <c r="AFV13" s="156">
        <f t="shared" si="248"/>
        <v>6.9264124637050895E-2</v>
      </c>
      <c r="AFW13" s="156">
        <f t="shared" si="248"/>
        <v>6.9101037362974793E-2</v>
      </c>
      <c r="AFX13" s="156">
        <f t="shared" si="248"/>
        <v>6.9961242788984412E-2</v>
      </c>
      <c r="AFY13" s="156">
        <f t="shared" si="248"/>
        <v>7.3315724171452601E-2</v>
      </c>
      <c r="AFZ13" s="156">
        <f t="shared" si="248"/>
        <v>7.0223461543381438E-2</v>
      </c>
      <c r="AGA13" s="156">
        <f t="shared" si="248"/>
        <v>7.6954808836132482E-2</v>
      </c>
      <c r="AGB13" s="156">
        <f t="shared" si="248"/>
        <v>8.2736412591616793E-2</v>
      </c>
      <c r="AGC13" s="156">
        <f t="shared" si="248"/>
        <v>8.1857020427480442E-2</v>
      </c>
      <c r="AGD13" s="156">
        <f t="shared" si="248"/>
        <v>8.4287340590184057E-2</v>
      </c>
      <c r="AGE13" s="156">
        <f t="shared" si="248"/>
        <v>8.2368666777523414E-2</v>
      </c>
      <c r="AGF13" s="156">
        <f t="shared" si="248"/>
        <v>8.4891722841172301E-2</v>
      </c>
      <c r="AGG13" s="156">
        <f t="shared" si="248"/>
        <v>8.9822714539710358E-2</v>
      </c>
      <c r="AGH13" s="156">
        <f t="shared" si="248"/>
        <v>9.1798948566750749E-2</v>
      </c>
      <c r="AGI13" s="156">
        <f t="shared" si="248"/>
        <v>9.2147507642717397E-2</v>
      </c>
      <c r="AGJ13" s="156">
        <f t="shared" si="248"/>
        <v>9.5636296192072034E-2</v>
      </c>
      <c r="AGK13" s="156">
        <f t="shared" si="248"/>
        <v>9.9982092377748577E-2</v>
      </c>
      <c r="AGL13" s="156">
        <f t="shared" si="248"/>
        <v>9.4772892976374923E-2</v>
      </c>
      <c r="AGM13" s="156">
        <f t="shared" si="248"/>
        <v>9.7670090433492396E-2</v>
      </c>
      <c r="AGN13" s="156">
        <f t="shared" si="248"/>
        <v>9.852070249043865E-2</v>
      </c>
      <c r="AGO13" s="156">
        <f t="shared" si="248"/>
        <v>0.10234206116732114</v>
      </c>
      <c r="AGP13" s="156">
        <f t="shared" si="248"/>
        <v>9.9950114480870766E-2</v>
      </c>
      <c r="AGQ13" s="156">
        <f t="shared" si="248"/>
        <v>0.10031146471558872</v>
      </c>
      <c r="AGR13" s="156">
        <f t="shared" si="248"/>
        <v>0.10412642781309578</v>
      </c>
      <c r="AGS13" s="156">
        <f t="shared" si="248"/>
        <v>0.10289847657299278</v>
      </c>
      <c r="AGT13" s="156">
        <f t="shared" si="248"/>
        <v>9.6867445221862747E-2</v>
      </c>
      <c r="AGU13" s="156">
        <f t="shared" si="248"/>
        <v>9.4971155937016327E-2</v>
      </c>
      <c r="AGV13" s="156">
        <f t="shared" si="248"/>
        <v>9.3087657810921209E-2</v>
      </c>
      <c r="AGW13" s="156">
        <f t="shared" si="248"/>
        <v>9.5732229882705244E-2</v>
      </c>
      <c r="AGX13" s="156">
        <f t="shared" si="248"/>
        <v>0.10068560610905752</v>
      </c>
      <c r="AGY13" s="156">
        <f t="shared" si="248"/>
        <v>0.10694048273833134</v>
      </c>
      <c r="AGZ13" s="156">
        <f t="shared" si="248"/>
        <v>0.10669425293237311</v>
      </c>
      <c r="AHA13" s="156">
        <f t="shared" si="248"/>
        <v>0.10573811381573073</v>
      </c>
      <c r="AHB13" s="156">
        <f t="shared" si="248"/>
        <v>0.10162895406694883</v>
      </c>
      <c r="AHC13" s="156">
        <f t="shared" si="248"/>
        <v>0.10412642781309578</v>
      </c>
      <c r="AHD13" s="156">
        <f t="shared" si="248"/>
        <v>0.10593637677637213</v>
      </c>
      <c r="AHE13" s="156">
        <f t="shared" si="248"/>
        <v>0.11197700149656553</v>
      </c>
      <c r="AHF13" s="156">
        <f t="shared" si="248"/>
        <v>0.11367822561045804</v>
      </c>
      <c r="AHG13" s="156">
        <f t="shared" si="248"/>
        <v>0.11188426559562026</v>
      </c>
      <c r="AHH13" s="156">
        <f t="shared" si="248"/>
        <v>0.11282121797413636</v>
      </c>
      <c r="AHI13" s="156">
        <f t="shared" si="248"/>
        <v>0.11141419051151846</v>
      </c>
      <c r="AHJ13" s="156">
        <f t="shared" si="248"/>
        <v>0.11672252139321304</v>
      </c>
      <c r="AHK13" s="156">
        <f t="shared" si="248"/>
        <v>0.11190345233374699</v>
      </c>
      <c r="AHL13" s="156">
        <f t="shared" si="248"/>
        <v>0.11024379948579544</v>
      </c>
      <c r="AHM13" s="156">
        <f t="shared" si="248"/>
        <v>0.11062113866895218</v>
      </c>
      <c r="AHN13" s="156">
        <f t="shared" si="248"/>
        <v>0.11154210209902904</v>
      </c>
      <c r="AHO13" s="156">
        <f t="shared" si="248"/>
        <v>0.10977692219138135</v>
      </c>
      <c r="AHP13" s="156">
        <f t="shared" si="248"/>
        <v>0.10353483672085861</v>
      </c>
      <c r="AHQ13" s="156">
        <f t="shared" si="248"/>
        <v>0.10825477430000396</v>
      </c>
      <c r="AHR13" s="156">
        <f t="shared" si="248"/>
        <v>0.10928766036915283</v>
      </c>
      <c r="AHS13" s="156">
        <f t="shared" si="248"/>
        <v>0.10775911689839979</v>
      </c>
      <c r="AHT13" s="156">
        <f t="shared" si="248"/>
        <v>0.11017025032297667</v>
      </c>
      <c r="AHU13" s="156">
        <f t="shared" si="248"/>
        <v>0.10406886759871581</v>
      </c>
      <c r="AHV13" s="156">
        <f t="shared" si="248"/>
        <v>0.10640964965016186</v>
      </c>
      <c r="AHW13" s="156">
        <f t="shared" si="248"/>
        <v>0.10541513705726602</v>
      </c>
      <c r="AHX13" s="156">
        <f t="shared" ref="AHX13:AKI13" si="249">AHX18/$YA$18-1</f>
        <v>8.9224727868097542E-2</v>
      </c>
      <c r="AHY13" s="156">
        <f t="shared" si="249"/>
        <v>8.5540874147788992E-2</v>
      </c>
      <c r="AHZ13" s="156">
        <f t="shared" si="249"/>
        <v>8.252216068253615E-2</v>
      </c>
      <c r="AIA13" s="156">
        <f t="shared" si="249"/>
        <v>8.4578339451770956E-2</v>
      </c>
      <c r="AIB13" s="156">
        <f t="shared" si="249"/>
        <v>8.7597052917023799E-2</v>
      </c>
      <c r="AIC13" s="156">
        <f t="shared" si="249"/>
        <v>8.7203724785428482E-2</v>
      </c>
      <c r="AID13" s="156">
        <f t="shared" si="249"/>
        <v>8.8546796454290755E-2</v>
      </c>
      <c r="AIE13" s="156">
        <f t="shared" si="249"/>
        <v>8.807672137018896E-2</v>
      </c>
      <c r="AIF13" s="156">
        <f t="shared" si="249"/>
        <v>8.5380984663400605E-2</v>
      </c>
      <c r="AIG13" s="156">
        <f t="shared" si="249"/>
        <v>8.4191406899551069E-2</v>
      </c>
      <c r="AIH13" s="156">
        <f t="shared" si="249"/>
        <v>7.9676127860422996E-2</v>
      </c>
      <c r="AII13" s="156">
        <f t="shared" si="249"/>
        <v>7.7277785594597193E-2</v>
      </c>
      <c r="AIJ13" s="156">
        <f t="shared" si="249"/>
        <v>8.1613988411210148E-2</v>
      </c>
      <c r="AIK13" s="156">
        <f t="shared" si="249"/>
        <v>8.1729108839969866E-2</v>
      </c>
      <c r="AIL13" s="156">
        <f t="shared" si="249"/>
        <v>7.7047544737077756E-2</v>
      </c>
      <c r="AIM13" s="156">
        <f t="shared" si="249"/>
        <v>7.6430371327338653E-2</v>
      </c>
      <c r="AIN13" s="156">
        <f t="shared" si="249"/>
        <v>7.8627252842835116E-2</v>
      </c>
      <c r="AIO13" s="156">
        <f t="shared" si="249"/>
        <v>7.3027923099553638E-2</v>
      </c>
      <c r="AIP13" s="156">
        <f t="shared" si="249"/>
        <v>7.3654689878356105E-2</v>
      </c>
      <c r="AIQ13" s="156">
        <f t="shared" si="249"/>
        <v>7.1515368577239613E-2</v>
      </c>
      <c r="AIR13" s="156">
        <f t="shared" si="249"/>
        <v>7.4438148351859246E-2</v>
      </c>
      <c r="AIS13" s="156">
        <f t="shared" si="249"/>
        <v>7.284884687703852E-2</v>
      </c>
      <c r="AIT13" s="156">
        <f t="shared" si="249"/>
        <v>7.2631397178270385E-2</v>
      </c>
      <c r="AIU13" s="156">
        <f t="shared" si="249"/>
        <v>7.345003133833905E-2</v>
      </c>
      <c r="AIV13" s="156">
        <f t="shared" si="249"/>
        <v>7.3242175008634058E-2</v>
      </c>
      <c r="AIW13" s="156">
        <f t="shared" si="249"/>
        <v>7.5563770321953605E-2</v>
      </c>
      <c r="AIX13" s="156">
        <f t="shared" si="249"/>
        <v>8.098722163240768E-2</v>
      </c>
      <c r="AIY13" s="156">
        <f t="shared" si="249"/>
        <v>8.3830056664833341E-2</v>
      </c>
      <c r="AIZ13" s="156">
        <f t="shared" si="249"/>
        <v>8.2541347420662881E-2</v>
      </c>
      <c r="AJA13" s="156">
        <f t="shared" si="249"/>
        <v>8.2205579503447312E-2</v>
      </c>
      <c r="AJB13" s="156">
        <f t="shared" si="249"/>
        <v>8.1892196114045968E-2</v>
      </c>
      <c r="AJC13" s="156">
        <f t="shared" si="249"/>
        <v>7.9417106895713907E-2</v>
      </c>
      <c r="AJD13" s="156">
        <f t="shared" si="249"/>
        <v>7.7105104951457726E-2</v>
      </c>
      <c r="AJE13" s="156">
        <f t="shared" si="249"/>
        <v>7.1243556453779222E-2</v>
      </c>
      <c r="AJF13" s="156">
        <f t="shared" si="249"/>
        <v>6.8867598715767642E-2</v>
      </c>
      <c r="AJG13" s="156">
        <f t="shared" si="249"/>
        <v>6.6920144795917125E-2</v>
      </c>
      <c r="AJH13" s="156">
        <f t="shared" si="249"/>
        <v>6.9852517939600123E-2</v>
      </c>
      <c r="AJI13" s="156">
        <f t="shared" si="249"/>
        <v>6.896992798577628E-2</v>
      </c>
      <c r="AJJ13" s="156">
        <f t="shared" si="249"/>
        <v>7.3558756187723118E-2</v>
      </c>
      <c r="AJK13" s="156">
        <f t="shared" si="249"/>
        <v>7.2631397178270385E-2</v>
      </c>
      <c r="AJL13" s="156">
        <f t="shared" si="249"/>
        <v>6.799140434131945E-2</v>
      </c>
      <c r="AJM13" s="156">
        <f t="shared" si="249"/>
        <v>6.4349121886951854E-2</v>
      </c>
      <c r="AJN13" s="156">
        <f t="shared" si="249"/>
        <v>6.3875849013162123E-2</v>
      </c>
      <c r="AJO13" s="156">
        <f t="shared" si="249"/>
        <v>6.7978613182568148E-2</v>
      </c>
      <c r="AJP13" s="156">
        <f t="shared" si="249"/>
        <v>6.9340871589557374E-2</v>
      </c>
      <c r="AJQ13" s="156">
        <f t="shared" si="249"/>
        <v>6.9184179894856701E-2</v>
      </c>
      <c r="AJR13" s="156">
        <f t="shared" si="249"/>
        <v>7.2215684518860623E-2</v>
      </c>
      <c r="AJS13" s="156">
        <f t="shared" si="249"/>
        <v>7.1237160874403571E-2</v>
      </c>
      <c r="AJT13" s="156">
        <f t="shared" si="249"/>
        <v>7.5336727254122104E-2</v>
      </c>
      <c r="AJU13" s="156">
        <f t="shared" si="249"/>
        <v>7.7770245206513433E-2</v>
      </c>
      <c r="AJV13" s="156">
        <f t="shared" si="249"/>
        <v>7.5435858734442807E-2</v>
      </c>
      <c r="AJW13" s="156">
        <f t="shared" si="249"/>
        <v>7.9500249427595593E-2</v>
      </c>
      <c r="AJX13" s="156">
        <f t="shared" si="249"/>
        <v>8.180905358216406E-2</v>
      </c>
      <c r="AJY13" s="156">
        <f t="shared" si="249"/>
        <v>8.0795354251141704E-2</v>
      </c>
      <c r="AJZ13" s="156">
        <f t="shared" si="249"/>
        <v>8.2020107701556766E-2</v>
      </c>
      <c r="AKA13" s="156">
        <f t="shared" si="249"/>
        <v>7.7639135829314698E-2</v>
      </c>
      <c r="AKB13" s="156">
        <f t="shared" si="249"/>
        <v>7.6938819887693688E-2</v>
      </c>
      <c r="AKC13" s="156">
        <f t="shared" si="249"/>
        <v>7.8707197585029309E-2</v>
      </c>
      <c r="AKD13" s="156">
        <f t="shared" si="249"/>
        <v>7.3673876616482836E-2</v>
      </c>
      <c r="AKE13" s="156">
        <f t="shared" si="249"/>
        <v>7.7399301602732118E-2</v>
      </c>
      <c r="AKF13" s="156">
        <f t="shared" si="249"/>
        <v>7.6651018815794503E-2</v>
      </c>
      <c r="AKG13" s="156">
        <f t="shared" si="249"/>
        <v>7.3402064493022445E-2</v>
      </c>
      <c r="AKH13" s="156">
        <f t="shared" si="249"/>
        <v>7.2756110976093247E-2</v>
      </c>
      <c r="AKI13" s="156">
        <f t="shared" si="249"/>
        <v>6.6913749216541474E-2</v>
      </c>
      <c r="AKJ13" s="156">
        <f t="shared" ref="AKJ13:AMU13" si="250">AKJ18/$YA$18-1</f>
        <v>6.842630373885572E-2</v>
      </c>
      <c r="AKK13" s="156">
        <f t="shared" si="250"/>
        <v>6.8387930262602481E-2</v>
      </c>
      <c r="AKL13" s="156">
        <f t="shared" si="250"/>
        <v>6.7361439772829046E-2</v>
      </c>
      <c r="AKM13" s="156">
        <f t="shared" si="250"/>
        <v>6.9302498113304134E-2</v>
      </c>
      <c r="AKN13" s="156">
        <f t="shared" si="250"/>
        <v>6.5535501861113676E-2</v>
      </c>
      <c r="AKO13" s="156">
        <f t="shared" si="250"/>
        <v>6.4777625705112696E-2</v>
      </c>
      <c r="AKP13" s="156">
        <f t="shared" si="250"/>
        <v>6.2312129855843779E-2</v>
      </c>
      <c r="AKQ13" s="156">
        <f t="shared" si="250"/>
        <v>5.7301193415111529E-2</v>
      </c>
      <c r="AKR13" s="156">
        <f t="shared" si="250"/>
        <v>5.4800521879277087E-2</v>
      </c>
      <c r="AKS13" s="156">
        <f t="shared" si="250"/>
        <v>5.7604983435449508E-2</v>
      </c>
      <c r="AKT13" s="156">
        <f t="shared" si="250"/>
        <v>5.6626459790992456E-2</v>
      </c>
      <c r="AKU13" s="156">
        <f t="shared" si="250"/>
        <v>5.2664398367848086E-2</v>
      </c>
      <c r="AKV13" s="156">
        <f t="shared" si="250"/>
        <v>5.4135381624221379E-2</v>
      </c>
      <c r="AKW13" s="156">
        <f t="shared" si="250"/>
        <v>5.2040829378733555E-2</v>
      </c>
      <c r="AKX13" s="156">
        <f t="shared" si="250"/>
        <v>5.467261029176651E-2</v>
      </c>
      <c r="AKY13" s="156">
        <f t="shared" si="250"/>
        <v>5.2955397229435208E-2</v>
      </c>
      <c r="AKZ13" s="156">
        <f t="shared" si="250"/>
        <v>5.2104785172488732E-2</v>
      </c>
      <c r="ALA13" s="156">
        <f t="shared" si="250"/>
        <v>5.7649752491078177E-2</v>
      </c>
      <c r="ALB13" s="156">
        <f t="shared" si="250"/>
        <v>5.7841619872344374E-2</v>
      </c>
      <c r="ALC13" s="156">
        <f t="shared" si="250"/>
        <v>5.6361043246907716E-2</v>
      </c>
      <c r="ALD13" s="156">
        <f t="shared" si="250"/>
        <v>6.1870834878931635E-2</v>
      </c>
      <c r="ALE13" s="156">
        <f t="shared" si="250"/>
        <v>5.8813747937425775E-2</v>
      </c>
      <c r="ALF13" s="156">
        <f t="shared" si="250"/>
        <v>6.0406247201933994E-2</v>
      </c>
      <c r="ALG13" s="156">
        <f t="shared" si="250"/>
        <v>6.0489389733816123E-2</v>
      </c>
      <c r="ALH13" s="156">
        <f t="shared" si="250"/>
        <v>6.2030724363320022E-2</v>
      </c>
      <c r="ALI13" s="156">
        <f t="shared" si="250"/>
        <v>5.6722393481625444E-2</v>
      </c>
      <c r="ALJ13" s="156">
        <f t="shared" si="250"/>
        <v>5.7086941506031108E-2</v>
      </c>
      <c r="ALK13" s="156">
        <f t="shared" si="250"/>
        <v>5.7608181225137223E-2</v>
      </c>
      <c r="ALL13" s="156">
        <f t="shared" si="250"/>
        <v>6.3229895496232924E-2</v>
      </c>
      <c r="ALM13" s="156">
        <f t="shared" si="250"/>
        <v>5.3569372849486374E-2</v>
      </c>
      <c r="ALN13" s="156">
        <f t="shared" si="250"/>
        <v>5.7374742577930071E-2</v>
      </c>
      <c r="ALO13" s="156">
        <f t="shared" si="250"/>
        <v>5.4886862200846931E-2</v>
      </c>
      <c r="ALP13" s="156">
        <f t="shared" si="250"/>
        <v>5.4266491001419892E-2</v>
      </c>
      <c r="ALQ13" s="156">
        <f t="shared" si="250"/>
        <v>5.3012957443814956E-2</v>
      </c>
      <c r="ALR13" s="156">
        <f t="shared" si="250"/>
        <v>5.6559306207549565E-2</v>
      </c>
      <c r="ALS13" s="156">
        <f t="shared" si="250"/>
        <v>5.391473413576553E-2</v>
      </c>
      <c r="ALT13" s="156">
        <f t="shared" si="250"/>
        <v>4.4292584965271997E-2</v>
      </c>
      <c r="ALU13" s="156">
        <f t="shared" si="250"/>
        <v>4.3298072372376151E-2</v>
      </c>
      <c r="ALV13" s="156">
        <f t="shared" si="250"/>
        <v>4.3074227094232587E-2</v>
      </c>
      <c r="ALW13" s="156">
        <f t="shared" si="250"/>
        <v>3.6573120659000535E-2</v>
      </c>
      <c r="ALX13" s="156">
        <f t="shared" si="250"/>
        <v>2.9662697143734373E-2</v>
      </c>
      <c r="ALY13" s="156">
        <f t="shared" si="250"/>
        <v>3.2668619450236136E-2</v>
      </c>
      <c r="ALZ13" s="156">
        <f t="shared" si="250"/>
        <v>3.3301781808414033E-2</v>
      </c>
      <c r="AMA13" s="156">
        <f t="shared" si="250"/>
        <v>2.6311413550953677E-2</v>
      </c>
      <c r="AMB13" s="156">
        <f t="shared" si="250"/>
        <v>2.5275329692116877E-2</v>
      </c>
      <c r="AMC13" s="156">
        <f t="shared" si="250"/>
        <v>2.431919057547427E-2</v>
      </c>
      <c r="AMD13" s="156">
        <f t="shared" si="250"/>
        <v>2.190485936120945E-2</v>
      </c>
      <c r="AME13" s="156">
        <f t="shared" si="250"/>
        <v>2.6250655546885993E-2</v>
      </c>
      <c r="AMF13" s="156">
        <f t="shared" si="250"/>
        <v>3.2841300093375603E-2</v>
      </c>
      <c r="AMG13" s="156">
        <f t="shared" si="250"/>
        <v>3.4405019250693947E-2</v>
      </c>
      <c r="AMH13" s="156">
        <f t="shared" si="250"/>
        <v>3.1015362181660011E-2</v>
      </c>
      <c r="AMI13" s="156">
        <f t="shared" si="250"/>
        <v>2.8642602233336367E-2</v>
      </c>
      <c r="AMJ13" s="156">
        <f t="shared" si="250"/>
        <v>2.8300438736745148E-2</v>
      </c>
      <c r="AMK13" s="156">
        <f t="shared" si="250"/>
        <v>2.8639404443648431E-2</v>
      </c>
      <c r="AML13" s="156">
        <f t="shared" si="250"/>
        <v>2.8130955883293618E-2</v>
      </c>
      <c r="AMM13" s="156">
        <f t="shared" si="250"/>
        <v>3.1341536729812436E-2</v>
      </c>
      <c r="AMN13" s="156">
        <f t="shared" si="250"/>
        <v>2.8872843090855582E-2</v>
      </c>
      <c r="AMO13" s="156">
        <f t="shared" si="250"/>
        <v>2.8751327082720435E-2</v>
      </c>
      <c r="AMP13" s="156">
        <f t="shared" si="250"/>
        <v>2.6727126210363439E-2</v>
      </c>
      <c r="AMQ13" s="156">
        <f t="shared" si="250"/>
        <v>2.6186699753130815E-2</v>
      </c>
      <c r="AMR13" s="156">
        <f t="shared" si="250"/>
        <v>3.007521201345642E-2</v>
      </c>
      <c r="AMS13" s="156">
        <f t="shared" si="250"/>
        <v>3.1108098082605284E-2</v>
      </c>
      <c r="AMT13" s="156">
        <f t="shared" si="250"/>
        <v>2.5492779390885012E-2</v>
      </c>
      <c r="AMU13" s="156">
        <f t="shared" si="250"/>
        <v>2.8463526010821472E-2</v>
      </c>
      <c r="AMV13" s="156">
        <f t="shared" ref="AMV13:APG13" si="251">AMV18/$YA$18-1</f>
        <v>2.6653577047544896E-2</v>
      </c>
      <c r="AMW13" s="156">
        <f t="shared" si="251"/>
        <v>3.1920336663298299E-2</v>
      </c>
      <c r="AMX13" s="156">
        <f t="shared" si="251"/>
        <v>3.2297675846455043E-2</v>
      </c>
      <c r="AMY13" s="156">
        <f t="shared" si="251"/>
        <v>3.2214533314573135E-2</v>
      </c>
      <c r="AMZ13" s="156">
        <f t="shared" si="251"/>
        <v>3.1082515765103347E-2</v>
      </c>
      <c r="ANA13" s="156">
        <f t="shared" si="251"/>
        <v>3.0644418577878918E-2</v>
      </c>
      <c r="ANB13" s="156">
        <f t="shared" si="251"/>
        <v>3.0065618644393055E-2</v>
      </c>
      <c r="ANC13" s="156">
        <f t="shared" si="251"/>
        <v>3.4034075646912854E-2</v>
      </c>
      <c r="AND13" s="156">
        <f t="shared" si="251"/>
        <v>2.8645800023024082E-2</v>
      </c>
      <c r="ANE13" s="156">
        <f t="shared" si="251"/>
        <v>2.9675488302485453E-2</v>
      </c>
      <c r="ANF13" s="156">
        <f t="shared" si="251"/>
        <v>2.8303636526433085E-2</v>
      </c>
      <c r="ANG13" s="156">
        <f t="shared" si="251"/>
        <v>3.0142365596899534E-2</v>
      </c>
      <c r="ANH13" s="156">
        <f t="shared" si="251"/>
        <v>3.2093017306437766E-2</v>
      </c>
      <c r="ANI13" s="156">
        <f t="shared" si="251"/>
        <v>3.313229895496228E-2</v>
      </c>
      <c r="ANJ13" s="156">
        <f t="shared" si="251"/>
        <v>3.4923061180112347E-2</v>
      </c>
      <c r="ANK13" s="156">
        <f t="shared" si="251"/>
        <v>4.4519628033103498E-2</v>
      </c>
      <c r="ANL13" s="156">
        <f t="shared" si="251"/>
        <v>4.4884176057509162E-2</v>
      </c>
      <c r="ANM13" s="156">
        <f t="shared" si="251"/>
        <v>4.1094795277504259E-2</v>
      </c>
      <c r="ANN13" s="156">
        <f t="shared" si="251"/>
        <v>3.8411849729467207E-2</v>
      </c>
      <c r="ANO13" s="156">
        <f t="shared" si="251"/>
        <v>3.2559894600851846E-2</v>
      </c>
      <c r="ANP13" s="156">
        <f t="shared" si="251"/>
        <v>3.5709717443303202E-2</v>
      </c>
      <c r="ANQ13" s="156">
        <f t="shared" si="251"/>
        <v>3.2320060374269266E-2</v>
      </c>
      <c r="ANR13" s="156">
        <f t="shared" si="251"/>
        <v>3.1827600762353025E-2</v>
      </c>
      <c r="ANS13" s="156">
        <f t="shared" si="251"/>
        <v>2.9797004310620601E-2</v>
      </c>
      <c r="ANT13" s="156">
        <f t="shared" si="251"/>
        <v>2.8901623198045456E-2</v>
      </c>
      <c r="ANU13" s="156">
        <f t="shared" si="251"/>
        <v>2.0363524731705551E-2</v>
      </c>
      <c r="ANV13" s="156">
        <f t="shared" si="251"/>
        <v>1.4450811599022728E-2</v>
      </c>
      <c r="ANW13" s="156">
        <f t="shared" si="251"/>
        <v>1.8185829954335597E-2</v>
      </c>
      <c r="ANX13" s="156">
        <f t="shared" si="251"/>
        <v>2.7130047711022121E-2</v>
      </c>
      <c r="ANY13" s="156">
        <f t="shared" si="251"/>
        <v>4.2709679069826922E-2</v>
      </c>
      <c r="ANZ13" s="156">
        <f t="shared" si="251"/>
        <v>3.9313626421417558E-2</v>
      </c>
      <c r="AOA13" s="156">
        <f t="shared" si="251"/>
        <v>4.0794203046853994E-2</v>
      </c>
      <c r="AOB13" s="156">
        <f t="shared" si="251"/>
        <v>4.3150974046738844E-2</v>
      </c>
      <c r="AOC13" s="156">
        <f t="shared" si="251"/>
        <v>3.9009836401079578E-2</v>
      </c>
      <c r="AOD13" s="156">
        <f t="shared" si="251"/>
        <v>3.4999808132618826E-2</v>
      </c>
      <c r="AOE13" s="156">
        <f t="shared" si="251"/>
        <v>3.2822113355248872E-2</v>
      </c>
      <c r="AOF13" s="156">
        <f t="shared" si="251"/>
        <v>3.941275790173826E-2</v>
      </c>
      <c r="AOG13" s="156">
        <f t="shared" si="251"/>
        <v>3.9780503715831639E-2</v>
      </c>
      <c r="AOH13" s="156">
        <f t="shared" si="251"/>
        <v>4.020900753399248E-2</v>
      </c>
      <c r="AOI13" s="156">
        <f t="shared" si="251"/>
        <v>3.9879635196152341E-2</v>
      </c>
      <c r="AOJ13" s="156">
        <f t="shared" si="251"/>
        <v>3.2898860307755351E-2</v>
      </c>
      <c r="AOK13" s="156">
        <f t="shared" si="251"/>
        <v>3.7724324946597054E-2</v>
      </c>
      <c r="AOL13" s="156">
        <f t="shared" si="251"/>
        <v>2.9387687230586268E-2</v>
      </c>
      <c r="AOM13" s="156">
        <f t="shared" si="251"/>
        <v>2.69157958019417E-2</v>
      </c>
      <c r="AON13" s="156">
        <f t="shared" si="251"/>
        <v>2.5451208124944058E-2</v>
      </c>
      <c r="AOO13" s="156">
        <f t="shared" si="251"/>
        <v>2.9547576714974655E-2</v>
      </c>
      <c r="AOP13" s="156">
        <f t="shared" si="251"/>
        <v>1.8112280791517055E-2</v>
      </c>
      <c r="AOQ13" s="156">
        <f t="shared" si="251"/>
        <v>1.8300950383095316E-2</v>
      </c>
      <c r="AOR13" s="156">
        <f t="shared" si="251"/>
        <v>1.1994909118817176E-2</v>
      </c>
      <c r="AOS13" s="156">
        <f t="shared" si="251"/>
        <v>-6.5874467568016737E-4</v>
      </c>
      <c r="AOT13" s="156">
        <f t="shared" si="251"/>
        <v>4.1315442765961219E-3</v>
      </c>
      <c r="AOU13" s="156">
        <f t="shared" si="251"/>
        <v>1.8259379117154362E-2</v>
      </c>
      <c r="AOV13" s="156">
        <f t="shared" si="251"/>
        <v>1.2653653794497233E-2</v>
      </c>
      <c r="AOW13" s="156">
        <f t="shared" si="251"/>
        <v>1.1192263907187305E-2</v>
      </c>
      <c r="AOX13" s="156">
        <f t="shared" si="251"/>
        <v>1.8396884073728303E-2</v>
      </c>
      <c r="AOY13" s="156">
        <f t="shared" si="251"/>
        <v>1.7795699612427995E-2</v>
      </c>
      <c r="AOZ13" s="156">
        <f t="shared" si="251"/>
        <v>2.4431113214546052E-2</v>
      </c>
      <c r="APA13" s="156">
        <f t="shared" si="251"/>
        <v>3.1514217372951903E-2</v>
      </c>
      <c r="APB13" s="156">
        <f t="shared" si="251"/>
        <v>2.8655393392087447E-2</v>
      </c>
      <c r="APC13" s="156">
        <f t="shared" si="251"/>
        <v>2.35932923163511E-2</v>
      </c>
      <c r="APD13" s="156">
        <f t="shared" si="251"/>
        <v>2.7721638803259285E-2</v>
      </c>
      <c r="APE13" s="156">
        <f t="shared" si="251"/>
        <v>2.459739827831009E-2</v>
      </c>
      <c r="APF13" s="156">
        <f t="shared" si="251"/>
        <v>3.0590056153187106E-2</v>
      </c>
      <c r="APG13" s="156">
        <f t="shared" si="251"/>
        <v>2.4990726409905406E-2</v>
      </c>
      <c r="APH13" s="156">
        <f t="shared" ref="APH13:ARS13" si="252">APH18/$YA$18-1</f>
        <v>3.3065145371519167E-2</v>
      </c>
      <c r="API13" s="156">
        <f t="shared" si="252"/>
        <v>4.7835735939318891E-2</v>
      </c>
      <c r="APJ13" s="156">
        <f t="shared" si="252"/>
        <v>5.0576241701735913E-2</v>
      </c>
      <c r="APK13" s="156">
        <f t="shared" si="252"/>
        <v>5.0032617454815353E-2</v>
      </c>
      <c r="APL13" s="156">
        <f t="shared" si="252"/>
        <v>5.1769017255273164E-2</v>
      </c>
      <c r="APM13" s="156">
        <f t="shared" si="252"/>
        <v>5.5759858785607408E-2</v>
      </c>
      <c r="APN13" s="156">
        <f t="shared" si="252"/>
        <v>5.0298033998899871E-2</v>
      </c>
      <c r="APO13" s="156">
        <f t="shared" si="252"/>
        <v>5.0710548868621919E-2</v>
      </c>
      <c r="APP13" s="156">
        <f t="shared" si="252"/>
        <v>4.9904705867304555E-2</v>
      </c>
      <c r="APQ13" s="156">
        <f t="shared" si="252"/>
        <v>5.5001982629606427E-2</v>
      </c>
      <c r="APR13" s="156">
        <f t="shared" si="252"/>
        <v>5.4800521879277087E-2</v>
      </c>
      <c r="APS13" s="156">
        <f t="shared" si="252"/>
        <v>5.3700482226685109E-2</v>
      </c>
      <c r="APT13" s="156">
        <f t="shared" si="252"/>
        <v>6.0684454904769813E-2</v>
      </c>
      <c r="APU13" s="156">
        <f t="shared" si="252"/>
        <v>5.355338390104758E-2</v>
      </c>
      <c r="APV13" s="156">
        <f t="shared" si="252"/>
        <v>5.2776321006920091E-2</v>
      </c>
      <c r="APW13" s="156">
        <f t="shared" si="252"/>
        <v>5.5667122884662135E-2</v>
      </c>
      <c r="APX13" s="156">
        <f t="shared" si="252"/>
        <v>5.8107036416428892E-2</v>
      </c>
      <c r="APY13" s="156">
        <f t="shared" si="252"/>
        <v>7.0456900190588145E-2</v>
      </c>
      <c r="APZ13" s="156">
        <f t="shared" si="252"/>
        <v>5.9552437355300025E-2</v>
      </c>
      <c r="AQA13" s="156">
        <f t="shared" si="252"/>
        <v>5.4870873252407915E-2</v>
      </c>
      <c r="AQB13" s="156">
        <f t="shared" si="252"/>
        <v>4.9936683764182366E-2</v>
      </c>
      <c r="AQC13" s="156">
        <f t="shared" si="252"/>
        <v>4.3864081147111156E-2</v>
      </c>
      <c r="AQD13" s="156">
        <f t="shared" si="252"/>
        <v>3.9978766676473265E-2</v>
      </c>
      <c r="AQE13" s="156">
        <f t="shared" si="252"/>
        <v>4.1580859310045071E-2</v>
      </c>
      <c r="AQF13" s="156">
        <f t="shared" si="252"/>
        <v>3.9320022000792987E-2</v>
      </c>
      <c r="AQG13" s="156">
        <f t="shared" si="252"/>
        <v>3.9559856227375567E-2</v>
      </c>
      <c r="AQH13" s="156">
        <f t="shared" si="252"/>
        <v>4.1069212960002099E-2</v>
      </c>
      <c r="AQI13" s="156">
        <f t="shared" si="252"/>
        <v>4.9482597628519143E-2</v>
      </c>
      <c r="AQJ13" s="156">
        <f t="shared" si="252"/>
        <v>4.292712876859528E-2</v>
      </c>
      <c r="AQK13" s="156">
        <f t="shared" si="252"/>
        <v>4.1871858171631748E-2</v>
      </c>
      <c r="AQL13" s="156">
        <f t="shared" si="252"/>
        <v>4.8344184499673926E-2</v>
      </c>
      <c r="AQM13" s="156">
        <f t="shared" si="252"/>
        <v>4.7973240895892832E-2</v>
      </c>
      <c r="AQN13" s="156">
        <f t="shared" si="252"/>
        <v>3.9886030775527992E-2</v>
      </c>
      <c r="AQO13" s="156">
        <f t="shared" si="252"/>
        <v>3.6496373706494056E-2</v>
      </c>
      <c r="AQP13" s="156">
        <f t="shared" si="252"/>
        <v>3.5780068816434252E-2</v>
      </c>
      <c r="AQQ13" s="156">
        <f t="shared" si="252"/>
        <v>4.2444262525742182E-2</v>
      </c>
      <c r="AQR13" s="156">
        <f t="shared" si="252"/>
        <v>4.8117141431842425E-2</v>
      </c>
      <c r="AQS13" s="156">
        <f t="shared" si="252"/>
        <v>4.6364752682945598E-2</v>
      </c>
      <c r="AQT13" s="156">
        <f t="shared" si="252"/>
        <v>5.5152278744931671E-2</v>
      </c>
      <c r="AQU13" s="156">
        <f t="shared" si="252"/>
        <v>5.7841619872344374E-2</v>
      </c>
      <c r="AQV13" s="156">
        <f t="shared" si="252"/>
        <v>7.0834239373744889E-2</v>
      </c>
      <c r="AQW13" s="156">
        <f t="shared" si="252"/>
        <v>6.6168664219291573E-2</v>
      </c>
      <c r="AQX13" s="156">
        <f t="shared" si="252"/>
        <v>6.6696299517773339E-2</v>
      </c>
      <c r="AQY13" s="156">
        <f t="shared" si="252"/>
        <v>7.1502577418488533E-2</v>
      </c>
      <c r="AQZ13" s="156">
        <f t="shared" si="252"/>
        <v>7.400644674401069E-2</v>
      </c>
      <c r="ARA13" s="156">
        <f t="shared" si="252"/>
        <v>7.192788344696166E-2</v>
      </c>
      <c r="ARB13" s="156">
        <f t="shared" si="252"/>
        <v>6.661955256526686E-2</v>
      </c>
      <c r="ARC13" s="156">
        <f t="shared" si="252"/>
        <v>7.3318921961140537E-2</v>
      </c>
      <c r="ARD13" s="156">
        <f t="shared" si="252"/>
        <v>7.1969454712902392E-2</v>
      </c>
      <c r="ARE13" s="156">
        <f t="shared" si="252"/>
        <v>6.6443674132439678E-2</v>
      </c>
      <c r="ARF13" s="156">
        <f t="shared" si="252"/>
        <v>6.6670717200271179E-2</v>
      </c>
      <c r="ARG13" s="156">
        <f t="shared" si="252"/>
        <v>6.7783548011614458E-2</v>
      </c>
      <c r="ARH13" s="156">
        <f t="shared" si="252"/>
        <v>6.0518169841005998E-2</v>
      </c>
      <c r="ARI13" s="156">
        <f t="shared" si="252"/>
        <v>4.4394914235280636E-2</v>
      </c>
      <c r="ARJ13" s="156">
        <f t="shared" si="252"/>
        <v>4.4426892132158446E-2</v>
      </c>
      <c r="ARK13" s="156">
        <f t="shared" si="252"/>
        <v>3.7519666406579777E-2</v>
      </c>
      <c r="ARL13" s="156">
        <f t="shared" si="252"/>
        <v>4.9741618593228454E-2</v>
      </c>
      <c r="ARM13" s="156">
        <f t="shared" si="252"/>
        <v>4.9626498164468735E-2</v>
      </c>
      <c r="ARN13" s="156">
        <f t="shared" si="252"/>
        <v>5.4093810358280425E-2</v>
      </c>
      <c r="ARO13" s="156">
        <f t="shared" si="252"/>
        <v>4.9757607541667248E-2</v>
      </c>
      <c r="ARP13" s="156">
        <f t="shared" si="252"/>
        <v>5.0726537817060935E-2</v>
      </c>
      <c r="ARQ13" s="156">
        <f t="shared" si="252"/>
        <v>5.3108891134447944E-2</v>
      </c>
      <c r="ARR13" s="156">
        <f t="shared" si="252"/>
        <v>6.0163215185663699E-2</v>
      </c>
      <c r="ARS13" s="156">
        <f t="shared" si="252"/>
        <v>6.0144028447536968E-2</v>
      </c>
      <c r="ART13" s="156">
        <f t="shared" ref="ART13:AUE13" si="253">ART18/$YA$18-1</f>
        <v>5.3694086647309458E-2</v>
      </c>
      <c r="ARU13" s="156">
        <f t="shared" si="253"/>
        <v>4.6818838818608599E-2</v>
      </c>
      <c r="ARV13" s="156">
        <f t="shared" si="253"/>
        <v>4.817789943591011E-2</v>
      </c>
      <c r="ARW13" s="156">
        <f t="shared" si="253"/>
        <v>4.6806047659857519E-2</v>
      </c>
      <c r="ARX13" s="156">
        <f t="shared" si="253"/>
        <v>4.2524207267936376E-2</v>
      </c>
      <c r="ARY13" s="156">
        <f t="shared" si="253"/>
        <v>3.1642128960462701E-2</v>
      </c>
      <c r="ARZ13" s="156">
        <f t="shared" si="253"/>
        <v>2.5083462310850679E-2</v>
      </c>
      <c r="ASA13" s="156">
        <f t="shared" si="253"/>
        <v>1.7581447703347353E-2</v>
      </c>
      <c r="ASB13" s="156">
        <f t="shared" si="253"/>
        <v>2.2055155476534694E-2</v>
      </c>
      <c r="ASC13" s="156">
        <f t="shared" si="253"/>
        <v>3.28924647283797E-2</v>
      </c>
      <c r="ASD13" s="156">
        <f t="shared" si="253"/>
        <v>3.1747656020158832E-2</v>
      </c>
      <c r="ASE13" s="156">
        <f t="shared" si="253"/>
        <v>2.9186226480256927E-2</v>
      </c>
      <c r="ASF13" s="156">
        <f t="shared" si="253"/>
        <v>2.3679632637920722E-2</v>
      </c>
      <c r="ASG13" s="156">
        <f t="shared" si="253"/>
        <v>2.9832179997185904E-2</v>
      </c>
      <c r="ASH13" s="156">
        <f t="shared" si="253"/>
        <v>3.2953222732447385E-2</v>
      </c>
      <c r="ASI13" s="156">
        <f t="shared" si="253"/>
        <v>2.5790173831847563E-2</v>
      </c>
      <c r="ASJ13" s="156">
        <f t="shared" si="253"/>
        <v>3.3592780670000932E-2</v>
      </c>
      <c r="ASK13" s="156">
        <f t="shared" si="253"/>
        <v>3.6998426687473662E-2</v>
      </c>
      <c r="ASL13" s="156">
        <f t="shared" si="253"/>
        <v>3.6707427825886763E-2</v>
      </c>
      <c r="ASM13" s="156">
        <f t="shared" si="253"/>
        <v>3.6448406861177451E-2</v>
      </c>
      <c r="ASN13" s="156">
        <f t="shared" si="253"/>
        <v>3.3065145371519167E-2</v>
      </c>
      <c r="ASO13" s="156">
        <f t="shared" si="253"/>
        <v>3.3701505519385E-2</v>
      </c>
      <c r="ASP13" s="156">
        <f t="shared" si="253"/>
        <v>3.9764514767392845E-2</v>
      </c>
      <c r="ASQ13" s="156">
        <f t="shared" si="253"/>
        <v>3.7606006728149621E-2</v>
      </c>
      <c r="ASR13" s="156">
        <f t="shared" si="253"/>
        <v>3.8754013226058204E-2</v>
      </c>
      <c r="ASS13" s="156">
        <f t="shared" si="253"/>
        <v>3.8092070760690433E-2</v>
      </c>
      <c r="AST13" s="156">
        <f t="shared" si="253"/>
        <v>5.052187927704388E-2</v>
      </c>
      <c r="ASU13" s="156">
        <f t="shared" si="253"/>
        <v>4.8261041967791796E-2</v>
      </c>
      <c r="ASV13" s="156">
        <f t="shared" si="253"/>
        <v>4.2169252612594299E-2</v>
      </c>
      <c r="ASW13" s="156">
        <f t="shared" si="253"/>
        <v>3.5185279934509373E-2</v>
      </c>
      <c r="ASX13" s="156">
        <f t="shared" si="253"/>
        <v>3.6307704114915795E-2</v>
      </c>
      <c r="ASY13" s="156">
        <f t="shared" si="253"/>
        <v>3.6048683150206484E-2</v>
      </c>
      <c r="ASZ13" s="156">
        <f t="shared" si="253"/>
        <v>2.9669092723109802E-2</v>
      </c>
      <c r="ATA13" s="156">
        <f t="shared" si="253"/>
        <v>2.09391268755037E-2</v>
      </c>
      <c r="ATB13" s="156">
        <f t="shared" si="253"/>
        <v>1.4233361900254593E-2</v>
      </c>
      <c r="ATC13" s="156">
        <f t="shared" si="253"/>
        <v>1.6526177106384266E-2</v>
      </c>
      <c r="ATD13" s="156">
        <f t="shared" si="253"/>
        <v>2.1294081530845999E-2</v>
      </c>
      <c r="ATE13" s="156">
        <f t="shared" si="253"/>
        <v>1.9532099412885806E-2</v>
      </c>
      <c r="ATF13" s="156">
        <f t="shared" si="253"/>
        <v>1.9532099412885806E-2</v>
      </c>
      <c r="ATG13" s="156">
        <f t="shared" si="253"/>
        <v>1.9532099412885806E-2</v>
      </c>
      <c r="ATH13" s="156">
        <f t="shared" si="253"/>
        <v>1.6638099745456048E-2</v>
      </c>
      <c r="ATI13" s="156">
        <f t="shared" si="253"/>
        <v>2.6030008058430143E-2</v>
      </c>
      <c r="ATJ13" s="156">
        <f t="shared" si="253"/>
        <v>2.356770999884894E-2</v>
      </c>
      <c r="ATK13" s="156">
        <f t="shared" si="253"/>
        <v>2.7008531702886973E-2</v>
      </c>
      <c r="ATL13" s="156">
        <f t="shared" si="253"/>
        <v>2.4453497742360497E-2</v>
      </c>
      <c r="ATM13" s="156">
        <f t="shared" si="253"/>
        <v>2.4453497742360497E-2</v>
      </c>
      <c r="ATN13" s="156">
        <f t="shared" si="253"/>
        <v>2.4453497742360497E-2</v>
      </c>
      <c r="ATO13" s="156">
        <f t="shared" si="253"/>
        <v>1.7044219035802444E-2</v>
      </c>
      <c r="ATP13" s="156">
        <f t="shared" si="253"/>
        <v>2.5384054541500944E-2</v>
      </c>
      <c r="ATQ13" s="156">
        <f t="shared" si="253"/>
        <v>2.0564985482034892E-2</v>
      </c>
      <c r="ATR13" s="156">
        <f t="shared" si="253"/>
        <v>2.8137351462669047E-2</v>
      </c>
      <c r="ATS13" s="156">
        <f t="shared" si="253"/>
        <v>4.0055513628979744E-2</v>
      </c>
      <c r="ATT13" s="156">
        <f t="shared" si="253"/>
        <v>4.0055513628979744E-2</v>
      </c>
      <c r="ATU13" s="156">
        <f t="shared" si="253"/>
        <v>4.0055513628979744E-2</v>
      </c>
      <c r="ATV13" s="156">
        <f t="shared" si="253"/>
        <v>4.9859936811675887E-2</v>
      </c>
      <c r="ATW13" s="156">
        <f t="shared" si="253"/>
        <v>4.9607311426342227E-2</v>
      </c>
      <c r="ATX13" s="156">
        <f t="shared" si="253"/>
        <v>3.3707901098760651E-2</v>
      </c>
      <c r="ATY13" s="156">
        <f t="shared" si="253"/>
        <v>3.5492267744535066E-2</v>
      </c>
      <c r="ATZ13" s="156">
        <f t="shared" si="253"/>
        <v>3.448496399288814E-2</v>
      </c>
      <c r="AUA13" s="156">
        <f t="shared" si="253"/>
        <v>3.448496399288814E-2</v>
      </c>
      <c r="AUB13" s="156">
        <f t="shared" si="253"/>
        <v>3.448496399288814E-2</v>
      </c>
      <c r="AUC13" s="156">
        <f t="shared" si="253"/>
        <v>4.1641617314112533E-2</v>
      </c>
      <c r="AUD13" s="156">
        <f t="shared" si="253"/>
        <v>4.8085163534964837E-2</v>
      </c>
      <c r="AUE13" s="156">
        <f t="shared" si="253"/>
        <v>3.581204671331184E-2</v>
      </c>
      <c r="AUF13" s="156">
        <f t="shared" ref="AUF13:AWQ13" si="254">AUF18/$YA$18-1</f>
        <v>3.220493994550977E-2</v>
      </c>
      <c r="AUG13" s="156">
        <f t="shared" si="254"/>
        <v>2.7091674234769103E-2</v>
      </c>
      <c r="AUH13" s="156">
        <f t="shared" si="254"/>
        <v>2.7091674234769103E-2</v>
      </c>
      <c r="AUI13" s="156">
        <f t="shared" si="254"/>
        <v>2.7091674234769103E-2</v>
      </c>
      <c r="AUJ13" s="156">
        <f t="shared" si="254"/>
        <v>2.1674618503690235E-2</v>
      </c>
      <c r="AUK13" s="156">
        <f t="shared" si="254"/>
        <v>2.1230125737090599E-2</v>
      </c>
      <c r="AUL13" s="156">
        <f t="shared" si="254"/>
        <v>1.7552667596157701E-2</v>
      </c>
      <c r="AUM13" s="156">
        <f t="shared" si="254"/>
        <v>2.9163841952442482E-2</v>
      </c>
      <c r="AUN13" s="156">
        <f t="shared" si="254"/>
        <v>5.1458831655559756E-2</v>
      </c>
      <c r="AUO13" s="156">
        <f t="shared" si="254"/>
        <v>5.1458831655559756E-2</v>
      </c>
      <c r="AUP13" s="156">
        <f t="shared" si="254"/>
        <v>5.1458831655559756E-2</v>
      </c>
      <c r="AUQ13" s="156">
        <f t="shared" si="254"/>
        <v>4.6700520600161166E-2</v>
      </c>
      <c r="AUR13" s="156">
        <f t="shared" si="254"/>
        <v>5.8631473925222943E-2</v>
      </c>
      <c r="AUS13" s="156">
        <f t="shared" si="254"/>
        <v>6.5631435551746664E-2</v>
      </c>
      <c r="AUT13" s="156">
        <f t="shared" si="254"/>
        <v>6.3159544123102096E-2</v>
      </c>
      <c r="AUU13" s="156">
        <f t="shared" si="254"/>
        <v>5.2753936479105645E-2</v>
      </c>
      <c r="AUV13" s="156">
        <f t="shared" si="254"/>
        <v>5.2753936479105645E-2</v>
      </c>
      <c r="AUW13" s="156">
        <f t="shared" si="254"/>
        <v>5.2753936479105645E-2</v>
      </c>
      <c r="AUX13" s="156">
        <f t="shared" si="254"/>
        <v>4.3614653551465432E-2</v>
      </c>
      <c r="AUY13" s="156">
        <f t="shared" si="254"/>
        <v>4.3790531984292391E-2</v>
      </c>
      <c r="AUZ13" s="156">
        <f t="shared" si="254"/>
        <v>4.524552629222689E-2</v>
      </c>
      <c r="AVA13" s="156">
        <f t="shared" si="254"/>
        <v>4.5929853285409106E-2</v>
      </c>
      <c r="AVB13" s="156">
        <f t="shared" si="254"/>
        <v>5.2913825963494032E-2</v>
      </c>
      <c r="AVC13" s="156">
        <f t="shared" si="254"/>
        <v>5.2913825963494032E-2</v>
      </c>
      <c r="AVD13" s="156">
        <f t="shared" si="254"/>
        <v>5.2913825963494032E-2</v>
      </c>
      <c r="AVE13" s="156">
        <f t="shared" si="254"/>
        <v>5.0688164340807695E-2</v>
      </c>
      <c r="AVF13" s="156">
        <f t="shared" si="254"/>
        <v>6.2874940840890847E-2</v>
      </c>
      <c r="AVG13" s="156">
        <f t="shared" si="254"/>
        <v>6.140075979482984E-2</v>
      </c>
      <c r="AVH13" s="156">
        <f t="shared" si="254"/>
        <v>5.6118011230637421E-2</v>
      </c>
      <c r="AVI13" s="156">
        <f t="shared" si="254"/>
        <v>5.6955832128832595E-2</v>
      </c>
      <c r="AVJ13" s="156">
        <f t="shared" si="254"/>
        <v>5.6955832128832595E-2</v>
      </c>
      <c r="AVK13" s="156">
        <f t="shared" si="254"/>
        <v>5.6955832128832595E-2</v>
      </c>
      <c r="AVL13" s="156">
        <f t="shared" si="254"/>
        <v>6.2420854705227846E-2</v>
      </c>
      <c r="AVM13" s="156">
        <f t="shared" si="254"/>
        <v>6.6040752631780997E-2</v>
      </c>
      <c r="AVN13" s="156">
        <f t="shared" si="254"/>
        <v>8.5723148159991824E-2</v>
      </c>
      <c r="AVO13" s="156">
        <f t="shared" si="254"/>
        <v>9.009132887348259E-2</v>
      </c>
      <c r="AVP13" s="156">
        <f t="shared" si="254"/>
        <v>7.791734353215074E-2</v>
      </c>
      <c r="AVQ13" s="156">
        <f t="shared" si="254"/>
        <v>7.791734353215074E-2</v>
      </c>
      <c r="AVR13" s="156">
        <f t="shared" si="254"/>
        <v>7.791734353215074E-2</v>
      </c>
      <c r="AVS13" s="156">
        <f t="shared" si="254"/>
        <v>7.6775732613617587E-2</v>
      </c>
      <c r="AVT13" s="156">
        <f t="shared" si="254"/>
        <v>7.6801314931119746E-2</v>
      </c>
      <c r="AVU13" s="156">
        <f t="shared" si="254"/>
        <v>7.1640082375062475E-2</v>
      </c>
      <c r="AVV13" s="156">
        <f t="shared" si="254"/>
        <v>6.1419946532956571E-2</v>
      </c>
      <c r="AVW13" s="156">
        <f t="shared" si="254"/>
        <v>6.2305734276468128E-2</v>
      </c>
      <c r="AVX13" s="156">
        <f t="shared" si="254"/>
        <v>6.2305734276468128E-2</v>
      </c>
      <c r="AVY13" s="156">
        <f t="shared" si="254"/>
        <v>6.2305734276468128E-2</v>
      </c>
      <c r="AVZ13" s="156">
        <f t="shared" si="254"/>
        <v>7.8601670525332956E-2</v>
      </c>
      <c r="AWA13" s="156">
        <f t="shared" si="254"/>
        <v>8.7187735836989466E-2</v>
      </c>
      <c r="AWB13" s="156">
        <f t="shared" si="254"/>
        <v>9.4069379245065754E-2</v>
      </c>
      <c r="AWC13" s="156">
        <f t="shared" si="254"/>
        <v>8.7625833024213673E-2</v>
      </c>
      <c r="AWD13" s="156">
        <f t="shared" si="254"/>
        <v>0.11522595581933759</v>
      </c>
      <c r="AWE13" s="156">
        <f t="shared" si="254"/>
        <v>0.11522595581933759</v>
      </c>
      <c r="AWF13" s="156">
        <f t="shared" si="254"/>
        <v>0.11522595581933759</v>
      </c>
      <c r="AWG13" s="156">
        <f t="shared" si="254"/>
        <v>0.12590657337648214</v>
      </c>
      <c r="AWH13" s="156">
        <f t="shared" si="254"/>
        <v>0.13346934598805316</v>
      </c>
      <c r="AWI13" s="156">
        <f t="shared" si="254"/>
        <v>0.13382749843308317</v>
      </c>
      <c r="AWJ13" s="156">
        <f t="shared" si="254"/>
        <v>0.13346614819836544</v>
      </c>
      <c r="AWK13" s="156">
        <f t="shared" si="254"/>
        <v>0.12913953875081541</v>
      </c>
      <c r="AWL13" s="156">
        <f t="shared" si="254"/>
        <v>0.12913953875081541</v>
      </c>
      <c r="AWM13" s="156">
        <f t="shared" si="254"/>
        <v>0.12913953875081541</v>
      </c>
      <c r="AWN13" s="156">
        <f t="shared" si="254"/>
        <v>0.12032003479195197</v>
      </c>
      <c r="AWO13" s="156">
        <f t="shared" si="254"/>
        <v>0.1197092569615883</v>
      </c>
      <c r="AWP13" s="156">
        <f t="shared" si="254"/>
        <v>0.12878778188516105</v>
      </c>
      <c r="AWQ13" s="156">
        <f t="shared" si="254"/>
        <v>0.12878778188516105</v>
      </c>
      <c r="AWR13" s="156">
        <f t="shared" ref="AWR13:AWW13" si="255">AWR18/$YA$18-1</f>
        <v>0.1374601875183874</v>
      </c>
      <c r="AWS13" s="156">
        <f t="shared" si="255"/>
        <v>0.1374601875183874</v>
      </c>
      <c r="AWT13" s="156">
        <f t="shared" si="255"/>
        <v>0.1374601875183874</v>
      </c>
      <c r="AWU13" s="156">
        <f t="shared" si="255"/>
        <v>0.13406733265966575</v>
      </c>
      <c r="AWV13" s="156">
        <f t="shared" si="255"/>
        <v>0.13525691042351529</v>
      </c>
      <c r="AWW13" s="156">
        <f t="shared" si="255"/>
        <v>0.13204952736668418</v>
      </c>
      <c r="AWX13" s="156">
        <f t="shared" ref="AWX13:AZE13" si="256">AWX18/$YA$18-1</f>
        <v>0.13796224049936701</v>
      </c>
      <c r="AWY13" s="156">
        <f t="shared" si="256"/>
        <v>0.15126824339016864</v>
      </c>
      <c r="AWZ13" s="156">
        <f t="shared" si="256"/>
        <v>0.15329564205221358</v>
      </c>
      <c r="AXA13" s="156">
        <f t="shared" si="256"/>
        <v>0.14838063930211454</v>
      </c>
      <c r="AXB13" s="156">
        <f t="shared" si="256"/>
        <v>0.14530436562248195</v>
      </c>
      <c r="AXC13" s="156">
        <f t="shared" si="256"/>
        <v>0.15295987413499779</v>
      </c>
      <c r="AXD13" s="156">
        <f t="shared" si="256"/>
        <v>0.15791325036135029</v>
      </c>
      <c r="AXE13" s="156">
        <f t="shared" si="256"/>
        <v>0.15341396027066101</v>
      </c>
      <c r="AXF13" s="156">
        <f t="shared" si="256"/>
        <v>0.15693472671689346</v>
      </c>
      <c r="AXG13" s="156">
        <f t="shared" si="256"/>
        <v>0.16555916550480299</v>
      </c>
      <c r="AXH13" s="156">
        <f t="shared" si="256"/>
        <v>0.16692142391179221</v>
      </c>
      <c r="AXI13" s="156">
        <f t="shared" si="256"/>
        <v>0.16681269906240814</v>
      </c>
      <c r="AXJ13" s="156">
        <f t="shared" si="256"/>
        <v>0.16631704166080419</v>
      </c>
      <c r="AXK13" s="156">
        <f t="shared" si="256"/>
        <v>0.16494199209506388</v>
      </c>
      <c r="AXL13" s="156">
        <f t="shared" si="256"/>
        <v>0.1680374525128232</v>
      </c>
      <c r="AXM13" s="156">
        <f t="shared" si="256"/>
        <v>0.16921104132823395</v>
      </c>
      <c r="AXN13" s="156">
        <f t="shared" si="256"/>
        <v>0.16838281379910214</v>
      </c>
      <c r="AXO13" s="156">
        <f t="shared" si="256"/>
        <v>0.16914388774479083</v>
      </c>
      <c r="AXP13" s="156">
        <f t="shared" si="256"/>
        <v>0.17170851507438067</v>
      </c>
      <c r="AXQ13" s="156">
        <f t="shared" si="256"/>
        <v>0.1722489415316133</v>
      </c>
      <c r="AXR13" s="156">
        <f t="shared" si="256"/>
        <v>0.17327543202138695</v>
      </c>
      <c r="AXS13" s="156">
        <f t="shared" si="256"/>
        <v>0.17743575640517295</v>
      </c>
      <c r="AXT13" s="156">
        <f t="shared" si="256"/>
        <v>0.17158380127655781</v>
      </c>
      <c r="AXU13" s="156">
        <f t="shared" si="256"/>
        <v>0.16894562478414921</v>
      </c>
      <c r="AXV13" s="156">
        <f t="shared" si="256"/>
        <v>0.17046457488583888</v>
      </c>
      <c r="AXW13" s="156">
        <f t="shared" si="256"/>
        <v>0.16112383120786911</v>
      </c>
      <c r="AXX13" s="156">
        <f t="shared" si="256"/>
        <v>0.1787916192327863</v>
      </c>
      <c r="AXY13" s="156">
        <f t="shared" si="256"/>
        <v>0.18595786592307406</v>
      </c>
      <c r="AXZ13" s="156">
        <f t="shared" si="256"/>
        <v>0.18829545018483218</v>
      </c>
      <c r="AYA13" s="156">
        <f t="shared" si="256"/>
        <v>0.19088565983192418</v>
      </c>
      <c r="AYB13" s="156">
        <f t="shared" si="256"/>
        <v>0.19998976707299909</v>
      </c>
      <c r="AYC13" s="156">
        <f t="shared" si="256"/>
        <v>0.19990662454111718</v>
      </c>
      <c r="AYD13" s="156">
        <f t="shared" si="256"/>
        <v>0.20030954604177587</v>
      </c>
      <c r="AYE13" s="156">
        <f t="shared" si="256"/>
        <v>0.20137760779749048</v>
      </c>
      <c r="AYF13" s="156">
        <f t="shared" si="256"/>
        <v>0.19969237263203676</v>
      </c>
      <c r="AYG13" s="156">
        <f t="shared" si="256"/>
        <v>0.20477046265621213</v>
      </c>
      <c r="AYH13" s="156">
        <f t="shared" si="256"/>
        <v>0.21380421852415621</v>
      </c>
      <c r="AYI13" s="156">
        <f t="shared" si="256"/>
        <v>0.21140267846864247</v>
      </c>
      <c r="AYJ13" s="156">
        <f t="shared" si="256"/>
        <v>0.21189833587024665</v>
      </c>
      <c r="AYK13" s="156">
        <f t="shared" si="256"/>
        <v>0.21643280164750123</v>
      </c>
      <c r="AYL13" s="156">
        <f t="shared" si="256"/>
        <v>0.21223410378746221</v>
      </c>
      <c r="AYM13" s="156">
        <f t="shared" si="256"/>
        <v>0.21144105194489571</v>
      </c>
      <c r="AYN13" s="156">
        <f t="shared" si="256"/>
        <v>0.2107279448445234</v>
      </c>
      <c r="AYO13" s="156">
        <f t="shared" si="256"/>
        <v>0.21562056306680821</v>
      </c>
      <c r="AYP13" s="156">
        <f t="shared" si="256"/>
        <v>0.22843410634569405</v>
      </c>
      <c r="AYQ13" s="156">
        <f t="shared" si="256"/>
        <v>0.21876399032988414</v>
      </c>
      <c r="AYR13" s="156">
        <f t="shared" si="256"/>
        <v>0.20596323820974938</v>
      </c>
      <c r="AYS13" s="156">
        <f t="shared" si="256"/>
        <v>0.20018163445426529</v>
      </c>
      <c r="AYT13" s="156">
        <f t="shared" si="256"/>
        <v>0.20522454879187513</v>
      </c>
      <c r="AYU13" s="156">
        <f t="shared" si="256"/>
        <v>0.20274945957354285</v>
      </c>
      <c r="AYV13" s="156">
        <f t="shared" si="256"/>
        <v>0.20463935327901361</v>
      </c>
      <c r="AYW13" s="156">
        <f t="shared" si="256"/>
        <v>0.19881298046790064</v>
      </c>
      <c r="AYX13" s="156">
        <f t="shared" si="256"/>
        <v>0.20448266158431294</v>
      </c>
      <c r="AYY13" s="156">
        <f t="shared" si="256"/>
        <v>0.203436984356413</v>
      </c>
      <c r="AYZ13" s="156">
        <f t="shared" si="256"/>
        <v>0.20357768710267465</v>
      </c>
      <c r="AZA13" s="156">
        <f t="shared" si="256"/>
        <v>0.19586781616546656</v>
      </c>
      <c r="AZB13" s="156">
        <f t="shared" si="256"/>
        <v>0.20349134678110503</v>
      </c>
      <c r="AZC13" s="156">
        <f t="shared" si="256"/>
        <v>0.19126939459445635</v>
      </c>
      <c r="AZD13" s="156">
        <f t="shared" si="256"/>
        <v>0.18776781488635064</v>
      </c>
      <c r="AZE13" s="156">
        <f t="shared" si="256"/>
        <v>0.19311771703398617</v>
      </c>
      <c r="AZF13" s="156">
        <f t="shared" ref="AZF13:BBQ13" si="257">AZF18/$YA$18-1</f>
        <v>0.1981926092684736</v>
      </c>
      <c r="AZG13" s="156">
        <f t="shared" si="257"/>
        <v>0.19790161040688692</v>
      </c>
      <c r="AZH13" s="156">
        <f t="shared" si="257"/>
        <v>0.19633789124956835</v>
      </c>
      <c r="AZI13" s="156">
        <f t="shared" si="257"/>
        <v>0.20017843666457757</v>
      </c>
      <c r="AZJ13" s="156">
        <f t="shared" si="257"/>
        <v>0.20462975990995025</v>
      </c>
      <c r="AZK13" s="156">
        <f t="shared" si="257"/>
        <v>0.19031645326750146</v>
      </c>
      <c r="AZL13" s="156">
        <f t="shared" si="257"/>
        <v>0.19487969915194614</v>
      </c>
      <c r="AZM13" s="156">
        <f t="shared" si="257"/>
        <v>0.20948720244566976</v>
      </c>
      <c r="AZN13" s="156">
        <f t="shared" si="257"/>
        <v>0.20556351449877841</v>
      </c>
      <c r="AZO13" s="156">
        <f t="shared" si="257"/>
        <v>0.21116923982143554</v>
      </c>
      <c r="AZP13" s="156">
        <f t="shared" si="257"/>
        <v>0.19860192634850793</v>
      </c>
      <c r="AZQ13" s="156">
        <f t="shared" si="257"/>
        <v>0.20288376674042907</v>
      </c>
      <c r="AZR13" s="156">
        <f t="shared" si="257"/>
        <v>0.20191483646503539</v>
      </c>
      <c r="AZS13" s="156">
        <f t="shared" si="257"/>
        <v>0.21041775924480999</v>
      </c>
      <c r="AZT13" s="156">
        <f t="shared" si="257"/>
        <v>0.21438621624732979</v>
      </c>
      <c r="AZU13" s="156">
        <f t="shared" si="257"/>
        <v>0.22981555149080957</v>
      </c>
      <c r="AZV13" s="156">
        <f t="shared" si="257"/>
        <v>0.22073063098786116</v>
      </c>
      <c r="AZW13" s="156">
        <f t="shared" si="257"/>
        <v>0.21185996239399318</v>
      </c>
      <c r="AZX13" s="156">
        <f t="shared" si="257"/>
        <v>0.21939395489837432</v>
      </c>
      <c r="AZY13" s="156">
        <f t="shared" si="257"/>
        <v>0.22052597244784411</v>
      </c>
      <c r="AZZ13" s="156">
        <f t="shared" si="257"/>
        <v>0.2220960871845381</v>
      </c>
      <c r="BAA13" s="156">
        <f t="shared" si="257"/>
        <v>0.22459356093068483</v>
      </c>
      <c r="BAB13" s="156">
        <f t="shared" si="257"/>
        <v>0.21903900024303202</v>
      </c>
      <c r="BAC13" s="156">
        <f t="shared" si="257"/>
        <v>0.22800240473784528</v>
      </c>
      <c r="BAD13" s="156">
        <f t="shared" si="257"/>
        <v>0.23035917573773013</v>
      </c>
      <c r="BAE13" s="156">
        <f t="shared" si="257"/>
        <v>0.22461274766881134</v>
      </c>
      <c r="BAF13" s="156">
        <f t="shared" si="257"/>
        <v>0.2251915476022972</v>
      </c>
      <c r="BAG13" s="156">
        <f t="shared" si="257"/>
        <v>0.22431855101753673</v>
      </c>
      <c r="BAH13" s="156">
        <f t="shared" si="257"/>
        <v>0.22123907954821642</v>
      </c>
      <c r="BAI13" s="156">
        <f t="shared" si="257"/>
        <v>0.2235670704409114</v>
      </c>
      <c r="BAJ13" s="156">
        <f t="shared" si="257"/>
        <v>0.23063098786119052</v>
      </c>
      <c r="BAK13" s="156">
        <f t="shared" si="257"/>
        <v>0.23691144680796627</v>
      </c>
      <c r="BAL13" s="156">
        <f t="shared" si="257"/>
        <v>0.22852044666726368</v>
      </c>
      <c r="BAM13" s="156">
        <f t="shared" si="257"/>
        <v>0.22549213983294747</v>
      </c>
      <c r="BAN13" s="156">
        <f t="shared" si="257"/>
        <v>0.22549213983294747</v>
      </c>
      <c r="BAO13" s="156">
        <f t="shared" si="257"/>
        <v>0.22401156320751103</v>
      </c>
      <c r="BAP13" s="156">
        <f t="shared" si="257"/>
        <v>0.22314176441243827</v>
      </c>
      <c r="BAQ13" s="156">
        <f t="shared" si="257"/>
        <v>0.22153967177886646</v>
      </c>
      <c r="BAR13" s="156">
        <f t="shared" si="257"/>
        <v>0.22401156320751103</v>
      </c>
      <c r="BAS13" s="156">
        <f t="shared" si="257"/>
        <v>0.22880824773916264</v>
      </c>
      <c r="BAT13" s="156">
        <f t="shared" si="257"/>
        <v>0.2263555430486448</v>
      </c>
      <c r="BAU13" s="156">
        <f t="shared" si="257"/>
        <v>0.22846928203225936</v>
      </c>
      <c r="BAV13" s="156">
        <f t="shared" si="257"/>
        <v>0.2236022461274767</v>
      </c>
      <c r="BAW13" s="156">
        <f t="shared" si="257"/>
        <v>0.22233272362143297</v>
      </c>
      <c r="BAX13" s="156">
        <f t="shared" si="257"/>
        <v>0.22006549073280568</v>
      </c>
      <c r="BAY13" s="156">
        <f t="shared" si="257"/>
        <v>0.22501886695915796</v>
      </c>
      <c r="BAZ13" s="156">
        <f t="shared" si="257"/>
        <v>0.22754831860218205</v>
      </c>
      <c r="BBA13" s="156">
        <f t="shared" si="257"/>
        <v>0.22369498202842197</v>
      </c>
      <c r="BBB13" s="156">
        <f t="shared" si="257"/>
        <v>0.22590785249235745</v>
      </c>
      <c r="BBC13" s="156">
        <f t="shared" si="257"/>
        <v>0.21752005014134235</v>
      </c>
      <c r="BBD13" s="156">
        <f t="shared" si="257"/>
        <v>0.21511211450645318</v>
      </c>
      <c r="BBE13" s="156">
        <f t="shared" si="257"/>
        <v>0.21108289949986569</v>
      </c>
      <c r="BBF13" s="156">
        <f t="shared" si="257"/>
        <v>0.20813133961805597</v>
      </c>
      <c r="BBG13" s="156">
        <f t="shared" si="257"/>
        <v>0.203891070492076</v>
      </c>
      <c r="BBH13" s="156">
        <f t="shared" si="257"/>
        <v>0.20526292226812837</v>
      </c>
      <c r="BBI13" s="156">
        <f t="shared" si="257"/>
        <v>0.19899845226979118</v>
      </c>
      <c r="BBJ13" s="156">
        <f t="shared" si="257"/>
        <v>0.19660011000396538</v>
      </c>
      <c r="BBK13" s="156">
        <f t="shared" si="257"/>
        <v>0.19183220557950365</v>
      </c>
      <c r="BBL13" s="156">
        <f t="shared" si="257"/>
        <v>0.19460788702848597</v>
      </c>
      <c r="BBM13" s="156">
        <f t="shared" si="257"/>
        <v>0.19384681308279728</v>
      </c>
      <c r="BBN13" s="156">
        <f t="shared" si="257"/>
        <v>0.18370662198288534</v>
      </c>
      <c r="BBO13" s="156">
        <f t="shared" si="257"/>
        <v>0.18529912124739378</v>
      </c>
      <c r="BBP13" s="156">
        <f t="shared" si="257"/>
        <v>0.18222284756776119</v>
      </c>
      <c r="BBQ13" s="156">
        <f t="shared" si="257"/>
        <v>0.17865091648652465</v>
      </c>
      <c r="BBR13" s="156">
        <f t="shared" ref="BBR13:BEC13" si="258">BBR18/$YA$18-1</f>
        <v>0.17674183604292715</v>
      </c>
      <c r="BBS13" s="156">
        <f t="shared" si="258"/>
        <v>0.18631601836810407</v>
      </c>
      <c r="BBT13" s="156">
        <f t="shared" si="258"/>
        <v>0.17810089666022844</v>
      </c>
      <c r="BBU13" s="156">
        <f t="shared" si="258"/>
        <v>0.18065593062075491</v>
      </c>
      <c r="BBV13" s="156">
        <f t="shared" si="258"/>
        <v>0.17695289016231985</v>
      </c>
      <c r="BBW13" s="156">
        <f t="shared" si="258"/>
        <v>0.17964542907942027</v>
      </c>
      <c r="BBX13" s="156">
        <f t="shared" si="258"/>
        <v>0.18575640517274472</v>
      </c>
      <c r="BBY13" s="156">
        <f t="shared" si="258"/>
        <v>0.18525435219176511</v>
      </c>
      <c r="BBZ13" s="156">
        <f t="shared" si="258"/>
        <v>0.18816434080763389</v>
      </c>
      <c r="BCA13" s="156">
        <f t="shared" si="258"/>
        <v>0.18680847798002032</v>
      </c>
      <c r="BCB13" s="156">
        <f t="shared" si="258"/>
        <v>0.19038360685094458</v>
      </c>
      <c r="BCC13" s="156">
        <f t="shared" si="258"/>
        <v>0.20274945957354285</v>
      </c>
      <c r="BCD13" s="156">
        <f t="shared" si="258"/>
        <v>0.20094270839995398</v>
      </c>
      <c r="BCE13" s="156">
        <f t="shared" si="258"/>
        <v>0.20235293365225959</v>
      </c>
      <c r="BCF13" s="156">
        <f t="shared" si="258"/>
        <v>0.198710651197892</v>
      </c>
      <c r="BCG13" s="156">
        <f t="shared" si="258"/>
        <v>0.20720717839829117</v>
      </c>
      <c r="BCH13" s="156">
        <f t="shared" si="258"/>
        <v>0.19308573913710836</v>
      </c>
      <c r="BCI13" s="156">
        <f t="shared" si="258"/>
        <v>0.19665767021834513</v>
      </c>
      <c r="BCJ13" s="156">
        <f t="shared" si="258"/>
        <v>0.20069328080430826</v>
      </c>
      <c r="BCK13" s="156">
        <f t="shared" si="258"/>
        <v>0.20215467069161797</v>
      </c>
      <c r="BCL13" s="156">
        <f t="shared" si="258"/>
        <v>0.19824377390347792</v>
      </c>
      <c r="BCM13" s="156">
        <f t="shared" si="258"/>
        <v>0.19176505199606053</v>
      </c>
      <c r="BCN13" s="156">
        <f t="shared" si="258"/>
        <v>0.19358139653871254</v>
      </c>
      <c r="BCO13" s="156">
        <f t="shared" si="258"/>
        <v>0.19715332761994908</v>
      </c>
      <c r="BCP13" s="156">
        <f t="shared" si="258"/>
        <v>0.19565676204607385</v>
      </c>
      <c r="BCQ13" s="156">
        <f t="shared" si="258"/>
        <v>0.19269560879520076</v>
      </c>
      <c r="BCR13" s="156">
        <f t="shared" si="258"/>
        <v>0.19548088361324667</v>
      </c>
      <c r="BCS13" s="156">
        <f t="shared" si="258"/>
        <v>0.2360896148582099</v>
      </c>
      <c r="BCT13" s="156">
        <f t="shared" si="258"/>
        <v>0.23764693843615303</v>
      </c>
      <c r="BCU13" s="156">
        <f t="shared" si="258"/>
        <v>0.23510469563437764</v>
      </c>
      <c r="BCV13" s="156">
        <f t="shared" si="258"/>
        <v>0.23383197533864597</v>
      </c>
      <c r="BCW13" s="156">
        <f t="shared" si="258"/>
        <v>0.22554010667826407</v>
      </c>
      <c r="BCX13" s="156">
        <f t="shared" si="258"/>
        <v>0.22107279448445238</v>
      </c>
      <c r="BCY13" s="156">
        <f t="shared" si="258"/>
        <v>0.22018700674094061</v>
      </c>
      <c r="BCZ13" s="156">
        <f t="shared" si="258"/>
        <v>0.22065068624566697</v>
      </c>
      <c r="BDA13" s="156">
        <f t="shared" si="258"/>
        <v>0.22814630527379487</v>
      </c>
      <c r="BDB13" s="156">
        <f t="shared" si="258"/>
        <v>0.20950958697348399</v>
      </c>
      <c r="BDC13" s="156">
        <f t="shared" si="258"/>
        <v>0.21731539160132507</v>
      </c>
      <c r="BDD13" s="156">
        <f t="shared" si="258"/>
        <v>0.214482149937963</v>
      </c>
      <c r="BDE13" s="156">
        <f t="shared" si="258"/>
        <v>0.21637843922280919</v>
      </c>
      <c r="BDF13" s="156">
        <f t="shared" si="258"/>
        <v>0.20945842233847967</v>
      </c>
      <c r="BDG13" s="156">
        <f t="shared" si="258"/>
        <v>0.21305273794753066</v>
      </c>
      <c r="BDH13" s="156">
        <f t="shared" si="258"/>
        <v>0.21787180700699693</v>
      </c>
      <c r="BDI13" s="156">
        <f t="shared" si="258"/>
        <v>0.21707875516443043</v>
      </c>
      <c r="BDJ13" s="156">
        <f t="shared" si="258"/>
        <v>0.2182075749242125</v>
      </c>
      <c r="BDK13" s="156">
        <f t="shared" si="258"/>
        <v>0.22110477238133019</v>
      </c>
      <c r="BDL13" s="156">
        <f t="shared" si="258"/>
        <v>0.21960181122807909</v>
      </c>
      <c r="BDM13" s="156">
        <f t="shared" si="258"/>
        <v>0.21534875094334804</v>
      </c>
      <c r="BDN13" s="156">
        <f t="shared" si="258"/>
        <v>0.2125091137006101</v>
      </c>
      <c r="BDO13" s="156">
        <f t="shared" si="258"/>
        <v>0.21305273794753066</v>
      </c>
      <c r="BDP13" s="156">
        <f t="shared" si="258"/>
        <v>0.20818570204274822</v>
      </c>
      <c r="BDQ13" s="156">
        <f t="shared" si="258"/>
        <v>0.20745660599393689</v>
      </c>
      <c r="BDR13" s="156">
        <f t="shared" si="258"/>
        <v>0.20904590746875762</v>
      </c>
      <c r="BDS13" s="156">
        <f t="shared" si="258"/>
        <v>0.21369549367477214</v>
      </c>
      <c r="BDT13" s="156">
        <f t="shared" si="258"/>
        <v>0.20185727625065564</v>
      </c>
      <c r="BDU13" s="156">
        <f t="shared" si="258"/>
        <v>0.20603039179319249</v>
      </c>
      <c r="BDV13" s="156">
        <f t="shared" si="258"/>
        <v>0.196686450325535</v>
      </c>
      <c r="BDW13" s="156">
        <f t="shared" si="258"/>
        <v>0.20054618247867095</v>
      </c>
      <c r="BDX13" s="156">
        <f t="shared" si="258"/>
        <v>0.2018828585681578</v>
      </c>
      <c r="BDY13" s="156">
        <f t="shared" si="258"/>
        <v>0.20695775080264522</v>
      </c>
      <c r="BDZ13" s="156">
        <f t="shared" si="258"/>
        <v>0.20963749856099478</v>
      </c>
      <c r="BEA13" s="156">
        <f t="shared" si="258"/>
        <v>0.20565305261003597</v>
      </c>
      <c r="BEB13" s="156">
        <f t="shared" si="258"/>
        <v>0.19876501362258403</v>
      </c>
      <c r="BEC13" s="156">
        <f t="shared" si="258"/>
        <v>0.19422735005564151</v>
      </c>
      <c r="BED13" s="156">
        <f t="shared" ref="BED13:BGN13" si="259">BED18/$YA$18-1</f>
        <v>0.19121503216976432</v>
      </c>
      <c r="BEE13" s="156">
        <f t="shared" si="259"/>
        <v>0.1889925683367657</v>
      </c>
      <c r="BEF13" s="156">
        <f t="shared" si="259"/>
        <v>0.18812276954169271</v>
      </c>
      <c r="BEG13" s="156">
        <f t="shared" si="259"/>
        <v>0.18999347650903697</v>
      </c>
      <c r="BEH13" s="156">
        <f t="shared" si="259"/>
        <v>0.18809079164481513</v>
      </c>
      <c r="BEI13" s="156">
        <f t="shared" si="259"/>
        <v>0.19155719566635554</v>
      </c>
      <c r="BEJ13" s="156">
        <f t="shared" si="259"/>
        <v>0.1897376533340156</v>
      </c>
      <c r="BEK13" s="156">
        <f t="shared" si="259"/>
        <v>0.18188707965054562</v>
      </c>
      <c r="BEL13" s="156">
        <f t="shared" si="259"/>
        <v>0.18147456478082358</v>
      </c>
      <c r="BEM13" s="156">
        <f t="shared" si="259"/>
        <v>0.18490579311579847</v>
      </c>
      <c r="BEN13" s="156">
        <f t="shared" si="259"/>
        <v>0.18430780644418587</v>
      </c>
      <c r="BEO13" s="156">
        <f t="shared" si="259"/>
        <v>0.17997480141726041</v>
      </c>
      <c r="BEP13" s="156">
        <f t="shared" si="259"/>
        <v>0.17856777395464274</v>
      </c>
      <c r="BEQ13" s="156">
        <f t="shared" si="259"/>
        <v>0.17757326136174689</v>
      </c>
      <c r="BER13" s="156">
        <f t="shared" si="259"/>
        <v>0.17160618580437204</v>
      </c>
      <c r="BES13" s="156">
        <f t="shared" si="259"/>
        <v>0.1692174369076096</v>
      </c>
      <c r="BET13" s="156">
        <f t="shared" si="259"/>
        <v>0.16253725424986265</v>
      </c>
      <c r="BEU13" s="156">
        <f t="shared" si="259"/>
        <v>0.17281814809603602</v>
      </c>
      <c r="BEV13" s="156">
        <f t="shared" si="259"/>
        <v>0.16894562478414921</v>
      </c>
      <c r="BEW13" s="156">
        <f t="shared" si="259"/>
        <v>0.159032476752069</v>
      </c>
      <c r="BEX13" s="156">
        <f t="shared" si="259"/>
        <v>0.15880863147392543</v>
      </c>
      <c r="BEY13" s="156">
        <f t="shared" si="259"/>
        <v>0.1612325560572534</v>
      </c>
      <c r="BEZ13" s="156">
        <f t="shared" si="259"/>
        <v>0.16559753898105645</v>
      </c>
      <c r="BFA13" s="156">
        <f t="shared" si="259"/>
        <v>0.16243812276954173</v>
      </c>
      <c r="BFB13" s="156">
        <f t="shared" si="259"/>
        <v>0.16769528901623199</v>
      </c>
      <c r="BFC13" s="156">
        <f t="shared" si="259"/>
        <v>0.17069801353304603</v>
      </c>
      <c r="BFD13" s="156">
        <f t="shared" si="259"/>
        <v>0.17280535693728516</v>
      </c>
      <c r="BFE13" s="156">
        <f t="shared" si="259"/>
        <v>0.16517543074227103</v>
      </c>
      <c r="BFF13" s="156">
        <f t="shared" si="259"/>
        <v>0.1629497691195847</v>
      </c>
      <c r="BFG13" s="156">
        <f t="shared" si="259"/>
        <v>0.16432162089563707</v>
      </c>
      <c r="BFH13" s="156">
        <f t="shared" si="259"/>
        <v>0.16782000281405507</v>
      </c>
      <c r="BFI13" s="156">
        <f t="shared" si="259"/>
        <v>0.16299453817521337</v>
      </c>
      <c r="BFJ13" s="156">
        <f t="shared" si="259"/>
        <v>0.16648652451425572</v>
      </c>
      <c r="BFK13" s="156">
        <f t="shared" si="259"/>
        <v>0.16934215070543246</v>
      </c>
      <c r="BFL13" s="156">
        <f t="shared" si="259"/>
        <v>0.17553946712032653</v>
      </c>
      <c r="BFM13" s="156">
        <f t="shared" si="259"/>
        <v>0.16798309008813117</v>
      </c>
      <c r="BFN13" s="156">
        <f t="shared" si="259"/>
        <v>0.16324716356054703</v>
      </c>
      <c r="BFO13" s="156">
        <f t="shared" si="259"/>
        <v>0.16449110374908882</v>
      </c>
      <c r="BFP13" s="156">
        <f t="shared" si="259"/>
        <v>0.16411056677624436</v>
      </c>
      <c r="BFQ13" s="156">
        <f t="shared" si="259"/>
        <v>0.17105296818838833</v>
      </c>
      <c r="BFR13" s="156">
        <f t="shared" si="259"/>
        <v>0.16470855344785695</v>
      </c>
      <c r="BFS13" s="156">
        <f t="shared" si="259"/>
        <v>0.1686706148710011</v>
      </c>
      <c r="BFT13" s="156">
        <f t="shared" si="259"/>
        <v>0.17124803335934202</v>
      </c>
      <c r="BFU13" s="156">
        <f t="shared" si="259"/>
        <v>0.18266414254467311</v>
      </c>
      <c r="BFV13" s="156">
        <f t="shared" si="259"/>
        <v>0.17844945573619508</v>
      </c>
      <c r="BFW13" s="156">
        <f t="shared" si="259"/>
        <v>0.17670026477698619</v>
      </c>
      <c r="BFX13" s="156">
        <f t="shared" si="259"/>
        <v>0.17871807006996776</v>
      </c>
      <c r="BFY13" s="156">
        <f t="shared" si="259"/>
        <v>0.17397894575269568</v>
      </c>
      <c r="BFZ13" s="156">
        <f t="shared" si="259"/>
        <v>0.17697207690044636</v>
      </c>
      <c r="BGA13" s="156">
        <f t="shared" si="259"/>
        <v>0.19660011000396538</v>
      </c>
      <c r="BGB13" s="156">
        <f t="shared" si="259"/>
        <v>0.19272438890239085</v>
      </c>
      <c r="BGC13" s="156">
        <f t="shared" si="259"/>
        <v>0.19233106077079531</v>
      </c>
      <c r="BGD13" s="156">
        <f t="shared" si="259"/>
        <v>0.20055897363742181</v>
      </c>
      <c r="BGE13" s="156">
        <f t="shared" si="259"/>
        <v>0.20452103506056618</v>
      </c>
      <c r="BGF13" s="156">
        <f t="shared" si="259"/>
        <v>0.19986185548548852</v>
      </c>
      <c r="BGG13" s="156">
        <f t="shared" si="259"/>
        <v>0.19944614282607875</v>
      </c>
      <c r="BGH13" s="156">
        <f t="shared" si="259"/>
        <v>0.198822573836964</v>
      </c>
      <c r="BGI13" s="156">
        <f t="shared" si="259"/>
        <v>0.20298929380012543</v>
      </c>
      <c r="BGJ13" s="156">
        <f t="shared" si="259"/>
        <v>0.20130725642435943</v>
      </c>
      <c r="BGK13" s="156">
        <f t="shared" si="259"/>
        <v>0.20631499507540396</v>
      </c>
      <c r="BGL13" s="156">
        <f t="shared" si="259"/>
        <v>0.20223461543381216</v>
      </c>
      <c r="BGM13" s="156">
        <f t="shared" si="259"/>
        <v>0.19574630015733119</v>
      </c>
      <c r="BGN13" s="156">
        <f t="shared" si="259"/>
        <v>0.19106153826475136</v>
      </c>
      <c r="BGO13" s="156"/>
      <c r="BGP13" s="156"/>
      <c r="BGQ13" s="156"/>
      <c r="BGR13" s="156"/>
      <c r="BGS13" s="156"/>
      <c r="BGT13" s="156"/>
      <c r="BGU13" s="156"/>
      <c r="BGV13" s="156"/>
      <c r="BGW13" s="156"/>
      <c r="BGX13" s="156"/>
      <c r="BGY13" s="156"/>
      <c r="BGZ13" s="156"/>
      <c r="BHA13" s="156"/>
      <c r="BHB13" s="156"/>
      <c r="BHC13" s="156"/>
      <c r="BHD13" s="156"/>
      <c r="BHE13" s="156"/>
      <c r="BHF13" s="156"/>
      <c r="BHG13" s="156"/>
      <c r="BHH13" s="156"/>
      <c r="BHI13" s="156"/>
      <c r="BHJ13" s="156"/>
      <c r="BHK13" s="156"/>
      <c r="BHL13" s="156"/>
      <c r="BHM13" s="156"/>
      <c r="BHN13" s="156"/>
      <c r="BHO13" s="156"/>
      <c r="BHP13" s="156"/>
      <c r="BHQ13" s="156"/>
      <c r="BHR13" s="156"/>
      <c r="BHS13" s="156"/>
      <c r="BHT13" s="156"/>
      <c r="BHU13" s="156"/>
      <c r="BHV13" s="156"/>
      <c r="BHW13" s="156"/>
      <c r="BHX13" s="156"/>
      <c r="BHY13" s="156"/>
      <c r="BHZ13" s="156"/>
      <c r="BIA13" s="156"/>
      <c r="BIB13" s="156"/>
      <c r="BIC13" s="156"/>
      <c r="BID13" s="156"/>
      <c r="BIE13" s="156"/>
      <c r="BIF13" s="156"/>
      <c r="BIG13" s="156"/>
      <c r="BIH13" s="156"/>
      <c r="BII13" s="156"/>
      <c r="BIJ13" s="156"/>
      <c r="BIK13" s="156"/>
      <c r="BIL13" s="156"/>
      <c r="BIM13" s="156"/>
      <c r="BIN13" s="156"/>
      <c r="BIO13" s="156"/>
      <c r="BIP13" s="156"/>
      <c r="BIQ13" s="156"/>
      <c r="BIR13" s="156"/>
      <c r="BIS13" s="156"/>
      <c r="BIT13" s="156"/>
      <c r="BIU13" s="156"/>
      <c r="BIV13" s="156"/>
      <c r="BIW13" s="156"/>
      <c r="BIX13" s="156"/>
      <c r="BIY13" s="156"/>
      <c r="BIZ13" s="156"/>
      <c r="BJA13" s="156"/>
      <c r="BJB13" s="156"/>
      <c r="BJC13" s="156"/>
      <c r="BJD13" s="156"/>
      <c r="BJE13" s="156"/>
      <c r="BJF13" s="156"/>
      <c r="BJG13" s="156"/>
      <c r="BJH13" s="156"/>
      <c r="BJI13" s="156"/>
      <c r="BJJ13" s="156"/>
      <c r="BJK13" s="156"/>
      <c r="BJL13" s="156"/>
      <c r="BJM13" s="156"/>
      <c r="BJN13" s="156"/>
      <c r="BJO13" s="156"/>
      <c r="BJP13" s="156"/>
      <c r="BJQ13" s="156"/>
      <c r="BJR13" s="156"/>
      <c r="BJS13" s="156"/>
      <c r="BJT13" s="156"/>
      <c r="BJU13" s="156"/>
      <c r="BJV13" s="156"/>
      <c r="BJW13" s="156"/>
      <c r="BJX13" s="156"/>
      <c r="BJY13" s="156"/>
      <c r="BJZ13" s="156"/>
      <c r="BKA13" s="156"/>
      <c r="BKB13" s="156"/>
      <c r="BKC13" s="156"/>
      <c r="BKD13" s="156"/>
      <c r="BKE13" s="156"/>
      <c r="BKF13" s="156"/>
      <c r="BKG13" s="156"/>
      <c r="BKH13" s="156"/>
      <c r="BKI13" s="156"/>
      <c r="BKJ13" s="156"/>
      <c r="BKK13" s="156"/>
      <c r="BKL13" s="156"/>
      <c r="BKM13" s="156"/>
      <c r="BKN13" s="156"/>
      <c r="BKO13" s="156"/>
      <c r="BKP13" s="156"/>
      <c r="BKQ13" s="156"/>
      <c r="BKR13" s="156"/>
      <c r="BKS13" s="156"/>
      <c r="BKT13" s="156"/>
      <c r="BKU13" s="156"/>
      <c r="BKV13" s="156"/>
      <c r="BKW13" s="156"/>
      <c r="BKX13" s="156"/>
      <c r="BKY13" s="156"/>
      <c r="BKZ13" s="156"/>
      <c r="BLA13" s="156"/>
      <c r="BLB13" s="156"/>
      <c r="BLC13" s="156"/>
      <c r="BLD13" s="156"/>
      <c r="BLE13" s="156"/>
      <c r="BLF13" s="156"/>
      <c r="BLG13" s="156"/>
      <c r="BLH13" s="156"/>
      <c r="BLI13" s="156"/>
      <c r="BLJ13" s="156"/>
      <c r="BLK13" s="156"/>
      <c r="BLL13" s="156"/>
      <c r="BLM13" s="156"/>
      <c r="BLN13" s="156"/>
      <c r="BLO13" s="156"/>
      <c r="BLP13" s="156"/>
      <c r="BLQ13" s="156"/>
      <c r="BLR13" s="156"/>
      <c r="BLS13" s="156"/>
      <c r="BLT13" s="156"/>
      <c r="BLU13" s="156"/>
      <c r="BLV13" s="156"/>
      <c r="BLW13" s="156"/>
      <c r="BLX13" s="156"/>
      <c r="BLY13" s="156"/>
      <c r="BLZ13" s="156"/>
      <c r="BMA13" s="156"/>
      <c r="BMB13" s="156"/>
      <c r="BMC13" s="156"/>
      <c r="BMD13" s="156"/>
      <c r="BME13" s="156"/>
      <c r="BMF13" s="156"/>
      <c r="BMG13" s="156"/>
      <c r="BMH13" s="156"/>
      <c r="BMI13" s="156"/>
      <c r="BMJ13" s="156"/>
      <c r="BMK13" s="156"/>
      <c r="BML13" s="156"/>
      <c r="BMM13" s="156"/>
      <c r="BMN13" s="156"/>
      <c r="BMO13" s="156"/>
      <c r="BMP13" s="156"/>
      <c r="BMQ13" s="156"/>
      <c r="BMR13" s="156"/>
      <c r="BMS13" s="156"/>
      <c r="BMT13" s="156"/>
      <c r="BMU13" s="156"/>
      <c r="BMV13" s="156"/>
      <c r="BMW13" s="156"/>
      <c r="BMX13" s="156"/>
      <c r="BMY13" s="156"/>
      <c r="BMZ13" s="156"/>
      <c r="BNA13" s="156"/>
      <c r="BNB13" s="156"/>
      <c r="BNC13" s="156"/>
      <c r="BND13" s="156"/>
      <c r="BNE13" s="156"/>
      <c r="BNF13" s="156"/>
      <c r="BNG13" s="156"/>
      <c r="BNH13" s="156"/>
      <c r="BNI13" s="156"/>
      <c r="BNJ13" s="156"/>
      <c r="BNK13" s="156"/>
      <c r="BNL13" s="156"/>
      <c r="BNM13" s="156"/>
      <c r="BNN13" s="156"/>
      <c r="BNO13" s="156"/>
      <c r="BNP13" s="156"/>
      <c r="BNQ13" s="156"/>
      <c r="BNR13" s="156"/>
      <c r="BNS13" s="156"/>
      <c r="BNT13" s="156"/>
      <c r="BNU13" s="156"/>
      <c r="BNV13" s="156"/>
      <c r="BNW13" s="156"/>
      <c r="BNX13" s="156"/>
      <c r="BNY13" s="156"/>
      <c r="BNZ13" s="156"/>
      <c r="BOA13" s="156"/>
      <c r="BOB13" s="156"/>
      <c r="BOC13" s="156"/>
      <c r="BOD13" s="156"/>
      <c r="BOE13" s="156"/>
      <c r="BOF13" s="156"/>
      <c r="BOG13" s="156"/>
      <c r="BOH13" s="156"/>
      <c r="BOI13" s="156"/>
      <c r="BOJ13" s="156"/>
      <c r="BOK13" s="156"/>
      <c r="BOL13" s="156"/>
      <c r="BOM13" s="156"/>
      <c r="BON13" s="156"/>
      <c r="BOO13" s="156"/>
      <c r="BOP13" s="156"/>
      <c r="BOQ13" s="156"/>
      <c r="BOR13" s="156"/>
      <c r="BOS13" s="156"/>
      <c r="BOT13" s="156"/>
      <c r="BOU13" s="156"/>
      <c r="BOV13" s="156"/>
      <c r="BOW13" s="156"/>
      <c r="BOX13" s="156"/>
      <c r="BOY13" s="156"/>
      <c r="BOZ13" s="156"/>
      <c r="BPA13" s="156"/>
      <c r="BPB13" s="156"/>
      <c r="BPC13" s="156"/>
      <c r="BPD13" s="156"/>
      <c r="BPE13" s="156"/>
      <c r="BPF13" s="156"/>
      <c r="BPG13" s="156"/>
      <c r="BPH13" s="156"/>
      <c r="BPI13" s="156"/>
      <c r="BPJ13" s="156"/>
      <c r="BPK13" s="156"/>
      <c r="BPL13" s="156"/>
      <c r="BPM13" s="156"/>
      <c r="BPN13" s="156"/>
    </row>
    <row r="14" spans="1:2231" ht="12" customHeight="1">
      <c r="A14" s="172" t="s">
        <v>275</v>
      </c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  <c r="EJ14" s="172"/>
      <c r="EK14" s="172"/>
      <c r="EL14" s="172"/>
      <c r="EM14" s="172"/>
      <c r="EN14" s="172"/>
      <c r="EO14" s="172"/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  <c r="IT14" s="172"/>
      <c r="IU14" s="172"/>
      <c r="IV14" s="172"/>
      <c r="IW14" s="172"/>
      <c r="IX14" s="172"/>
      <c r="IY14" s="172"/>
      <c r="IZ14" s="172"/>
      <c r="JA14" s="172"/>
      <c r="JB14" s="172"/>
      <c r="JC14" s="172"/>
      <c r="JD14" s="172"/>
      <c r="JE14" s="172"/>
      <c r="JF14" s="172"/>
      <c r="JG14" s="172"/>
      <c r="JH14" s="172"/>
      <c r="JI14" s="172"/>
      <c r="JJ14" s="172"/>
      <c r="JK14" s="172"/>
      <c r="JL14" s="172"/>
      <c r="JM14" s="172"/>
      <c r="JN14" s="172"/>
      <c r="JO14" s="172"/>
      <c r="JP14" s="172"/>
      <c r="JQ14" s="172"/>
      <c r="JR14" s="172"/>
      <c r="JS14" s="172"/>
      <c r="JT14" s="172"/>
      <c r="JU14" s="172"/>
      <c r="JV14" s="172"/>
      <c r="JW14" s="172"/>
      <c r="JX14" s="172"/>
      <c r="JY14" s="172"/>
      <c r="JZ14" s="172"/>
      <c r="KA14" s="172"/>
      <c r="KB14" s="172"/>
      <c r="KC14" s="172"/>
      <c r="KD14" s="172"/>
      <c r="KE14" s="172"/>
      <c r="KF14" s="172"/>
      <c r="KG14" s="172"/>
      <c r="KH14" s="172"/>
      <c r="KI14" s="172"/>
      <c r="KJ14" s="172"/>
      <c r="KK14" s="172"/>
      <c r="KL14" s="172"/>
      <c r="KM14" s="172"/>
      <c r="KN14" s="172"/>
      <c r="KO14" s="172"/>
      <c r="KP14" s="172"/>
      <c r="KQ14" s="172"/>
      <c r="KR14" s="172"/>
      <c r="KS14" s="172"/>
      <c r="KT14" s="172"/>
      <c r="KU14" s="172"/>
      <c r="KV14" s="172"/>
      <c r="KW14" s="172"/>
      <c r="KX14" s="172"/>
      <c r="KY14" s="172"/>
      <c r="KZ14" s="172"/>
      <c r="LA14" s="172"/>
      <c r="LB14" s="172"/>
      <c r="LC14" s="172"/>
      <c r="LD14" s="172"/>
      <c r="LE14" s="172"/>
      <c r="LF14" s="172"/>
      <c r="LG14" s="172"/>
      <c r="LH14" s="172"/>
      <c r="LI14" s="172"/>
      <c r="LJ14" s="172"/>
      <c r="LK14" s="172"/>
      <c r="LL14" s="172"/>
      <c r="LM14" s="172"/>
      <c r="LN14" s="172"/>
      <c r="LO14" s="172"/>
      <c r="LP14" s="172"/>
      <c r="LQ14" s="172"/>
      <c r="LR14" s="172"/>
      <c r="LS14" s="172"/>
      <c r="LT14" s="172"/>
      <c r="LU14" s="172"/>
      <c r="LV14" s="172"/>
      <c r="LW14" s="172"/>
      <c r="LX14" s="172"/>
      <c r="LY14" s="172"/>
      <c r="LZ14" s="172"/>
      <c r="MA14" s="172"/>
      <c r="MB14" s="172"/>
      <c r="MC14" s="172"/>
      <c r="MD14" s="172"/>
      <c r="ME14" s="172"/>
      <c r="MF14" s="172"/>
      <c r="MG14" s="172"/>
      <c r="MH14" s="172"/>
      <c r="MI14" s="172"/>
      <c r="MJ14" s="172"/>
      <c r="MK14" s="172"/>
      <c r="ML14" s="172"/>
      <c r="MM14" s="172"/>
      <c r="MN14" s="172"/>
      <c r="MO14" s="172"/>
      <c r="MP14" s="172"/>
      <c r="MQ14" s="172"/>
      <c r="MR14" s="172"/>
      <c r="MS14" s="172"/>
      <c r="MT14" s="172"/>
      <c r="MU14" s="172"/>
      <c r="MV14" s="172"/>
      <c r="MW14" s="172"/>
      <c r="MX14" s="172"/>
      <c r="MY14" s="172"/>
      <c r="MZ14" s="172"/>
      <c r="NA14" s="172"/>
      <c r="NB14" s="172"/>
      <c r="NC14" s="172"/>
      <c r="ND14" s="172"/>
      <c r="NE14" s="172"/>
      <c r="NF14" s="172"/>
      <c r="NG14" s="172"/>
      <c r="NH14" s="172"/>
      <c r="NI14" s="172"/>
      <c r="NJ14" s="172"/>
      <c r="NK14" s="172"/>
      <c r="NL14" s="172"/>
      <c r="NM14" s="172"/>
      <c r="NN14" s="172"/>
      <c r="NO14" s="172"/>
      <c r="NP14" s="172"/>
      <c r="NQ14" s="172"/>
      <c r="NR14" s="172"/>
      <c r="NS14" s="172"/>
      <c r="NT14" s="172"/>
      <c r="NU14" s="172"/>
      <c r="NV14" s="172"/>
      <c r="NW14" s="172"/>
      <c r="NX14" s="172"/>
      <c r="NY14" s="172"/>
      <c r="NZ14" s="172"/>
      <c r="OA14" s="172"/>
      <c r="OB14" s="172"/>
      <c r="OC14" s="172"/>
      <c r="OD14" s="172"/>
      <c r="OE14" s="172"/>
      <c r="OF14" s="172"/>
      <c r="OG14" s="172"/>
      <c r="OH14" s="172"/>
      <c r="OI14" s="172"/>
      <c r="OJ14" s="172"/>
      <c r="OK14" s="172"/>
      <c r="OL14" s="172"/>
      <c r="OM14" s="172"/>
      <c r="ON14" s="172"/>
      <c r="OO14" s="172"/>
      <c r="OP14" s="172"/>
      <c r="OQ14" s="172"/>
      <c r="OR14" s="172"/>
      <c r="OS14" s="172"/>
      <c r="OT14" s="172"/>
      <c r="OU14" s="172"/>
      <c r="OV14" s="172"/>
      <c r="OW14" s="172"/>
      <c r="OX14" s="172"/>
      <c r="OY14" s="172"/>
      <c r="OZ14" s="172"/>
      <c r="PA14" s="172"/>
      <c r="PB14" s="172"/>
      <c r="PC14" s="172"/>
      <c r="PD14" s="172"/>
      <c r="PE14" s="172"/>
      <c r="PF14" s="172"/>
      <c r="PG14" s="172"/>
      <c r="PH14" s="172"/>
      <c r="PI14" s="172"/>
      <c r="PJ14" s="172"/>
      <c r="PK14" s="172"/>
      <c r="PL14" s="172"/>
      <c r="PM14" s="172"/>
      <c r="PN14" s="172"/>
      <c r="PO14" s="172"/>
      <c r="PP14" s="172"/>
      <c r="PQ14" s="172"/>
      <c r="PR14" s="172"/>
      <c r="PS14" s="172"/>
      <c r="PT14" s="172"/>
      <c r="PU14" s="172"/>
      <c r="PV14" s="172"/>
      <c r="PW14" s="172"/>
      <c r="PX14" s="172"/>
      <c r="PY14" s="172"/>
      <c r="PZ14" s="172"/>
      <c r="QA14" s="172"/>
      <c r="QB14" s="172"/>
      <c r="QC14" s="172"/>
      <c r="QD14" s="172"/>
      <c r="QE14" s="172"/>
      <c r="QF14" s="172"/>
      <c r="QG14" s="172"/>
      <c r="QH14" s="172"/>
      <c r="QI14" s="172"/>
      <c r="QJ14" s="172"/>
      <c r="QK14" s="172"/>
      <c r="QL14" s="172"/>
      <c r="QM14" s="172"/>
      <c r="QN14" s="172"/>
      <c r="QO14" s="172"/>
      <c r="QP14" s="172"/>
      <c r="QQ14" s="172"/>
      <c r="QR14" s="172"/>
      <c r="QS14" s="172"/>
      <c r="QT14" s="172"/>
      <c r="QU14" s="172"/>
      <c r="QV14" s="172"/>
      <c r="QW14" s="172"/>
      <c r="QX14" s="172"/>
      <c r="QY14" s="172"/>
      <c r="QZ14" s="172"/>
      <c r="RA14" s="172"/>
      <c r="RB14" s="172"/>
      <c r="RC14" s="172"/>
      <c r="RD14" s="172"/>
      <c r="RE14" s="172"/>
      <c r="RF14" s="172"/>
      <c r="RG14" s="172"/>
      <c r="RH14" s="172"/>
      <c r="RI14" s="172"/>
      <c r="RJ14" s="172"/>
      <c r="RK14" s="172"/>
      <c r="RL14" s="172"/>
      <c r="RM14" s="172"/>
      <c r="RN14" s="172"/>
      <c r="RO14" s="172"/>
      <c r="RP14" s="172"/>
      <c r="RQ14" s="172"/>
      <c r="RR14" s="172"/>
      <c r="RS14" s="172"/>
      <c r="RT14" s="172"/>
      <c r="RU14" s="172"/>
      <c r="RV14" s="172"/>
      <c r="RW14" s="172"/>
      <c r="RX14" s="172"/>
      <c r="RY14" s="172"/>
      <c r="RZ14" s="172"/>
      <c r="SA14" s="172"/>
      <c r="SB14" s="172"/>
      <c r="SC14" s="172"/>
      <c r="SD14" s="171"/>
      <c r="SE14" s="171"/>
      <c r="SF14" s="171"/>
      <c r="SG14" s="171"/>
      <c r="SH14" s="171"/>
      <c r="SI14" s="171"/>
      <c r="SJ14" s="171"/>
      <c r="SK14" s="171"/>
      <c r="SL14" s="171"/>
      <c r="SM14" s="171"/>
      <c r="SN14" s="171"/>
      <c r="SO14" s="171"/>
      <c r="SP14" s="171"/>
      <c r="SQ14" s="171"/>
      <c r="SR14" s="171"/>
      <c r="SS14" s="171"/>
      <c r="ST14" s="171"/>
      <c r="SU14" s="171"/>
      <c r="SV14" s="171"/>
      <c r="SW14" s="171"/>
      <c r="SX14" s="171"/>
      <c r="SY14" s="156"/>
      <c r="SZ14" s="156"/>
      <c r="TA14" s="156"/>
      <c r="TB14" s="156"/>
      <c r="TC14" s="156"/>
      <c r="TD14" s="156"/>
      <c r="TE14" s="156"/>
      <c r="TF14" s="156"/>
      <c r="TG14" s="156"/>
      <c r="TH14" s="156"/>
      <c r="TI14" s="156"/>
      <c r="TJ14" s="156"/>
      <c r="TK14" s="156"/>
      <c r="TL14" s="156"/>
      <c r="TM14" s="156"/>
      <c r="TN14" s="156"/>
      <c r="TO14" s="156"/>
      <c r="TP14" s="156"/>
      <c r="TQ14" s="156"/>
      <c r="TR14" s="156"/>
      <c r="TS14" s="156"/>
      <c r="TT14" s="156"/>
      <c r="TU14" s="156"/>
      <c r="TV14" s="156"/>
      <c r="TW14" s="156"/>
      <c r="TX14" s="156"/>
      <c r="TY14" s="156"/>
      <c r="TZ14" s="156">
        <f t="shared" ref="TZ14:WK14" si="260">TZ19/$TZ$19-1</f>
        <v>0</v>
      </c>
      <c r="UA14" s="156">
        <f t="shared" si="260"/>
        <v>4.0853381752155027E-3</v>
      </c>
      <c r="UB14" s="156">
        <f t="shared" si="260"/>
        <v>-1.8157058556514949E-3</v>
      </c>
      <c r="UC14" s="156">
        <f t="shared" si="260"/>
        <v>-1.3617793917385379E-3</v>
      </c>
      <c r="UD14" s="156">
        <f t="shared" si="260"/>
        <v>5.6740807989106301E-3</v>
      </c>
      <c r="UE14" s="156">
        <f t="shared" si="260"/>
        <v>5.6740807989106301E-3</v>
      </c>
      <c r="UF14" s="156">
        <f t="shared" si="260"/>
        <v>1.6341352700862455E-2</v>
      </c>
      <c r="UG14" s="156">
        <f t="shared" si="260"/>
        <v>1.3617793917385157E-2</v>
      </c>
      <c r="UH14" s="156">
        <f t="shared" si="260"/>
        <v>2.1107580571947393E-2</v>
      </c>
      <c r="UI14" s="156">
        <f t="shared" si="260"/>
        <v>1.3617793917385157E-2</v>
      </c>
      <c r="UJ14" s="156">
        <f t="shared" si="260"/>
        <v>1.2936904221516166E-2</v>
      </c>
      <c r="UK14" s="156">
        <f t="shared" si="260"/>
        <v>1.0440308669995568E-2</v>
      </c>
      <c r="UL14" s="156">
        <f t="shared" si="260"/>
        <v>1.3844757149341858E-2</v>
      </c>
      <c r="UM14" s="156">
        <f t="shared" si="260"/>
        <v>1.4298683613254592E-2</v>
      </c>
      <c r="UN14" s="156">
        <f t="shared" si="260"/>
        <v>8.8515660463004409E-3</v>
      </c>
      <c r="UO14" s="156">
        <f t="shared" si="260"/>
        <v>8.6246028143439624E-3</v>
      </c>
      <c r="UP14" s="156">
        <f t="shared" si="260"/>
        <v>7.2628234226055355E-3</v>
      </c>
      <c r="UQ14" s="156">
        <f t="shared" si="260"/>
        <v>9.9863822060826113E-3</v>
      </c>
      <c r="UR14" s="156">
        <f t="shared" si="260"/>
        <v>-2.2696323195658952E-4</v>
      </c>
      <c r="US14" s="156">
        <f t="shared" si="260"/>
        <v>-6.8088969586928005E-3</v>
      </c>
      <c r="UT14" s="156">
        <f t="shared" si="260"/>
        <v>9.0785292782569194E-4</v>
      </c>
      <c r="UU14" s="156">
        <f t="shared" si="260"/>
        <v>-8.3976395823877059E-3</v>
      </c>
      <c r="UV14" s="156">
        <f t="shared" si="260"/>
        <v>-1.021334543803909E-2</v>
      </c>
      <c r="UW14" s="156">
        <f t="shared" si="260"/>
        <v>-2.1334543803903872E-2</v>
      </c>
      <c r="UX14" s="156">
        <f t="shared" si="260"/>
        <v>-1.6795279164775301E-2</v>
      </c>
      <c r="UY14" s="156">
        <f t="shared" si="260"/>
        <v>-1.2256014525646841E-2</v>
      </c>
      <c r="UZ14" s="156">
        <f t="shared" si="260"/>
        <v>-4.9931911030413056E-3</v>
      </c>
      <c r="VA14" s="156">
        <f t="shared" si="260"/>
        <v>-1.7476168860644625E-2</v>
      </c>
      <c r="VB14" s="156">
        <f t="shared" si="260"/>
        <v>-1.9291874716296009E-2</v>
      </c>
      <c r="VC14" s="156">
        <f t="shared" si="260"/>
        <v>-2.2242396731729563E-2</v>
      </c>
      <c r="VD14" s="156">
        <f t="shared" si="260"/>
        <v>-6.3549704947798435E-3</v>
      </c>
      <c r="VE14" s="156">
        <f t="shared" si="260"/>
        <v>-1.7249205628688258E-2</v>
      </c>
      <c r="VF14" s="156">
        <f t="shared" si="260"/>
        <v>-1.4071720381298336E-2</v>
      </c>
      <c r="VG14" s="156">
        <f t="shared" si="260"/>
        <v>-1.1121198365864782E-2</v>
      </c>
      <c r="VH14" s="156">
        <f t="shared" si="260"/>
        <v>-1.8384021788470317E-2</v>
      </c>
      <c r="VI14" s="156">
        <f t="shared" si="260"/>
        <v>-1.6568315932818933E-2</v>
      </c>
      <c r="VJ14" s="156">
        <f t="shared" si="260"/>
        <v>-1.6568315932818933E-2</v>
      </c>
      <c r="VK14" s="156">
        <f t="shared" si="260"/>
        <v>-2.6327734906945177E-2</v>
      </c>
      <c r="VL14" s="156">
        <f t="shared" si="260"/>
        <v>-4.5392646391284597E-2</v>
      </c>
      <c r="VM14" s="156">
        <f t="shared" si="260"/>
        <v>-6.5819337267362776E-2</v>
      </c>
      <c r="VN14" s="156">
        <f t="shared" si="260"/>
        <v>-5.3109396277803089E-2</v>
      </c>
      <c r="VO14" s="156">
        <f t="shared" si="260"/>
        <v>-5.6513844757149378E-2</v>
      </c>
      <c r="VP14" s="156">
        <f t="shared" si="260"/>
        <v>-4.9024058102587476E-2</v>
      </c>
      <c r="VQ14" s="156">
        <f t="shared" si="260"/>
        <v>-5.2428506581933765E-2</v>
      </c>
      <c r="VR14" s="156">
        <f t="shared" si="260"/>
        <v>-7.0812528370404082E-2</v>
      </c>
      <c r="VS14" s="156">
        <f t="shared" si="260"/>
        <v>-0.16182478438492964</v>
      </c>
      <c r="VT14" s="156">
        <f t="shared" si="260"/>
        <v>-0.12800726282342256</v>
      </c>
      <c r="VU14" s="156">
        <f t="shared" si="260"/>
        <v>-0.12097140263277362</v>
      </c>
      <c r="VV14" s="156">
        <f t="shared" si="260"/>
        <v>-0.1529732183386292</v>
      </c>
      <c r="VW14" s="156">
        <f t="shared" si="260"/>
        <v>-0.13980935088515667</v>
      </c>
      <c r="VX14" s="156">
        <f t="shared" si="260"/>
        <v>-0.15229232864275988</v>
      </c>
      <c r="VY14" s="156">
        <f t="shared" si="260"/>
        <v>-0.14525646845211093</v>
      </c>
      <c r="VZ14" s="156">
        <f t="shared" si="260"/>
        <v>-0.18906037221970051</v>
      </c>
      <c r="WA14" s="156">
        <f t="shared" si="260"/>
        <v>-0.2126645483431685</v>
      </c>
      <c r="WB14" s="156">
        <f t="shared" si="260"/>
        <v>-0.19382660009078523</v>
      </c>
      <c r="WC14" s="156">
        <f t="shared" si="260"/>
        <v>-0.22355878347707669</v>
      </c>
      <c r="WD14" s="156">
        <f t="shared" si="260"/>
        <v>-0.20358601906491147</v>
      </c>
      <c r="WE14" s="156">
        <f t="shared" si="260"/>
        <v>-0.18928733545165688</v>
      </c>
      <c r="WF14" s="156">
        <f t="shared" si="260"/>
        <v>-0.20040853381752166</v>
      </c>
      <c r="WG14" s="156">
        <f t="shared" si="260"/>
        <v>-0.1899682251475262</v>
      </c>
      <c r="WH14" s="156">
        <f t="shared" si="260"/>
        <v>-0.21062187925556064</v>
      </c>
      <c r="WI14" s="156">
        <f t="shared" si="260"/>
        <v>-0.19723104857013174</v>
      </c>
      <c r="WJ14" s="156">
        <f t="shared" si="260"/>
        <v>-0.20381298229686795</v>
      </c>
      <c r="WK14" s="156">
        <f t="shared" si="260"/>
        <v>-0.19314571039491613</v>
      </c>
      <c r="WL14" s="156">
        <f t="shared" ref="WL14:XZ14" si="261">WL19/$TZ$19-1</f>
        <v>-0.18247843849296408</v>
      </c>
      <c r="WM14" s="156">
        <f t="shared" si="261"/>
        <v>-0.17385383567862012</v>
      </c>
      <c r="WN14" s="156">
        <f t="shared" si="261"/>
        <v>-0.16545619609623241</v>
      </c>
      <c r="WO14" s="156">
        <f t="shared" si="261"/>
        <v>-0.16613708579210162</v>
      </c>
      <c r="WP14" s="156">
        <f t="shared" si="261"/>
        <v>-0.15388107126645489</v>
      </c>
      <c r="WQ14" s="156">
        <f t="shared" si="261"/>
        <v>-0.14412165229232865</v>
      </c>
      <c r="WR14" s="156">
        <f t="shared" si="261"/>
        <v>-0.14049024058102599</v>
      </c>
      <c r="WS14" s="156">
        <f t="shared" si="261"/>
        <v>-0.1386745347253745</v>
      </c>
      <c r="WT14" s="156">
        <f t="shared" si="261"/>
        <v>-0.14525646845211093</v>
      </c>
      <c r="WU14" s="156">
        <f t="shared" si="261"/>
        <v>-0.15478892419428047</v>
      </c>
      <c r="WV14" s="156">
        <f t="shared" si="261"/>
        <v>-0.14661824784384936</v>
      </c>
      <c r="WW14" s="156">
        <f t="shared" si="261"/>
        <v>-0.15161143894689055</v>
      </c>
      <c r="WX14" s="156">
        <f t="shared" si="261"/>
        <v>-0.17339990921470727</v>
      </c>
      <c r="WY14" s="156">
        <f t="shared" si="261"/>
        <v>-0.17771221062187936</v>
      </c>
      <c r="WZ14" s="156">
        <f t="shared" si="261"/>
        <v>-0.15887426236949609</v>
      </c>
      <c r="XA14" s="156">
        <f t="shared" si="261"/>
        <v>-0.15274625510667283</v>
      </c>
      <c r="XB14" s="156">
        <f t="shared" si="261"/>
        <v>-0.14934180662732643</v>
      </c>
      <c r="XC14" s="156">
        <f t="shared" si="261"/>
        <v>-0.15093054925102145</v>
      </c>
      <c r="XD14" s="156">
        <f t="shared" si="261"/>
        <v>-0.14185201997276442</v>
      </c>
      <c r="XE14" s="156">
        <f t="shared" si="261"/>
        <v>-0.12914207898320484</v>
      </c>
      <c r="XF14" s="156">
        <f t="shared" si="261"/>
        <v>-0.15978211529732178</v>
      </c>
      <c r="XG14" s="156">
        <f t="shared" si="261"/>
        <v>-0.15955515206536541</v>
      </c>
      <c r="XH14" s="156">
        <f t="shared" si="261"/>
        <v>-0.14593735814798003</v>
      </c>
      <c r="XI14" s="156">
        <f t="shared" si="261"/>
        <v>-0.14502950522015434</v>
      </c>
      <c r="XJ14" s="156">
        <f t="shared" si="261"/>
        <v>-0.14412165229232865</v>
      </c>
      <c r="XK14" s="156">
        <f t="shared" si="261"/>
        <v>-0.1420789832047209</v>
      </c>
      <c r="XL14" s="156">
        <f t="shared" si="261"/>
        <v>-0.13753971856559244</v>
      </c>
      <c r="XM14" s="156">
        <f t="shared" si="261"/>
        <v>-0.13685882886972311</v>
      </c>
      <c r="XN14" s="156">
        <f t="shared" si="261"/>
        <v>-0.13890149795733098</v>
      </c>
      <c r="XO14" s="156">
        <f t="shared" si="261"/>
        <v>-0.14298683613254659</v>
      </c>
      <c r="XP14" s="156">
        <f t="shared" si="261"/>
        <v>-0.13141171130276896</v>
      </c>
      <c r="XQ14" s="156">
        <f t="shared" si="261"/>
        <v>-0.13141171130276896</v>
      </c>
      <c r="XR14" s="156">
        <f t="shared" si="261"/>
        <v>-0.12959600544711758</v>
      </c>
      <c r="XS14" s="156">
        <f t="shared" si="261"/>
        <v>-0.12187925556059931</v>
      </c>
      <c r="XT14" s="156">
        <f t="shared" si="261"/>
        <v>-0.12165229232864272</v>
      </c>
      <c r="XU14" s="156">
        <f t="shared" si="261"/>
        <v>-0.10304130730821603</v>
      </c>
      <c r="XV14" s="156">
        <f t="shared" si="261"/>
        <v>-0.116886064457558</v>
      </c>
      <c r="XW14" s="156">
        <f t="shared" si="261"/>
        <v>-0.10553790285973685</v>
      </c>
      <c r="XX14" s="156">
        <f t="shared" si="261"/>
        <v>-0.10440308669995468</v>
      </c>
      <c r="XY14" s="156">
        <f t="shared" si="261"/>
        <v>-0.10417612346799821</v>
      </c>
      <c r="XZ14" s="156">
        <f t="shared" si="261"/>
        <v>-0.10031774852473907</v>
      </c>
      <c r="YA14" s="156">
        <f>YA19/$YA$19-1</f>
        <v>0</v>
      </c>
      <c r="YB14" s="156">
        <f t="shared" ref="YB14:AAM14" si="262">YB19/$YA$19-1</f>
        <v>9.3297323839922619E-3</v>
      </c>
      <c r="YC14" s="156">
        <f t="shared" si="262"/>
        <v>-2.4551927326288414E-4</v>
      </c>
      <c r="YD14" s="156">
        <f t="shared" si="262"/>
        <v>1.1048367296832895E-2</v>
      </c>
      <c r="YE14" s="156">
        <f t="shared" si="262"/>
        <v>3.6827890989443723E-3</v>
      </c>
      <c r="YF14" s="156">
        <f t="shared" si="262"/>
        <v>5.4014240117850054E-3</v>
      </c>
      <c r="YG14" s="156">
        <f t="shared" si="262"/>
        <v>-7.3655781978865242E-4</v>
      </c>
      <c r="YH14" s="156">
        <f t="shared" si="262"/>
        <v>-8.5931745642031654E-3</v>
      </c>
      <c r="YI14" s="156">
        <f t="shared" si="262"/>
        <v>-1.7431868401669326E-2</v>
      </c>
      <c r="YJ14" s="156">
        <f t="shared" si="262"/>
        <v>-8.5931745642031654E-3</v>
      </c>
      <c r="YK14" s="156">
        <f t="shared" si="262"/>
        <v>-4.1738276454700296E-3</v>
      </c>
      <c r="YL14" s="156">
        <f t="shared" si="262"/>
        <v>-5.1559047385217882E-3</v>
      </c>
      <c r="YM14" s="156">
        <f t="shared" si="262"/>
        <v>-4.6648661919960199E-3</v>
      </c>
      <c r="YN14" s="156">
        <f t="shared" si="262"/>
        <v>-3.191750552418271E-3</v>
      </c>
      <c r="YO14" s="156">
        <f t="shared" si="262"/>
        <v>7.3655781978887447E-3</v>
      </c>
      <c r="YP14" s="156">
        <f t="shared" si="262"/>
        <v>-1.7186349128406331E-3</v>
      </c>
      <c r="YQ14" s="156">
        <f t="shared" si="262"/>
        <v>1.2275963663148648E-3</v>
      </c>
      <c r="YR14" s="156">
        <f t="shared" si="262"/>
        <v>-9.3297323839920399E-3</v>
      </c>
      <c r="YS14" s="156">
        <f t="shared" si="262"/>
        <v>-1.6204272035354683E-2</v>
      </c>
      <c r="YT14" s="156">
        <f t="shared" si="262"/>
        <v>-2.3324330959980211E-2</v>
      </c>
      <c r="YU14" s="156">
        <f t="shared" si="262"/>
        <v>-1.5958752762091799E-2</v>
      </c>
      <c r="YV14" s="156">
        <f t="shared" si="262"/>
        <v>-1.6204272035354683E-2</v>
      </c>
      <c r="YW14" s="156">
        <f t="shared" si="262"/>
        <v>-2.8971274245028211E-2</v>
      </c>
      <c r="YX14" s="156">
        <f t="shared" si="262"/>
        <v>-3.7073410262705608E-2</v>
      </c>
      <c r="YY14" s="156">
        <f t="shared" si="262"/>
        <v>-2.2833292413454442E-2</v>
      </c>
      <c r="YZ14" s="156">
        <f t="shared" si="262"/>
        <v>-1.9396022587773176E-2</v>
      </c>
      <c r="ZA14" s="156">
        <f t="shared" si="262"/>
        <v>-2.2096734593665568E-2</v>
      </c>
      <c r="ZB14" s="156">
        <f t="shared" si="262"/>
        <v>-2.2587773140191336E-2</v>
      </c>
      <c r="ZC14" s="156">
        <f t="shared" si="262"/>
        <v>-3.0444389884605849E-2</v>
      </c>
      <c r="ZD14" s="156">
        <f t="shared" si="262"/>
        <v>-3.1180947704394724E-2</v>
      </c>
      <c r="ZE14" s="156">
        <f t="shared" si="262"/>
        <v>-1.6695310581880674E-2</v>
      </c>
      <c r="ZF14" s="156">
        <f t="shared" si="262"/>
        <v>-1.497667566904004E-2</v>
      </c>
      <c r="ZG14" s="156">
        <f t="shared" si="262"/>
        <v>-1.497667566904004E-2</v>
      </c>
      <c r="ZH14" s="156">
        <f t="shared" si="262"/>
        <v>-2.5534004419346945E-2</v>
      </c>
      <c r="ZI14" s="156">
        <f t="shared" si="262"/>
        <v>-2.5042965872820955E-2</v>
      </c>
      <c r="ZJ14" s="156">
        <f t="shared" si="262"/>
        <v>-2.995335133807997E-2</v>
      </c>
      <c r="ZK14" s="156">
        <f t="shared" si="262"/>
        <v>-3.2163024797446482E-2</v>
      </c>
      <c r="ZL14" s="156">
        <f t="shared" si="262"/>
        <v>-4.8121777559538281E-2</v>
      </c>
      <c r="ZM14" s="156">
        <f t="shared" si="262"/>
        <v>-5.2541124478271417E-2</v>
      </c>
      <c r="ZN14" s="156">
        <f t="shared" si="262"/>
        <v>-5.6714952123741558E-2</v>
      </c>
      <c r="ZO14" s="156">
        <f t="shared" si="262"/>
        <v>-5.0085931745642021E-2</v>
      </c>
      <c r="ZP14" s="156">
        <f t="shared" si="262"/>
        <v>-4.493002700712001E-2</v>
      </c>
      <c r="ZQ14" s="156">
        <f t="shared" si="262"/>
        <v>-4.6403142646697648E-2</v>
      </c>
      <c r="ZR14" s="156">
        <f t="shared" si="262"/>
        <v>-4.9349373925853146E-2</v>
      </c>
      <c r="ZS14" s="156">
        <f t="shared" si="262"/>
        <v>-5.2295605205008533E-2</v>
      </c>
      <c r="ZT14" s="156">
        <f t="shared" si="262"/>
        <v>-4.3947949914068252E-2</v>
      </c>
      <c r="ZU14" s="156">
        <f t="shared" si="262"/>
        <v>-4.443898846059402E-2</v>
      </c>
      <c r="ZV14" s="156">
        <f t="shared" si="262"/>
        <v>-5.1313528111956663E-2</v>
      </c>
      <c r="ZW14" s="156">
        <f t="shared" si="262"/>
        <v>-4.5912104100171769E-2</v>
      </c>
      <c r="ZX14" s="156">
        <f t="shared" si="262"/>
        <v>-4.1247237908175749E-2</v>
      </c>
      <c r="ZY14" s="156">
        <f t="shared" si="262"/>
        <v>-4.6648661919960643E-2</v>
      </c>
      <c r="ZZ14" s="156">
        <f t="shared" si="262"/>
        <v>-4.4193469187331136E-2</v>
      </c>
      <c r="AAA14" s="156">
        <f t="shared" si="262"/>
        <v>-5.1804566658482654E-2</v>
      </c>
      <c r="AAB14" s="156">
        <f t="shared" si="262"/>
        <v>-5.5241836484164031E-2</v>
      </c>
      <c r="AAC14" s="156">
        <f t="shared" si="262"/>
        <v>-5.8679106309845186E-2</v>
      </c>
      <c r="AAD14" s="156">
        <f t="shared" si="262"/>
        <v>-6.0152221949422935E-2</v>
      </c>
      <c r="AAE14" s="156">
        <f t="shared" si="262"/>
        <v>-7.3410262705622231E-2</v>
      </c>
      <c r="AAF14" s="156">
        <f t="shared" si="262"/>
        <v>-6.7272280874048462E-2</v>
      </c>
      <c r="AAG14" s="156">
        <f t="shared" si="262"/>
        <v>-6.2852933955315327E-2</v>
      </c>
      <c r="AAH14" s="156">
        <f t="shared" si="262"/>
        <v>-5.0331451018904905E-2</v>
      </c>
      <c r="AAI14" s="156">
        <f t="shared" si="262"/>
        <v>-4.8121777559538281E-2</v>
      </c>
      <c r="AAJ14" s="156">
        <f t="shared" si="262"/>
        <v>-5.2295605205008533E-2</v>
      </c>
      <c r="AAK14" s="156">
        <f t="shared" si="262"/>
        <v>-6.8745396513626211E-2</v>
      </c>
      <c r="AAL14" s="156">
        <f t="shared" si="262"/>
        <v>-6.7517800147311569E-2</v>
      </c>
      <c r="AAM14" s="156">
        <f t="shared" si="262"/>
        <v>-7.2919224159096463E-2</v>
      </c>
      <c r="AAN14" s="156">
        <f t="shared" ref="AAN14:ACY14" si="263">AAN19/$YA$19-1</f>
        <v>-7.7338571077829599E-2</v>
      </c>
      <c r="AAO14" s="156">
        <f t="shared" si="263"/>
        <v>-7.6847532531303608E-2</v>
      </c>
      <c r="AAP14" s="156">
        <f t="shared" si="263"/>
        <v>-7.3410262705622231E-2</v>
      </c>
      <c r="AAQ14" s="156">
        <f t="shared" si="263"/>
        <v>-6.4326049594893187E-2</v>
      </c>
      <c r="AAR14" s="156">
        <f t="shared" si="263"/>
        <v>-6.2852933955315327E-2</v>
      </c>
      <c r="AAS14" s="156">
        <f t="shared" si="263"/>
        <v>-6.9727473606678081E-2</v>
      </c>
      <c r="AAT14" s="156">
        <f t="shared" si="263"/>
        <v>-6.5308126687944945E-2</v>
      </c>
      <c r="AAU14" s="156">
        <f t="shared" si="263"/>
        <v>-6.8008838693837337E-2</v>
      </c>
      <c r="AAV14" s="156">
        <f t="shared" si="263"/>
        <v>-6.6290203780996704E-2</v>
      </c>
      <c r="AAW14" s="156">
        <f t="shared" si="263"/>
        <v>-7.8811686717407126E-2</v>
      </c>
      <c r="AAX14" s="156">
        <f t="shared" si="263"/>
        <v>-8.003928308372199E-2</v>
      </c>
      <c r="AAY14" s="156">
        <f t="shared" si="263"/>
        <v>-8.1512398723299739E-2</v>
      </c>
      <c r="AAZ14" s="156">
        <f t="shared" si="263"/>
        <v>-9.133316965381777E-2</v>
      </c>
      <c r="ABA14" s="156">
        <f t="shared" si="263"/>
        <v>-8.7895899828136503E-2</v>
      </c>
      <c r="ABB14" s="156">
        <f t="shared" si="263"/>
        <v>-0.10827399950896133</v>
      </c>
      <c r="ABC14" s="156">
        <f t="shared" si="263"/>
        <v>-0.11956788607905711</v>
      </c>
      <c r="ABD14" s="156">
        <f t="shared" si="263"/>
        <v>-0.11023815369506496</v>
      </c>
      <c r="ABE14" s="156">
        <f t="shared" si="263"/>
        <v>-9.4524920206236041E-2</v>
      </c>
      <c r="ABF14" s="156">
        <f t="shared" si="263"/>
        <v>-0.10557328750306894</v>
      </c>
      <c r="ABG14" s="156">
        <f t="shared" si="263"/>
        <v>-0.10606432604959493</v>
      </c>
      <c r="ABH14" s="156">
        <f t="shared" si="263"/>
        <v>-0.10778296096243545</v>
      </c>
      <c r="ABI14" s="156">
        <f t="shared" si="263"/>
        <v>-0.10238153695065055</v>
      </c>
      <c r="ABJ14" s="156">
        <f t="shared" si="263"/>
        <v>-0.10066290203780981</v>
      </c>
      <c r="ABK14" s="156">
        <f t="shared" si="263"/>
        <v>-9.133316965381777E-2</v>
      </c>
      <c r="ABL14" s="156">
        <f t="shared" si="263"/>
        <v>-8.9860054014240021E-2</v>
      </c>
      <c r="ABM14" s="156">
        <f t="shared" si="263"/>
        <v>-9.0351092560766011E-2</v>
      </c>
      <c r="ABN14" s="156">
        <f t="shared" si="263"/>
        <v>-9.3788362386447388E-2</v>
      </c>
      <c r="ABO14" s="156">
        <f t="shared" si="263"/>
        <v>-0.10066290203780981</v>
      </c>
      <c r="ABP14" s="156">
        <f t="shared" si="263"/>
        <v>-0.10213601767738756</v>
      </c>
      <c r="ABQ14" s="156">
        <f t="shared" si="263"/>
        <v>-9.9435305671495167E-2</v>
      </c>
      <c r="ABR14" s="156">
        <f t="shared" si="263"/>
        <v>-8.9123496194451146E-2</v>
      </c>
      <c r="ABS14" s="156">
        <f t="shared" si="263"/>
        <v>-9.133316965381777E-2</v>
      </c>
      <c r="ABT14" s="156">
        <f t="shared" si="263"/>
        <v>-8.2494475816351609E-2</v>
      </c>
      <c r="ABU14" s="156">
        <f t="shared" si="263"/>
        <v>-8.3722072182666252E-2</v>
      </c>
      <c r="ABV14" s="156">
        <f t="shared" si="263"/>
        <v>-8.3722072182666252E-2</v>
      </c>
      <c r="ABW14" s="156">
        <f t="shared" si="263"/>
        <v>-9.648907439233978E-2</v>
      </c>
      <c r="ABX14" s="156">
        <f t="shared" si="263"/>
        <v>-0.11195678860790559</v>
      </c>
      <c r="ABY14" s="156">
        <f t="shared" si="263"/>
        <v>-0.11735821261969048</v>
      </c>
      <c r="ABZ14" s="156">
        <f t="shared" si="263"/>
        <v>-0.13233488828873052</v>
      </c>
      <c r="ACA14" s="156">
        <f t="shared" si="263"/>
        <v>-0.12374171372452736</v>
      </c>
      <c r="ACB14" s="156">
        <f t="shared" si="263"/>
        <v>-0.11441198134053521</v>
      </c>
      <c r="ACC14" s="156">
        <f t="shared" si="263"/>
        <v>-0.10851951878222432</v>
      </c>
      <c r="ACD14" s="156">
        <f t="shared" si="263"/>
        <v>-9.3297323839921398E-2</v>
      </c>
      <c r="ACE14" s="156">
        <f t="shared" si="263"/>
        <v>-9.133316965381777E-2</v>
      </c>
      <c r="ACF14" s="156">
        <f t="shared" si="263"/>
        <v>-8.5931745642032875E-2</v>
      </c>
      <c r="ACG14" s="156">
        <f t="shared" si="263"/>
        <v>-8.3722072182666252E-2</v>
      </c>
      <c r="ACH14" s="156">
        <f t="shared" si="263"/>
        <v>-9.2315246746869639E-2</v>
      </c>
      <c r="ACI14" s="156">
        <f t="shared" si="263"/>
        <v>-9.3542843113184282E-2</v>
      </c>
      <c r="ACJ14" s="156">
        <f t="shared" si="263"/>
        <v>-8.2248956543088503E-2</v>
      </c>
      <c r="ACK14" s="156">
        <f t="shared" si="263"/>
        <v>-7.8566167444144241E-2</v>
      </c>
      <c r="ACL14" s="156">
        <f t="shared" si="263"/>
        <v>-8.3476552909403368E-2</v>
      </c>
      <c r="ACM14" s="156">
        <f t="shared" si="263"/>
        <v>-8.0775840903510865E-2</v>
      </c>
      <c r="ACN14" s="156">
        <f t="shared" si="263"/>
        <v>-7.488337834519998E-2</v>
      </c>
      <c r="ACO14" s="156">
        <f t="shared" si="263"/>
        <v>-7.6847532531303608E-2</v>
      </c>
      <c r="ACP14" s="156">
        <f t="shared" si="263"/>
        <v>-7.2673704885833357E-2</v>
      </c>
      <c r="ACQ14" s="156">
        <f t="shared" si="263"/>
        <v>-7.7829609624355367E-2</v>
      </c>
      <c r="ACR14" s="156">
        <f t="shared" si="263"/>
        <v>-8.1757917996562735E-2</v>
      </c>
      <c r="ACS14" s="156">
        <f t="shared" si="263"/>
        <v>-8.3476552909403368E-2</v>
      </c>
      <c r="ACT14" s="156">
        <f t="shared" si="263"/>
        <v>-7.4392339798674101E-2</v>
      </c>
      <c r="ACU14" s="156">
        <f t="shared" si="263"/>
        <v>-6.8990915786889206E-2</v>
      </c>
      <c r="ACV14" s="156">
        <f t="shared" si="263"/>
        <v>-5.8188067763319418E-2</v>
      </c>
      <c r="ACW14" s="156">
        <f t="shared" si="263"/>
        <v>-5.6714952123741558E-2</v>
      </c>
      <c r="ACX14" s="156">
        <f t="shared" si="263"/>
        <v>-4.959489319911603E-2</v>
      </c>
      <c r="ACY14" s="156">
        <f t="shared" si="263"/>
        <v>-4.6157623373434653E-2</v>
      </c>
      <c r="ACZ14" s="156">
        <f t="shared" ref="ACZ14:AFK14" si="264">ACZ19/$YA$19-1</f>
        <v>-5.1313528111956663E-2</v>
      </c>
      <c r="ADA14" s="156">
        <f t="shared" si="264"/>
        <v>-4.493002700712001E-2</v>
      </c>
      <c r="ADB14" s="156">
        <f t="shared" si="264"/>
        <v>-4.1247237908175749E-2</v>
      </c>
      <c r="ADC14" s="156">
        <f t="shared" si="264"/>
        <v>-4.6894181193223639E-2</v>
      </c>
      <c r="ADD14" s="156">
        <f t="shared" si="264"/>
        <v>-4.8612816106064272E-2</v>
      </c>
      <c r="ADE14" s="156">
        <f t="shared" si="264"/>
        <v>-4.1492757181438744E-2</v>
      </c>
      <c r="ADF14" s="156">
        <f t="shared" si="264"/>
        <v>-4.5912104100171769E-2</v>
      </c>
      <c r="ADG14" s="156">
        <f t="shared" si="264"/>
        <v>-6.5799165234470935E-2</v>
      </c>
      <c r="ADH14" s="156">
        <f t="shared" si="264"/>
        <v>-7.2919224159096463E-2</v>
      </c>
      <c r="ADI14" s="156">
        <f t="shared" si="264"/>
        <v>-7.1937147066044704E-2</v>
      </c>
      <c r="ADJ14" s="156">
        <f t="shared" si="264"/>
        <v>-6.3589491775104312E-2</v>
      </c>
      <c r="ADK14" s="156">
        <f t="shared" si="264"/>
        <v>-5.0085931745642021E-2</v>
      </c>
      <c r="ADL14" s="156">
        <f t="shared" si="264"/>
        <v>-4.9103854652590262E-2</v>
      </c>
      <c r="ADM14" s="156">
        <f t="shared" si="264"/>
        <v>-5.475079793763804E-2</v>
      </c>
      <c r="ADN14" s="156">
        <f t="shared" si="264"/>
        <v>-6.4326049594893187E-2</v>
      </c>
      <c r="ADO14" s="156">
        <f t="shared" si="264"/>
        <v>-4.6648661919960643E-2</v>
      </c>
      <c r="ADP14" s="156">
        <f t="shared" si="264"/>
        <v>-6.6781242327522694E-2</v>
      </c>
      <c r="ADQ14" s="156">
        <f t="shared" si="264"/>
        <v>-4.7139700466486523E-2</v>
      </c>
      <c r="ADR14" s="156">
        <f t="shared" si="264"/>
        <v>-5.1804566658482654E-2</v>
      </c>
      <c r="ADS14" s="156">
        <f t="shared" si="264"/>
        <v>-5.9661183402897167E-2</v>
      </c>
      <c r="ADT14" s="156">
        <f t="shared" si="264"/>
        <v>-6.1134299042474693E-2</v>
      </c>
      <c r="ADU14" s="156">
        <f t="shared" si="264"/>
        <v>-5.7697029216793427E-2</v>
      </c>
      <c r="ADV14" s="156">
        <f t="shared" si="264"/>
        <v>-4.9349373925853146E-2</v>
      </c>
      <c r="ADW14" s="156">
        <f t="shared" si="264"/>
        <v>-5.1804566658482654E-2</v>
      </c>
      <c r="ADX14" s="156">
        <f t="shared" si="264"/>
        <v>-4.7630739013012513E-2</v>
      </c>
      <c r="ADY14" s="156">
        <f t="shared" si="264"/>
        <v>-5.425975939111205E-2</v>
      </c>
      <c r="ADZ14" s="156">
        <f t="shared" si="264"/>
        <v>-5.0822489565430895E-2</v>
      </c>
      <c r="AEA14" s="156">
        <f t="shared" si="264"/>
        <v>-4.5175546280382894E-2</v>
      </c>
      <c r="AEB14" s="156">
        <f t="shared" si="264"/>
        <v>-4.6894181193223639E-2</v>
      </c>
      <c r="AEC14" s="156">
        <f t="shared" si="264"/>
        <v>-6.0397741222685819E-2</v>
      </c>
      <c r="AED14" s="156">
        <f t="shared" si="264"/>
        <v>-6.3835011048367196E-2</v>
      </c>
      <c r="AEE14" s="156">
        <f t="shared" si="264"/>
        <v>-7.6602013258040724E-2</v>
      </c>
      <c r="AEF14" s="156">
        <f t="shared" si="264"/>
        <v>-6.7272280874048462E-2</v>
      </c>
      <c r="AEG14" s="156">
        <f t="shared" si="264"/>
        <v>-8.2739995089614493E-2</v>
      </c>
      <c r="AEH14" s="156">
        <f t="shared" si="264"/>
        <v>-8.2248956543088503E-2</v>
      </c>
      <c r="AEI14" s="156">
        <f t="shared" si="264"/>
        <v>-7.3164743432359347E-2</v>
      </c>
      <c r="AEJ14" s="156">
        <f t="shared" si="264"/>
        <v>-7.8566167444144241E-2</v>
      </c>
      <c r="AEK14" s="156">
        <f t="shared" si="264"/>
        <v>-8.102136017677386E-2</v>
      </c>
      <c r="AEL14" s="156">
        <f t="shared" si="264"/>
        <v>-7.537441689172597E-2</v>
      </c>
      <c r="AEM14" s="156">
        <f t="shared" si="264"/>
        <v>-6.7272280874048462E-2</v>
      </c>
      <c r="AEN14" s="156">
        <f t="shared" si="264"/>
        <v>-5.7697029216793427E-2</v>
      </c>
      <c r="AEO14" s="156">
        <f t="shared" si="264"/>
        <v>-5.6223913577215789E-2</v>
      </c>
      <c r="AEP14" s="156">
        <f t="shared" si="264"/>
        <v>-5.1804566658482654E-2</v>
      </c>
      <c r="AEQ14" s="156">
        <f t="shared" si="264"/>
        <v>-5.1559047385219658E-2</v>
      </c>
      <c r="AER14" s="156">
        <f t="shared" si="264"/>
        <v>-4.5666584826908885E-2</v>
      </c>
      <c r="AES14" s="156">
        <f t="shared" si="264"/>
        <v>-4.5421065553645779E-2</v>
      </c>
      <c r="AET14" s="156">
        <f t="shared" si="264"/>
        <v>-5.1804566658482654E-2</v>
      </c>
      <c r="AEU14" s="156">
        <f t="shared" si="264"/>
        <v>-5.1804566658482654E-2</v>
      </c>
      <c r="AEV14" s="156">
        <f t="shared" si="264"/>
        <v>-5.3277682298060292E-2</v>
      </c>
      <c r="AEW14" s="156">
        <f t="shared" si="264"/>
        <v>-6.1625337589000684E-2</v>
      </c>
      <c r="AEX14" s="156">
        <f t="shared" si="264"/>
        <v>-5.5732875030689799E-2</v>
      </c>
      <c r="AEY14" s="156">
        <f t="shared" si="264"/>
        <v>-5.0331451018904905E-2</v>
      </c>
      <c r="AEZ14" s="156">
        <f t="shared" si="264"/>
        <v>-4.7385219739749518E-2</v>
      </c>
      <c r="AFA14" s="156">
        <f t="shared" si="264"/>
        <v>-5.9906702676160051E-2</v>
      </c>
      <c r="AFB14" s="156">
        <f t="shared" si="264"/>
        <v>-5.425975939111205E-2</v>
      </c>
      <c r="AFC14" s="156">
        <f t="shared" si="264"/>
        <v>-6.1870856862263568E-2</v>
      </c>
      <c r="AFD14" s="156">
        <f t="shared" si="264"/>
        <v>-4.8612816106064272E-2</v>
      </c>
      <c r="AFE14" s="156">
        <f t="shared" si="264"/>
        <v>-5.2541124478271417E-2</v>
      </c>
      <c r="AFF14" s="156">
        <f t="shared" si="264"/>
        <v>-5.941566412963406E-2</v>
      </c>
      <c r="AFG14" s="156">
        <f t="shared" si="264"/>
        <v>-5.6223913577215789E-2</v>
      </c>
      <c r="AFH14" s="156">
        <f t="shared" si="264"/>
        <v>-5.475079793763804E-2</v>
      </c>
      <c r="AFI14" s="156">
        <f t="shared" si="264"/>
        <v>-4.8121777559538281E-2</v>
      </c>
      <c r="AFJ14" s="156">
        <f t="shared" si="264"/>
        <v>-4.8367296832801387E-2</v>
      </c>
      <c r="AFK14" s="156">
        <f t="shared" si="264"/>
        <v>-4.3702430640805146E-2</v>
      </c>
      <c r="AFL14" s="156">
        <f t="shared" ref="AFL14:AHW14" si="265">AFL19/$YA$19-1</f>
        <v>-4.1001718634912754E-2</v>
      </c>
      <c r="AFM14" s="156">
        <f t="shared" si="265"/>
        <v>-4.3211392094279377E-2</v>
      </c>
      <c r="AFN14" s="156">
        <f t="shared" si="265"/>
        <v>-5.0331451018904905E-2</v>
      </c>
      <c r="AFO14" s="156">
        <f t="shared" si="265"/>
        <v>-5.5978394303952683E-2</v>
      </c>
      <c r="AFP14" s="156">
        <f t="shared" si="265"/>
        <v>-6.3343972501841317E-2</v>
      </c>
      <c r="AFQ14" s="156">
        <f t="shared" si="265"/>
        <v>-7.1691627792781598E-2</v>
      </c>
      <c r="AFR14" s="156">
        <f t="shared" si="265"/>
        <v>-8.0775840903510865E-2</v>
      </c>
      <c r="AFS14" s="156">
        <f t="shared" si="265"/>
        <v>-8.1757917996562735E-2</v>
      </c>
      <c r="AFT14" s="156">
        <f t="shared" si="265"/>
        <v>-7.6110974711514734E-2</v>
      </c>
      <c r="AFU14" s="156">
        <f t="shared" si="265"/>
        <v>-7.6602013258040724E-2</v>
      </c>
      <c r="AFV14" s="156">
        <f t="shared" si="265"/>
        <v>-7.635649398477784E-2</v>
      </c>
      <c r="AFW14" s="156">
        <f t="shared" si="265"/>
        <v>-7.5619936164988966E-2</v>
      </c>
      <c r="AFX14" s="156">
        <f t="shared" si="265"/>
        <v>-7.6602013258040724E-2</v>
      </c>
      <c r="AFY14" s="156">
        <f t="shared" si="265"/>
        <v>-8.053032163024787E-2</v>
      </c>
      <c r="AFZ14" s="156">
        <f t="shared" si="265"/>
        <v>-8.6668303461821639E-2</v>
      </c>
      <c r="AGA14" s="156">
        <f t="shared" si="265"/>
        <v>-8.3476552909403368E-2</v>
      </c>
      <c r="AGB14" s="156">
        <f t="shared" si="265"/>
        <v>-0.10041738276454693</v>
      </c>
      <c r="AGC14" s="156">
        <f t="shared" si="265"/>
        <v>-9.2315246746869639E-2</v>
      </c>
      <c r="AGD14" s="156">
        <f t="shared" si="265"/>
        <v>-9.2560766020132523E-2</v>
      </c>
      <c r="AGE14" s="156">
        <f t="shared" si="265"/>
        <v>-9.5261478026024915E-2</v>
      </c>
      <c r="AGF14" s="156">
        <f t="shared" si="265"/>
        <v>-9.3788362386447388E-2</v>
      </c>
      <c r="AGG14" s="156">
        <f t="shared" si="265"/>
        <v>-7.5619936164988966E-2</v>
      </c>
      <c r="AGH14" s="156">
        <f t="shared" si="265"/>
        <v>-9.1087650380554774E-2</v>
      </c>
      <c r="AGI14" s="156">
        <f t="shared" si="265"/>
        <v>-7.4392339798674101E-2</v>
      </c>
      <c r="AGJ14" s="156">
        <f t="shared" si="265"/>
        <v>-8.3476552909403368E-2</v>
      </c>
      <c r="AGK14" s="156">
        <f t="shared" si="265"/>
        <v>-7.9793763810459106E-2</v>
      </c>
      <c r="AGL14" s="156">
        <f t="shared" si="265"/>
        <v>-8.9614534740977136E-2</v>
      </c>
      <c r="AGM14" s="156">
        <f t="shared" si="265"/>
        <v>-8.5195187822244001E-2</v>
      </c>
      <c r="AGN14" s="156">
        <f t="shared" si="265"/>
        <v>-6.8499877240363327E-2</v>
      </c>
      <c r="AGO14" s="156">
        <f t="shared" si="265"/>
        <v>-6.4571568868156071E-2</v>
      </c>
      <c r="AGP14" s="156">
        <f t="shared" si="265"/>
        <v>-6.5799165234470935E-2</v>
      </c>
      <c r="AGQ14" s="156">
        <f t="shared" si="265"/>
        <v>-6.5799165234470935E-2</v>
      </c>
      <c r="AGR14" s="156">
        <f t="shared" si="265"/>
        <v>-5.9906702676160051E-2</v>
      </c>
      <c r="AGS14" s="156">
        <f t="shared" si="265"/>
        <v>-6.5308126687944945E-2</v>
      </c>
      <c r="AGT14" s="156">
        <f t="shared" si="265"/>
        <v>-7.3410262705622231E-2</v>
      </c>
      <c r="AGU14" s="156">
        <f t="shared" si="265"/>
        <v>-7.120058924625583E-2</v>
      </c>
      <c r="AGV14" s="156">
        <f t="shared" si="265"/>
        <v>-6.5062607414682061E-2</v>
      </c>
      <c r="AGW14" s="156">
        <f t="shared" si="265"/>
        <v>-6.1625337589000684E-2</v>
      </c>
      <c r="AGX14" s="156">
        <f t="shared" si="265"/>
        <v>-5.6714952123741558E-2</v>
      </c>
      <c r="AGY14" s="156">
        <f t="shared" si="265"/>
        <v>-4.8858335379327156E-2</v>
      </c>
      <c r="AGZ14" s="156">
        <f t="shared" si="265"/>
        <v>-5.6960471397004664E-2</v>
      </c>
      <c r="AHA14" s="156">
        <f t="shared" si="265"/>
        <v>-5.4505278664375156E-2</v>
      </c>
      <c r="AHB14" s="156">
        <f t="shared" si="265"/>
        <v>-5.9170144856371176E-2</v>
      </c>
      <c r="AHC14" s="156">
        <f t="shared" si="265"/>
        <v>-5.4014240117849166E-2</v>
      </c>
      <c r="AHD14" s="156">
        <f t="shared" si="265"/>
        <v>-5.3523201571323398E-2</v>
      </c>
      <c r="AHE14" s="156">
        <f t="shared" si="265"/>
        <v>-5.0822489565430895E-2</v>
      </c>
      <c r="AHF14" s="156">
        <f t="shared" si="265"/>
        <v>-5.0576970292167789E-2</v>
      </c>
      <c r="AHG14" s="156">
        <f t="shared" si="265"/>
        <v>-4.9349373925853146E-2</v>
      </c>
      <c r="AHH14" s="156">
        <f t="shared" si="265"/>
        <v>-4.9349373925853146E-2</v>
      </c>
      <c r="AHI14" s="156">
        <f t="shared" si="265"/>
        <v>-4.8367296832801387E-2</v>
      </c>
      <c r="AHJ14" s="156">
        <f t="shared" si="265"/>
        <v>-4.6894181193223639E-2</v>
      </c>
      <c r="AHK14" s="156">
        <f t="shared" si="265"/>
        <v>-4.8121777559538281E-2</v>
      </c>
      <c r="AHL14" s="156">
        <f t="shared" si="265"/>
        <v>-4.959489319911603E-2</v>
      </c>
      <c r="AHM14" s="156">
        <f t="shared" si="265"/>
        <v>-4.5175546280382894E-2</v>
      </c>
      <c r="AHN14" s="156">
        <f t="shared" si="265"/>
        <v>-4.7630739013012513E-2</v>
      </c>
      <c r="AHO14" s="156">
        <f t="shared" si="265"/>
        <v>-4.5421065553645779E-2</v>
      </c>
      <c r="AHP14" s="156">
        <f t="shared" si="265"/>
        <v>-4.5666584826908885E-2</v>
      </c>
      <c r="AHQ14" s="156">
        <f t="shared" si="265"/>
        <v>-4.0019641541860884E-2</v>
      </c>
      <c r="AHR14" s="156">
        <f t="shared" si="265"/>
        <v>-3.9037564448809126E-2</v>
      </c>
      <c r="AHS14" s="156">
        <f t="shared" si="265"/>
        <v>-3.0444389884605849E-2</v>
      </c>
      <c r="AHT14" s="156">
        <f t="shared" si="265"/>
        <v>-2.3815369506506201E-2</v>
      </c>
      <c r="AHU14" s="156">
        <f t="shared" si="265"/>
        <v>-3.1180947704394724E-2</v>
      </c>
      <c r="AHV14" s="156">
        <f t="shared" si="265"/>
        <v>-2.5288485146083839E-2</v>
      </c>
      <c r="AHW14" s="156">
        <f t="shared" si="265"/>
        <v>-2.8480235698502221E-2</v>
      </c>
      <c r="AHX14" s="156">
        <f t="shared" ref="AHX14:AKI14" si="266">AHX19/$YA$19-1</f>
        <v>-3.4863736803338985E-2</v>
      </c>
      <c r="AHY14" s="156">
        <f t="shared" si="266"/>
        <v>-3.1671986250920714E-2</v>
      </c>
      <c r="AHZ14" s="156">
        <f t="shared" si="266"/>
        <v>-4.493002700712001E-2</v>
      </c>
      <c r="AIA14" s="156">
        <f t="shared" si="266"/>
        <v>-4.3702430640805146E-2</v>
      </c>
      <c r="AIB14" s="156">
        <f t="shared" si="266"/>
        <v>-3.7073410262705608E-2</v>
      </c>
      <c r="AIC14" s="156">
        <f t="shared" si="266"/>
        <v>-3.3636140437024231E-2</v>
      </c>
      <c r="AID14" s="156">
        <f t="shared" si="266"/>
        <v>-3.0444389884605849E-2</v>
      </c>
      <c r="AIE14" s="156">
        <f t="shared" si="266"/>
        <v>-3.1180947704394724E-2</v>
      </c>
      <c r="AIF14" s="156">
        <f t="shared" si="266"/>
        <v>-3.3636140437024231E-2</v>
      </c>
      <c r="AIG14" s="156">
        <f t="shared" si="266"/>
        <v>-3.7564448809231377E-2</v>
      </c>
      <c r="AIH14" s="156">
        <f t="shared" si="266"/>
        <v>-3.928308372207201E-2</v>
      </c>
      <c r="AII14" s="156">
        <f t="shared" si="266"/>
        <v>-5.0331451018904905E-2</v>
      </c>
      <c r="AIJ14" s="156">
        <f t="shared" si="266"/>
        <v>-4.6403142646697648E-2</v>
      </c>
      <c r="AIK14" s="156">
        <f t="shared" si="266"/>
        <v>-4.493002700712001E-2</v>
      </c>
      <c r="AIL14" s="156">
        <f t="shared" si="266"/>
        <v>-5.8188067763319418E-2</v>
      </c>
      <c r="AIM14" s="156">
        <f t="shared" si="266"/>
        <v>-6.8990915786889206E-2</v>
      </c>
      <c r="AIN14" s="156">
        <f t="shared" si="266"/>
        <v>-5.9661183402897167E-2</v>
      </c>
      <c r="AIO14" s="156">
        <f t="shared" si="266"/>
        <v>-5.8924625583108292E-2</v>
      </c>
      <c r="AIP14" s="156">
        <f t="shared" si="266"/>
        <v>-6.1134299042474693E-2</v>
      </c>
      <c r="AIQ14" s="156">
        <f t="shared" si="266"/>
        <v>-6.0643260495948925E-2</v>
      </c>
      <c r="AIR14" s="156">
        <f t="shared" si="266"/>
        <v>-5.1068008838693779E-2</v>
      </c>
      <c r="AIS14" s="156">
        <f t="shared" si="266"/>
        <v>-5.2050085931745538E-2</v>
      </c>
      <c r="AIT14" s="156">
        <f t="shared" si="266"/>
        <v>-5.2295605205008533E-2</v>
      </c>
      <c r="AIU14" s="156">
        <f t="shared" si="266"/>
        <v>-5.5487355757426915E-2</v>
      </c>
      <c r="AIV14" s="156">
        <f t="shared" si="266"/>
        <v>-5.2786643751534412E-2</v>
      </c>
      <c r="AIW14" s="156">
        <f t="shared" si="266"/>
        <v>-4.959489319911603E-2</v>
      </c>
      <c r="AIX14" s="156">
        <f t="shared" si="266"/>
        <v>-4.493002700712001E-2</v>
      </c>
      <c r="AIY14" s="156">
        <f t="shared" si="266"/>
        <v>-4.2965872821016493E-2</v>
      </c>
      <c r="AIZ14" s="156">
        <f t="shared" si="266"/>
        <v>-4.1983795727964512E-2</v>
      </c>
      <c r="AJA14" s="156">
        <f t="shared" si="266"/>
        <v>-4.0510680088386875E-2</v>
      </c>
      <c r="AJB14" s="156">
        <f t="shared" si="266"/>
        <v>-3.9528602995335116E-2</v>
      </c>
      <c r="AJC14" s="156">
        <f t="shared" si="266"/>
        <v>-4.3947949914068252E-2</v>
      </c>
      <c r="AJD14" s="156">
        <f t="shared" si="266"/>
        <v>-4.3947949914068252E-2</v>
      </c>
      <c r="AJE14" s="156">
        <f t="shared" si="266"/>
        <v>-4.8367296832801387E-2</v>
      </c>
      <c r="AJF14" s="156">
        <f t="shared" si="266"/>
        <v>-5.0331451018904905E-2</v>
      </c>
      <c r="AJG14" s="156">
        <f t="shared" si="266"/>
        <v>-5.4014240117849166E-2</v>
      </c>
      <c r="AJH14" s="156">
        <f t="shared" si="266"/>
        <v>-4.7876258286275397E-2</v>
      </c>
      <c r="AJI14" s="156">
        <f t="shared" si="266"/>
        <v>-4.7876258286275397E-2</v>
      </c>
      <c r="AJJ14" s="156">
        <f t="shared" si="266"/>
        <v>-4.6894181193223639E-2</v>
      </c>
      <c r="AJK14" s="156">
        <f t="shared" si="266"/>
        <v>-4.7876258286275397E-2</v>
      </c>
      <c r="AJL14" s="156">
        <f t="shared" si="266"/>
        <v>-4.8858335379327156E-2</v>
      </c>
      <c r="AJM14" s="156">
        <f t="shared" si="266"/>
        <v>-5.6960471397004664E-2</v>
      </c>
      <c r="AJN14" s="156">
        <f t="shared" si="266"/>
        <v>-6.0152221949422935E-2</v>
      </c>
      <c r="AJO14" s="156">
        <f t="shared" si="266"/>
        <v>-5.5732875030689799E-2</v>
      </c>
      <c r="AJP14" s="156">
        <f t="shared" si="266"/>
        <v>-5.4014240117849166E-2</v>
      </c>
      <c r="AJQ14" s="156">
        <f t="shared" si="266"/>
        <v>-5.1804566658482654E-2</v>
      </c>
      <c r="AJR14" s="156">
        <f t="shared" si="266"/>
        <v>-5.425975939111205E-2</v>
      </c>
      <c r="AJS14" s="156">
        <f t="shared" si="266"/>
        <v>-5.4505278664375156E-2</v>
      </c>
      <c r="AJT14" s="156">
        <f t="shared" si="266"/>
        <v>-4.9103854652590262E-2</v>
      </c>
      <c r="AJU14" s="156">
        <f t="shared" si="266"/>
        <v>-4.5175546280382894E-2</v>
      </c>
      <c r="AJV14" s="156">
        <f t="shared" si="266"/>
        <v>-4.493002700712001E-2</v>
      </c>
      <c r="AJW14" s="156">
        <f t="shared" si="266"/>
        <v>-3.928308372207201E-2</v>
      </c>
      <c r="AJX14" s="156">
        <f t="shared" si="266"/>
        <v>-3.9774122268598E-2</v>
      </c>
      <c r="AJY14" s="156">
        <f t="shared" si="266"/>
        <v>-4.1492757181438744E-2</v>
      </c>
      <c r="AJZ14" s="156">
        <f t="shared" si="266"/>
        <v>-4.4193469187331136E-2</v>
      </c>
      <c r="AKA14" s="156">
        <f t="shared" si="266"/>
        <v>-4.7876258286275397E-2</v>
      </c>
      <c r="AKB14" s="156">
        <f t="shared" si="266"/>
        <v>-4.2965872821016493E-2</v>
      </c>
      <c r="AKC14" s="156">
        <f t="shared" si="266"/>
        <v>-3.8792045175546241E-2</v>
      </c>
      <c r="AKD14" s="156">
        <f t="shared" si="266"/>
        <v>-4.2474834274490503E-2</v>
      </c>
      <c r="AKE14" s="156">
        <f t="shared" si="266"/>
        <v>-3.7809968082494483E-2</v>
      </c>
      <c r="AKF14" s="156">
        <f t="shared" si="266"/>
        <v>-3.9528602995335116E-2</v>
      </c>
      <c r="AKG14" s="156">
        <f t="shared" si="266"/>
        <v>-3.4127178983549999E-2</v>
      </c>
      <c r="AKH14" s="156">
        <f t="shared" si="266"/>
        <v>-3.6091333169653739E-2</v>
      </c>
      <c r="AKI14" s="156">
        <f t="shared" si="266"/>
        <v>-4.6894181193223639E-2</v>
      </c>
      <c r="AKJ14" s="156">
        <f t="shared" ref="AKJ14:AMU14" si="267">AKJ19/$YA$19-1</f>
        <v>-4.3947949914068252E-2</v>
      </c>
      <c r="AKK14" s="156">
        <f t="shared" si="267"/>
        <v>-4.0756199361649759E-2</v>
      </c>
      <c r="AKL14" s="156">
        <f t="shared" si="267"/>
        <v>-3.7318929535968492E-2</v>
      </c>
      <c r="AKM14" s="156">
        <f t="shared" si="267"/>
        <v>-4.1492757181438744E-2</v>
      </c>
      <c r="AKN14" s="156">
        <f t="shared" si="267"/>
        <v>-3.7564448809231377E-2</v>
      </c>
      <c r="AKO14" s="156">
        <f t="shared" si="267"/>
        <v>-3.510925607660198E-2</v>
      </c>
      <c r="AKP14" s="156">
        <f t="shared" si="267"/>
        <v>-3.8792045175546241E-2</v>
      </c>
      <c r="AKQ14" s="156">
        <f t="shared" si="267"/>
        <v>-3.7073410262705608E-2</v>
      </c>
      <c r="AKR14" s="156">
        <f t="shared" si="267"/>
        <v>-4.0019641541860884E-2</v>
      </c>
      <c r="AKS14" s="156">
        <f t="shared" si="267"/>
        <v>-4.0756199361649759E-2</v>
      </c>
      <c r="AKT14" s="156">
        <f t="shared" si="267"/>
        <v>-3.6336852442916734E-2</v>
      </c>
      <c r="AKU14" s="156">
        <f t="shared" si="267"/>
        <v>-3.7073410262705608E-2</v>
      </c>
      <c r="AKV14" s="156">
        <f t="shared" si="267"/>
        <v>-3.2163024797446482E-2</v>
      </c>
      <c r="AKW14" s="156">
        <f t="shared" si="267"/>
        <v>-2.8480235698502221E-2</v>
      </c>
      <c r="AKX14" s="156">
        <f t="shared" si="267"/>
        <v>-2.5534004419346945E-2</v>
      </c>
      <c r="AKY14" s="156">
        <f t="shared" si="267"/>
        <v>-2.6761600785661588E-2</v>
      </c>
      <c r="AKZ14" s="156">
        <f t="shared" si="267"/>
        <v>-2.6761600785661588E-2</v>
      </c>
      <c r="ALA14" s="156">
        <f t="shared" si="267"/>
        <v>-2.6025042965872713E-2</v>
      </c>
      <c r="ALB14" s="156">
        <f t="shared" si="267"/>
        <v>-1.7922906948195316E-2</v>
      </c>
      <c r="ALC14" s="156">
        <f t="shared" si="267"/>
        <v>-1.6940829855143558E-2</v>
      </c>
      <c r="ALD14" s="156">
        <f t="shared" si="267"/>
        <v>-1.4731156395776934E-2</v>
      </c>
      <c r="ALE14" s="156">
        <f t="shared" si="267"/>
        <v>-1.5467714215565809E-2</v>
      </c>
      <c r="ALF14" s="156">
        <f t="shared" si="267"/>
        <v>-1.4240117849251166E-2</v>
      </c>
      <c r="ALG14" s="156">
        <f t="shared" si="267"/>
        <v>-1.2521482936410422E-2</v>
      </c>
      <c r="ALH14" s="156">
        <f t="shared" si="267"/>
        <v>-1.4731156395776379E-3</v>
      </c>
      <c r="ALI14" s="156">
        <f t="shared" si="267"/>
        <v>5.4014240117850054E-3</v>
      </c>
      <c r="ALJ14" s="156">
        <f t="shared" si="267"/>
        <v>9.8207709305198065E-4</v>
      </c>
      <c r="ALK14" s="156">
        <f t="shared" si="267"/>
        <v>-8.3476552909402812E-3</v>
      </c>
      <c r="ALL14" s="156">
        <f t="shared" si="267"/>
        <v>-8.1021360176773971E-3</v>
      </c>
      <c r="ALM14" s="156">
        <f t="shared" si="267"/>
        <v>-1.6204272035354683E-2</v>
      </c>
      <c r="ALN14" s="156">
        <f t="shared" si="267"/>
        <v>-2.0869138227350703E-2</v>
      </c>
      <c r="ALO14" s="156">
        <f t="shared" si="267"/>
        <v>-2.1605696047139578E-2</v>
      </c>
      <c r="ALP14" s="156">
        <f t="shared" si="267"/>
        <v>-2.1605696047139578E-2</v>
      </c>
      <c r="ALQ14" s="156">
        <f t="shared" si="267"/>
        <v>-2.1605696047139578E-2</v>
      </c>
      <c r="ALR14" s="156">
        <f t="shared" si="267"/>
        <v>-1.8413945494721307E-2</v>
      </c>
      <c r="ALS14" s="156">
        <f t="shared" si="267"/>
        <v>-1.0802848023569789E-2</v>
      </c>
      <c r="ALT14" s="156">
        <f t="shared" si="267"/>
        <v>-1.7677387674932432E-2</v>
      </c>
      <c r="ALU14" s="156">
        <f t="shared" si="267"/>
        <v>-2.7007120058924472E-2</v>
      </c>
      <c r="ALV14" s="156">
        <f t="shared" si="267"/>
        <v>-3.0935428431131839E-2</v>
      </c>
      <c r="ALW14" s="156">
        <f t="shared" si="267"/>
        <v>-3.461821753007599E-2</v>
      </c>
      <c r="ALX14" s="156">
        <f t="shared" si="267"/>
        <v>-3.7564448809231377E-2</v>
      </c>
      <c r="ALY14" s="156">
        <f t="shared" si="267"/>
        <v>-3.7073410262705608E-2</v>
      </c>
      <c r="ALZ14" s="156">
        <f t="shared" si="267"/>
        <v>-3.928308372207201E-2</v>
      </c>
      <c r="AMA14" s="156">
        <f t="shared" si="267"/>
        <v>-4.7385219739749518E-2</v>
      </c>
      <c r="AMB14" s="156">
        <f t="shared" si="267"/>
        <v>-6.3835011048367196E-2</v>
      </c>
      <c r="AMC14" s="156">
        <f t="shared" si="267"/>
        <v>-5.8188067763319418E-2</v>
      </c>
      <c r="AMD14" s="156">
        <f t="shared" si="267"/>
        <v>-6.3098453228578433E-2</v>
      </c>
      <c r="AME14" s="156">
        <f t="shared" si="267"/>
        <v>-6.8499877240363327E-2</v>
      </c>
      <c r="AMF14" s="156">
        <f t="shared" si="267"/>
        <v>-6.5799165234470935E-2</v>
      </c>
      <c r="AMG14" s="156">
        <f t="shared" si="267"/>
        <v>-5.425975939111205E-2</v>
      </c>
      <c r="AMH14" s="156">
        <f t="shared" si="267"/>
        <v>-5.5487355757426915E-2</v>
      </c>
      <c r="AMI14" s="156">
        <f t="shared" si="267"/>
        <v>-5.0331451018904905E-2</v>
      </c>
      <c r="AMJ14" s="156">
        <f t="shared" si="267"/>
        <v>-5.0085931745642021E-2</v>
      </c>
      <c r="AMK14" s="156">
        <f t="shared" si="267"/>
        <v>-5.7205990670267548E-2</v>
      </c>
      <c r="AML14" s="156">
        <f t="shared" si="267"/>
        <v>-5.2295605205008533E-2</v>
      </c>
      <c r="AMM14" s="156">
        <f t="shared" si="267"/>
        <v>-4.959489319911603E-2</v>
      </c>
      <c r="AMN14" s="156">
        <f t="shared" si="267"/>
        <v>-5.0085931745642021E-2</v>
      </c>
      <c r="AMO14" s="156">
        <f t="shared" si="267"/>
        <v>-4.6894181193223639E-2</v>
      </c>
      <c r="AMP14" s="156">
        <f t="shared" si="267"/>
        <v>-4.8121777559538281E-2</v>
      </c>
      <c r="AMQ14" s="156">
        <f t="shared" si="267"/>
        <v>-5.3277682298060292E-2</v>
      </c>
      <c r="AMR14" s="156">
        <f t="shared" si="267"/>
        <v>-5.0085931745642021E-2</v>
      </c>
      <c r="AMS14" s="156">
        <f t="shared" si="267"/>
        <v>-5.1313528111956663E-2</v>
      </c>
      <c r="AMT14" s="156">
        <f t="shared" si="267"/>
        <v>-5.7942548490056422E-2</v>
      </c>
      <c r="AMU14" s="156">
        <f t="shared" si="267"/>
        <v>-5.1804566658482654E-2</v>
      </c>
      <c r="AMV14" s="156">
        <f t="shared" ref="AMV14:APG14" si="268">AMV19/$YA$19-1</f>
        <v>-5.2050085931745538E-2</v>
      </c>
      <c r="AMW14" s="156">
        <f t="shared" si="268"/>
        <v>-4.6157623373434653E-2</v>
      </c>
      <c r="AMX14" s="156">
        <f t="shared" si="268"/>
        <v>-4.4193469187331136E-2</v>
      </c>
      <c r="AMY14" s="156">
        <f t="shared" si="268"/>
        <v>-4.5421065553645779E-2</v>
      </c>
      <c r="AMZ14" s="156">
        <f t="shared" si="268"/>
        <v>-4.8858335379327156E-2</v>
      </c>
      <c r="ANA14" s="156">
        <f t="shared" si="268"/>
        <v>-5.8679106309845186E-2</v>
      </c>
      <c r="ANB14" s="156">
        <f t="shared" si="268"/>
        <v>-6.5553645961207829E-2</v>
      </c>
      <c r="ANC14" s="156">
        <f t="shared" si="268"/>
        <v>-6.2361895408789558E-2</v>
      </c>
      <c r="AND14" s="156">
        <f t="shared" si="268"/>
        <v>-6.4080530321630191E-2</v>
      </c>
      <c r="ANE14" s="156">
        <f t="shared" si="268"/>
        <v>-7.6602013258040724E-2</v>
      </c>
      <c r="ANF14" s="156">
        <f t="shared" si="268"/>
        <v>-9.1578688927080654E-2</v>
      </c>
      <c r="ANG14" s="156">
        <f t="shared" si="268"/>
        <v>-8.0775840903510865E-2</v>
      </c>
      <c r="ANH14" s="156">
        <f t="shared" si="268"/>
        <v>-6.7517800147311569E-2</v>
      </c>
      <c r="ANI14" s="156">
        <f t="shared" si="268"/>
        <v>-6.5062607414682061E-2</v>
      </c>
      <c r="ANJ14" s="156">
        <f t="shared" si="268"/>
        <v>-6.1870856862263568E-2</v>
      </c>
      <c r="ANK14" s="156">
        <f t="shared" si="268"/>
        <v>-6.2361895408789558E-2</v>
      </c>
      <c r="ANL14" s="156">
        <f t="shared" si="268"/>
        <v>-7.6847532531303608E-2</v>
      </c>
      <c r="ANM14" s="156">
        <f t="shared" si="268"/>
        <v>-8.2494475816351609E-2</v>
      </c>
      <c r="ANN14" s="156">
        <f t="shared" si="268"/>
        <v>-8.3231033636140261E-2</v>
      </c>
      <c r="ANO14" s="156">
        <f t="shared" si="268"/>
        <v>-8.8877976921188262E-2</v>
      </c>
      <c r="ANP14" s="156">
        <f t="shared" si="268"/>
        <v>-8.5195187822244001E-2</v>
      </c>
      <c r="ANQ14" s="156">
        <f t="shared" si="268"/>
        <v>-8.7404861281610513E-2</v>
      </c>
      <c r="ANR14" s="156">
        <f t="shared" si="268"/>
        <v>-9.4770439479499147E-2</v>
      </c>
      <c r="ANS14" s="156">
        <f t="shared" si="268"/>
        <v>-0.1117112693346427</v>
      </c>
      <c r="ANT14" s="156">
        <f t="shared" si="268"/>
        <v>-0.11490301988706109</v>
      </c>
      <c r="ANU14" s="156">
        <f t="shared" si="268"/>
        <v>-0.11637613552663872</v>
      </c>
      <c r="ANV14" s="156">
        <f t="shared" si="268"/>
        <v>-9.8207709305180413E-2</v>
      </c>
      <c r="ANW14" s="156">
        <f t="shared" si="268"/>
        <v>-9.5752516572550905E-2</v>
      </c>
      <c r="ANX14" s="156">
        <f t="shared" si="268"/>
        <v>-9.2806285293395407E-2</v>
      </c>
      <c r="ANY14" s="156">
        <f t="shared" si="268"/>
        <v>-7.4146820525411106E-2</v>
      </c>
      <c r="ANZ14" s="156">
        <f t="shared" si="268"/>
        <v>-7.0464031426466955E-2</v>
      </c>
      <c r="AOA14" s="156">
        <f t="shared" si="268"/>
        <v>-6.3343972501841317E-2</v>
      </c>
      <c r="AOB14" s="156">
        <f t="shared" si="268"/>
        <v>-6.2852933955315327E-2</v>
      </c>
      <c r="AOC14" s="156">
        <f t="shared" si="268"/>
        <v>-6.4817088141418955E-2</v>
      </c>
      <c r="AOD14" s="156">
        <f t="shared" si="268"/>
        <v>-8.4213110729192242E-2</v>
      </c>
      <c r="AOE14" s="156">
        <f t="shared" si="268"/>
        <v>-8.3967591455929136E-2</v>
      </c>
      <c r="AOF14" s="156">
        <f t="shared" si="268"/>
        <v>-6.4817088141418955E-2</v>
      </c>
      <c r="AOG14" s="156">
        <f t="shared" si="268"/>
        <v>-7.4392339798674101E-2</v>
      </c>
      <c r="AOH14" s="156">
        <f t="shared" si="268"/>
        <v>-7.2919224159096463E-2</v>
      </c>
      <c r="AOI14" s="156">
        <f t="shared" si="268"/>
        <v>-8.6913822735084745E-2</v>
      </c>
      <c r="AOJ14" s="156">
        <f t="shared" si="268"/>
        <v>-0.12644242573041986</v>
      </c>
      <c r="AOK14" s="156">
        <f t="shared" si="268"/>
        <v>-0.11146575006137982</v>
      </c>
      <c r="AOL14" s="156">
        <f t="shared" si="268"/>
        <v>-0.19224159096489069</v>
      </c>
      <c r="AOM14" s="156">
        <f t="shared" si="268"/>
        <v>-0.15811441198134046</v>
      </c>
      <c r="AON14" s="156">
        <f t="shared" si="268"/>
        <v>-0.31843849742204755</v>
      </c>
      <c r="AOO14" s="156">
        <f t="shared" si="268"/>
        <v>-0.23078811686717404</v>
      </c>
      <c r="AOP14" s="156">
        <f t="shared" si="268"/>
        <v>-0.33783452000982073</v>
      </c>
      <c r="AOQ14" s="156">
        <f t="shared" si="268"/>
        <v>-0.38792045175546275</v>
      </c>
      <c r="AOR14" s="156">
        <f t="shared" si="268"/>
        <v>-0.33267861527129872</v>
      </c>
      <c r="AOS14" s="156">
        <f t="shared" si="268"/>
        <v>-0.48661919960716915</v>
      </c>
      <c r="AOT14" s="156">
        <f t="shared" si="268"/>
        <v>-0.46083967591455921</v>
      </c>
      <c r="AOU14" s="156">
        <f t="shared" si="268"/>
        <v>-0.41149030198870606</v>
      </c>
      <c r="AOV14" s="156">
        <f t="shared" si="268"/>
        <v>-0.39332187576724764</v>
      </c>
      <c r="AOW14" s="156">
        <f t="shared" si="268"/>
        <v>-0.38251902774367785</v>
      </c>
      <c r="AOX14" s="156">
        <f t="shared" si="268"/>
        <v>-0.36017677387674929</v>
      </c>
      <c r="AOY14" s="156">
        <f t="shared" si="268"/>
        <v>-0.34200834765529087</v>
      </c>
      <c r="AOZ14" s="156">
        <f t="shared" si="268"/>
        <v>-0.31745642032899579</v>
      </c>
      <c r="APA14" s="156">
        <f t="shared" si="268"/>
        <v>-0.30935428431131839</v>
      </c>
      <c r="APB14" s="156">
        <f t="shared" si="268"/>
        <v>-0.32089369015467706</v>
      </c>
      <c r="APC14" s="156">
        <f t="shared" si="268"/>
        <v>-0.31230051559047378</v>
      </c>
      <c r="APD14" s="156">
        <f t="shared" si="268"/>
        <v>-0.3118094770439479</v>
      </c>
      <c r="APE14" s="156">
        <f t="shared" si="268"/>
        <v>-0.25754971765283574</v>
      </c>
      <c r="APF14" s="156">
        <f t="shared" si="268"/>
        <v>-0.27571814387429405</v>
      </c>
      <c r="APG14" s="156">
        <f t="shared" si="268"/>
        <v>-0.26933464276945729</v>
      </c>
      <c r="APH14" s="156">
        <f t="shared" ref="APH14:ARS14" si="269">APH19/$YA$19-1</f>
        <v>-0.20549963172109009</v>
      </c>
      <c r="API14" s="156">
        <f t="shared" si="269"/>
        <v>-0.14706604468450757</v>
      </c>
      <c r="APJ14" s="156">
        <f t="shared" si="269"/>
        <v>-0.11048367296832806</v>
      </c>
      <c r="APK14" s="156">
        <f t="shared" si="269"/>
        <v>-0.12398723299779024</v>
      </c>
      <c r="APL14" s="156">
        <f t="shared" si="269"/>
        <v>-0.13994598575988204</v>
      </c>
      <c r="APM14" s="156">
        <f t="shared" si="269"/>
        <v>-0.1303707341026269</v>
      </c>
      <c r="APN14" s="156">
        <f t="shared" si="269"/>
        <v>-0.11760373189295359</v>
      </c>
      <c r="APO14" s="156">
        <f t="shared" si="269"/>
        <v>-8.053032163024787E-2</v>
      </c>
      <c r="APP14" s="156">
        <f t="shared" si="269"/>
        <v>-6.1625337589000684E-2</v>
      </c>
      <c r="APQ14" s="156">
        <f t="shared" si="269"/>
        <v>-9.3297323839921398E-2</v>
      </c>
      <c r="APR14" s="156">
        <f t="shared" si="269"/>
        <v>-0.11932236680579422</v>
      </c>
      <c r="APS14" s="156">
        <f t="shared" si="269"/>
        <v>-9.8207709305180413E-2</v>
      </c>
      <c r="APT14" s="156">
        <f t="shared" si="269"/>
        <v>-9.5015958752762031E-2</v>
      </c>
      <c r="APU14" s="156">
        <f t="shared" si="269"/>
        <v>-7.488337834519998E-2</v>
      </c>
      <c r="APV14" s="156">
        <f t="shared" si="269"/>
        <v>-8.936901546771403E-2</v>
      </c>
      <c r="APW14" s="156">
        <f t="shared" si="269"/>
        <v>-6.6290203780996704E-2</v>
      </c>
      <c r="APX14" s="156">
        <f t="shared" si="269"/>
        <v>-6.7763319420574453E-2</v>
      </c>
      <c r="APY14" s="156">
        <f t="shared" si="269"/>
        <v>-6.5308126687944945E-2</v>
      </c>
      <c r="APZ14" s="156">
        <f t="shared" si="269"/>
        <v>-4.0756199361649759E-2</v>
      </c>
      <c r="AQA14" s="156">
        <f t="shared" si="269"/>
        <v>1.3994598575988171E-2</v>
      </c>
      <c r="AQB14" s="156">
        <f t="shared" si="269"/>
        <v>1.3258040756199518E-2</v>
      </c>
      <c r="AQC14" s="156">
        <f t="shared" si="269"/>
        <v>1.2767002209673528E-2</v>
      </c>
      <c r="AQD14" s="156">
        <f t="shared" si="269"/>
        <v>3.4863736803339096E-2</v>
      </c>
      <c r="AQE14" s="156">
        <f t="shared" si="269"/>
        <v>5.4996317210901147E-2</v>
      </c>
      <c r="AQF14" s="156">
        <f t="shared" si="269"/>
        <v>4.8858335379327267E-2</v>
      </c>
      <c r="AQG14" s="156">
        <f t="shared" si="269"/>
        <v>7.5619936164989188E-2</v>
      </c>
      <c r="AQH14" s="156">
        <f t="shared" si="269"/>
        <v>0.1227596366314756</v>
      </c>
      <c r="AQI14" s="156">
        <f t="shared" si="269"/>
        <v>0.16572550945249209</v>
      </c>
      <c r="AQJ14" s="156">
        <f t="shared" si="269"/>
        <v>0.15541369997544829</v>
      </c>
      <c r="AQK14" s="156">
        <f t="shared" si="269"/>
        <v>7.9302725263933338E-2</v>
      </c>
      <c r="AQL14" s="156">
        <f t="shared" si="269"/>
        <v>0.10827399950896166</v>
      </c>
      <c r="AQM14" s="156">
        <f t="shared" si="269"/>
        <v>9.9189786398232505E-2</v>
      </c>
      <c r="AQN14" s="156">
        <f t="shared" si="269"/>
        <v>0.16081512398723308</v>
      </c>
      <c r="AQO14" s="156">
        <f t="shared" si="269"/>
        <v>0.19837957279646456</v>
      </c>
      <c r="AQP14" s="156">
        <f t="shared" si="269"/>
        <v>0.18192978148784689</v>
      </c>
      <c r="AQQ14" s="156">
        <f t="shared" si="269"/>
        <v>0.18291185858089865</v>
      </c>
      <c r="AQR14" s="156">
        <f t="shared" si="269"/>
        <v>0.19813405352320168</v>
      </c>
      <c r="AQS14" s="156">
        <f t="shared" si="269"/>
        <v>0.21286520991897873</v>
      </c>
      <c r="AQT14" s="156">
        <f t="shared" si="269"/>
        <v>0.26614289221703924</v>
      </c>
      <c r="AQU14" s="156">
        <f t="shared" si="269"/>
        <v>0.30910876503805551</v>
      </c>
      <c r="AQV14" s="156">
        <f t="shared" si="269"/>
        <v>0.33194205745150995</v>
      </c>
      <c r="AQW14" s="156">
        <f t="shared" si="269"/>
        <v>0.36754235207463792</v>
      </c>
      <c r="AQX14" s="156">
        <f t="shared" si="269"/>
        <v>0.25975939111220248</v>
      </c>
      <c r="AQY14" s="156">
        <f t="shared" si="269"/>
        <v>0.14927571814387441</v>
      </c>
      <c r="AQZ14" s="156">
        <f t="shared" si="269"/>
        <v>0.21753007611097486</v>
      </c>
      <c r="ARA14" s="156">
        <f t="shared" si="269"/>
        <v>0.21973974957034126</v>
      </c>
      <c r="ARB14" s="156">
        <f t="shared" si="269"/>
        <v>0.24134544561748106</v>
      </c>
      <c r="ARC14" s="156">
        <f t="shared" si="269"/>
        <v>0.23717161797201092</v>
      </c>
      <c r="ARD14" s="156">
        <f t="shared" si="269"/>
        <v>0.24625583108274007</v>
      </c>
      <c r="ARE14" s="156">
        <f t="shared" si="269"/>
        <v>0.25754971765283585</v>
      </c>
      <c r="ARF14" s="156">
        <f t="shared" si="269"/>
        <v>0.2722808740486129</v>
      </c>
      <c r="ARG14" s="156">
        <f t="shared" si="269"/>
        <v>0.30910876503805551</v>
      </c>
      <c r="ARH14" s="156">
        <f t="shared" si="269"/>
        <v>0.31033636140437038</v>
      </c>
      <c r="ARI14" s="156">
        <f t="shared" si="269"/>
        <v>0.34176282838202798</v>
      </c>
      <c r="ARJ14" s="156">
        <f t="shared" si="269"/>
        <v>0.35256567640559799</v>
      </c>
      <c r="ARK14" s="156">
        <f t="shared" si="269"/>
        <v>0.34421802111465771</v>
      </c>
      <c r="ARL14" s="156">
        <f t="shared" si="269"/>
        <v>0.34544561748097236</v>
      </c>
      <c r="ARM14" s="156">
        <f t="shared" si="269"/>
        <v>0.36091333169653828</v>
      </c>
      <c r="ARN14" s="156">
        <f t="shared" si="269"/>
        <v>0.3950405106800885</v>
      </c>
      <c r="ARO14" s="156">
        <f t="shared" si="269"/>
        <v>0.43800638350110499</v>
      </c>
      <c r="ARP14" s="156">
        <f t="shared" si="269"/>
        <v>0.43506015222194949</v>
      </c>
      <c r="ARQ14" s="156">
        <f t="shared" si="269"/>
        <v>0.43898846059415675</v>
      </c>
      <c r="ARR14" s="156">
        <f t="shared" si="269"/>
        <v>0.44193469187331202</v>
      </c>
      <c r="ARS14" s="156">
        <f t="shared" si="269"/>
        <v>0.44488092315246752</v>
      </c>
      <c r="ART14" s="156">
        <f t="shared" ref="ART14:AUE14" si="270">ART19/$YA$19-1</f>
        <v>0.51853670513135297</v>
      </c>
      <c r="ARU14" s="156">
        <f t="shared" si="270"/>
        <v>0.45666584826908929</v>
      </c>
      <c r="ARV14" s="156">
        <f t="shared" si="270"/>
        <v>0.45298305917014492</v>
      </c>
      <c r="ARW14" s="156">
        <f t="shared" si="270"/>
        <v>0.40240608887797702</v>
      </c>
      <c r="ARX14" s="156">
        <f t="shared" si="270"/>
        <v>0.37220721826663405</v>
      </c>
      <c r="ARY14" s="156">
        <f t="shared" si="270"/>
        <v>0.16940829855143646</v>
      </c>
      <c r="ARZ14" s="156">
        <f t="shared" si="270"/>
        <v>0.22906948195433352</v>
      </c>
      <c r="ASA14" s="156">
        <f t="shared" si="270"/>
        <v>0.26638841149030212</v>
      </c>
      <c r="ASB14" s="156">
        <f t="shared" si="270"/>
        <v>0.3682789098944268</v>
      </c>
      <c r="ASC14" s="156">
        <f t="shared" si="270"/>
        <v>0.38571077829609623</v>
      </c>
      <c r="ASD14" s="156">
        <f t="shared" si="270"/>
        <v>0.41541861036091343</v>
      </c>
      <c r="ASE14" s="156">
        <f t="shared" si="270"/>
        <v>0.40584335870365829</v>
      </c>
      <c r="ASF14" s="156">
        <f t="shared" si="270"/>
        <v>0.35354775349864975</v>
      </c>
      <c r="ASG14" s="156">
        <f t="shared" si="270"/>
        <v>0.3496194451264425</v>
      </c>
      <c r="ASH14" s="156">
        <f t="shared" si="270"/>
        <v>0.32703167198625094</v>
      </c>
      <c r="ASI14" s="156">
        <f t="shared" si="270"/>
        <v>0.27915541369997565</v>
      </c>
      <c r="ASJ14" s="156">
        <f t="shared" si="270"/>
        <v>0.29069481954333432</v>
      </c>
      <c r="ASK14" s="156">
        <f t="shared" si="270"/>
        <v>0.27154431622882402</v>
      </c>
      <c r="ASL14" s="156">
        <f t="shared" si="270"/>
        <v>0.24429167689663656</v>
      </c>
      <c r="ASM14" s="156">
        <f t="shared" si="270"/>
        <v>0.29216793518291206</v>
      </c>
      <c r="ASN14" s="156">
        <f t="shared" si="270"/>
        <v>0.2909403388165972</v>
      </c>
      <c r="ASO14" s="156">
        <f t="shared" si="270"/>
        <v>0.29560520500859333</v>
      </c>
      <c r="ASP14" s="156">
        <f t="shared" si="270"/>
        <v>0.29315001227596382</v>
      </c>
      <c r="ASQ14" s="156">
        <f t="shared" si="270"/>
        <v>0.29560520500859333</v>
      </c>
      <c r="ASR14" s="156">
        <f t="shared" si="270"/>
        <v>0.2938865700957527</v>
      </c>
      <c r="ASS14" s="156">
        <f t="shared" si="270"/>
        <v>0.29216793518291206</v>
      </c>
      <c r="AST14" s="156">
        <f t="shared" si="270"/>
        <v>0.28946722317701967</v>
      </c>
      <c r="ASU14" s="156">
        <f t="shared" si="270"/>
        <v>0.28602995335133818</v>
      </c>
      <c r="ASV14" s="156">
        <f t="shared" si="270"/>
        <v>0.27694574024060903</v>
      </c>
      <c r="ASW14" s="156">
        <f t="shared" si="270"/>
        <v>0.27252639332187578</v>
      </c>
      <c r="ASX14" s="156">
        <f t="shared" si="270"/>
        <v>0.28725754971765283</v>
      </c>
      <c r="ASY14" s="156">
        <f t="shared" si="270"/>
        <v>0.2879941075374417</v>
      </c>
      <c r="ASZ14" s="156">
        <f t="shared" si="270"/>
        <v>0.31843849742204777</v>
      </c>
      <c r="ATA14" s="156">
        <f t="shared" si="270"/>
        <v>0.30542597593911136</v>
      </c>
      <c r="ATB14" s="156">
        <f t="shared" si="270"/>
        <v>0.30812668794500375</v>
      </c>
      <c r="ATC14" s="156">
        <f t="shared" si="270"/>
        <v>0.30518045666584825</v>
      </c>
      <c r="ATD14" s="156">
        <f t="shared" si="270"/>
        <v>0.31524674686962939</v>
      </c>
      <c r="ATE14" s="156">
        <f t="shared" si="270"/>
        <v>0.29044930027007143</v>
      </c>
      <c r="ATF14" s="156">
        <f t="shared" si="270"/>
        <v>0.29044930027007143</v>
      </c>
      <c r="ATG14" s="156">
        <f t="shared" si="270"/>
        <v>0.29044930027007143</v>
      </c>
      <c r="ATH14" s="156">
        <f t="shared" si="270"/>
        <v>0.28946722317701967</v>
      </c>
      <c r="ATI14" s="156">
        <f t="shared" si="270"/>
        <v>0.27989197151976453</v>
      </c>
      <c r="ATJ14" s="156">
        <f t="shared" si="270"/>
        <v>0.29806039774122262</v>
      </c>
      <c r="ATK14" s="156">
        <f t="shared" si="270"/>
        <v>0.30763564939847776</v>
      </c>
      <c r="ATL14" s="156">
        <f t="shared" si="270"/>
        <v>0.3041983795727965</v>
      </c>
      <c r="ATM14" s="156">
        <f t="shared" si="270"/>
        <v>0.3041983795727965</v>
      </c>
      <c r="ATN14" s="156">
        <f t="shared" si="270"/>
        <v>0.3041983795727965</v>
      </c>
      <c r="ATO14" s="156">
        <f t="shared" si="270"/>
        <v>0.29339553154922671</v>
      </c>
      <c r="ATP14" s="156">
        <f t="shared" si="270"/>
        <v>0.29511416646206734</v>
      </c>
      <c r="ATQ14" s="156">
        <f t="shared" si="270"/>
        <v>0.28971274245028256</v>
      </c>
      <c r="ATR14" s="156">
        <f t="shared" si="270"/>
        <v>0.29658728210164509</v>
      </c>
      <c r="ATS14" s="156">
        <f t="shared" si="270"/>
        <v>0.30542597593911136</v>
      </c>
      <c r="ATT14" s="156">
        <f t="shared" si="270"/>
        <v>0.30542597593911136</v>
      </c>
      <c r="ATU14" s="156">
        <f t="shared" si="270"/>
        <v>0.30542597593911136</v>
      </c>
      <c r="ATV14" s="156">
        <f t="shared" si="270"/>
        <v>0.30616253375890023</v>
      </c>
      <c r="ATW14" s="156">
        <f t="shared" si="270"/>
        <v>0.31868401669531066</v>
      </c>
      <c r="ATX14" s="156">
        <f t="shared" si="270"/>
        <v>0.32703167198625094</v>
      </c>
      <c r="ATY14" s="156">
        <f t="shared" si="270"/>
        <v>0.33513380800392856</v>
      </c>
      <c r="ATZ14" s="156">
        <f t="shared" si="270"/>
        <v>0.32899582617235468</v>
      </c>
      <c r="AUA14" s="156">
        <f t="shared" si="270"/>
        <v>0.32899582617235468</v>
      </c>
      <c r="AUB14" s="156">
        <f t="shared" si="270"/>
        <v>0.32899582617235468</v>
      </c>
      <c r="AUC14" s="156">
        <f t="shared" si="270"/>
        <v>0.33071446108519531</v>
      </c>
      <c r="AUD14" s="156">
        <f t="shared" si="270"/>
        <v>0.33464276945740257</v>
      </c>
      <c r="AUE14" s="156">
        <f t="shared" si="270"/>
        <v>0.31819297814878467</v>
      </c>
      <c r="AUF14" s="156">
        <f t="shared" ref="AUF14:AWQ14" si="271">AUF19/$YA$19-1</f>
        <v>0.33562484655045433</v>
      </c>
      <c r="AUG14" s="156">
        <f t="shared" si="271"/>
        <v>0.37147066044684518</v>
      </c>
      <c r="AUH14" s="156">
        <f t="shared" si="271"/>
        <v>0.37147066044684518</v>
      </c>
      <c r="AUI14" s="156">
        <f t="shared" si="271"/>
        <v>0.37147066044684518</v>
      </c>
      <c r="AUJ14" s="156">
        <f t="shared" si="271"/>
        <v>0.39332187576724786</v>
      </c>
      <c r="AUK14" s="156">
        <f t="shared" si="271"/>
        <v>0.40068745396513639</v>
      </c>
      <c r="AUL14" s="156">
        <f t="shared" si="271"/>
        <v>0.38890252884851462</v>
      </c>
      <c r="AUM14" s="156">
        <f t="shared" si="271"/>
        <v>0.40780751288976202</v>
      </c>
      <c r="AUN14" s="156">
        <f t="shared" si="271"/>
        <v>0.43972501841394562</v>
      </c>
      <c r="AUO14" s="156">
        <f t="shared" si="271"/>
        <v>0.43972501841394562</v>
      </c>
      <c r="AUP14" s="156">
        <f t="shared" si="271"/>
        <v>0.43972501841394562</v>
      </c>
      <c r="AUQ14" s="156">
        <f t="shared" si="271"/>
        <v>0.41149030198870618</v>
      </c>
      <c r="AUR14" s="156">
        <f t="shared" si="271"/>
        <v>0.39675914559292913</v>
      </c>
      <c r="AUS14" s="156">
        <f t="shared" si="271"/>
        <v>0.39430395286029962</v>
      </c>
      <c r="AUT14" s="156">
        <f t="shared" si="271"/>
        <v>0.37441689172600046</v>
      </c>
      <c r="AUU14" s="156">
        <f t="shared" si="271"/>
        <v>0.34299042474834285</v>
      </c>
      <c r="AUV14" s="156">
        <f t="shared" si="271"/>
        <v>0.34299042474834285</v>
      </c>
      <c r="AUW14" s="156">
        <f t="shared" si="271"/>
        <v>0.34299042474834285</v>
      </c>
      <c r="AUX14" s="156">
        <f t="shared" si="271"/>
        <v>0.31180947704394812</v>
      </c>
      <c r="AUY14" s="156">
        <f t="shared" si="271"/>
        <v>0.29364105082248959</v>
      </c>
      <c r="AUZ14" s="156">
        <f t="shared" si="271"/>
        <v>0.29928799410753748</v>
      </c>
      <c r="AVA14" s="156">
        <f t="shared" si="271"/>
        <v>0.30247974465995586</v>
      </c>
      <c r="AVB14" s="156">
        <f t="shared" si="271"/>
        <v>0.31082739995089637</v>
      </c>
      <c r="AVC14" s="156">
        <f t="shared" si="271"/>
        <v>0.31082739995089637</v>
      </c>
      <c r="AVD14" s="156">
        <f t="shared" si="271"/>
        <v>0.31082739995089637</v>
      </c>
      <c r="AVE14" s="156">
        <f t="shared" si="271"/>
        <v>0.33537932727719144</v>
      </c>
      <c r="AVF14" s="156">
        <f t="shared" si="271"/>
        <v>0.34102627056223911</v>
      </c>
      <c r="AVG14" s="156">
        <f t="shared" si="271"/>
        <v>0.33979867419592447</v>
      </c>
      <c r="AVH14" s="156">
        <f t="shared" si="271"/>
        <v>0.34225386692855397</v>
      </c>
      <c r="AVI14" s="156">
        <f t="shared" si="271"/>
        <v>0.35060152221949425</v>
      </c>
      <c r="AVJ14" s="156">
        <f t="shared" si="271"/>
        <v>0.35060152221949425</v>
      </c>
      <c r="AVK14" s="156">
        <f t="shared" si="271"/>
        <v>0.35060152221949425</v>
      </c>
      <c r="AVL14" s="156">
        <f t="shared" si="271"/>
        <v>0.34839184876012785</v>
      </c>
      <c r="AVM14" s="156">
        <f t="shared" si="271"/>
        <v>0.34790081021360186</v>
      </c>
      <c r="AVN14" s="156">
        <f t="shared" si="271"/>
        <v>0.34814632948686475</v>
      </c>
      <c r="AVO14" s="156">
        <f t="shared" si="271"/>
        <v>0.35133808003928313</v>
      </c>
      <c r="AVP14" s="156">
        <f t="shared" si="271"/>
        <v>0.35256567640559799</v>
      </c>
      <c r="AVQ14" s="156">
        <f t="shared" si="271"/>
        <v>0.35256567640559799</v>
      </c>
      <c r="AVR14" s="156">
        <f t="shared" si="271"/>
        <v>0.35256567640559799</v>
      </c>
      <c r="AVS14" s="156">
        <f t="shared" si="271"/>
        <v>0.34544561748097236</v>
      </c>
      <c r="AVT14" s="156">
        <f t="shared" si="271"/>
        <v>0.352074637859072</v>
      </c>
      <c r="AVU14" s="156">
        <f t="shared" si="271"/>
        <v>0.35232015713233489</v>
      </c>
      <c r="AVV14" s="156">
        <f t="shared" si="271"/>
        <v>0.33857107782960982</v>
      </c>
      <c r="AVW14" s="156">
        <f t="shared" si="271"/>
        <v>0.34912840657991673</v>
      </c>
      <c r="AVX14" s="156">
        <f t="shared" si="271"/>
        <v>0.34912840657991673</v>
      </c>
      <c r="AVY14" s="156">
        <f t="shared" si="271"/>
        <v>0.34912840657991673</v>
      </c>
      <c r="AVZ14" s="156">
        <f t="shared" si="271"/>
        <v>0.35354775349864975</v>
      </c>
      <c r="AWA14" s="156">
        <f t="shared" si="271"/>
        <v>0.36459612079548243</v>
      </c>
      <c r="AWB14" s="156">
        <f t="shared" si="271"/>
        <v>0.36778787134790103</v>
      </c>
      <c r="AWC14" s="156">
        <f t="shared" si="271"/>
        <v>0.35870365823717187</v>
      </c>
      <c r="AWD14" s="156">
        <f t="shared" si="271"/>
        <v>0.38669285538914799</v>
      </c>
      <c r="AWE14" s="156">
        <f t="shared" si="271"/>
        <v>0.38669285538914799</v>
      </c>
      <c r="AWF14" s="156">
        <f t="shared" si="271"/>
        <v>0.38669285538914799</v>
      </c>
      <c r="AWG14" s="156">
        <f t="shared" si="271"/>
        <v>0.38448318192978159</v>
      </c>
      <c r="AWH14" s="156">
        <f t="shared" si="271"/>
        <v>0.38497422047630736</v>
      </c>
      <c r="AWI14" s="156">
        <f t="shared" si="271"/>
        <v>0.38620181684262223</v>
      </c>
      <c r="AWJ14" s="156">
        <f t="shared" si="271"/>
        <v>0.38546525902283335</v>
      </c>
      <c r="AWK14" s="156">
        <f t="shared" si="271"/>
        <v>0.38595629756935934</v>
      </c>
      <c r="AWL14" s="156">
        <f t="shared" si="271"/>
        <v>0.38595629756935934</v>
      </c>
      <c r="AWM14" s="156">
        <f t="shared" si="271"/>
        <v>0.38595629756935934</v>
      </c>
      <c r="AWN14" s="156">
        <f t="shared" si="271"/>
        <v>0.37441689172600046</v>
      </c>
      <c r="AWO14" s="156">
        <f t="shared" si="271"/>
        <v>0.38030935428431145</v>
      </c>
      <c r="AWP14" s="156">
        <f t="shared" si="271"/>
        <v>0.38718389393567398</v>
      </c>
      <c r="AWQ14" s="156">
        <f t="shared" si="271"/>
        <v>0.38718389393567398</v>
      </c>
      <c r="AWR14" s="156">
        <f t="shared" ref="AWR14:AWV14" si="272">AWR19/$YA$19-1</f>
        <v>0.38963908666830371</v>
      </c>
      <c r="AWS14" s="156">
        <f t="shared" si="272"/>
        <v>0.38963908666830371</v>
      </c>
      <c r="AWT14" s="156">
        <f t="shared" si="272"/>
        <v>0.38963908666830371</v>
      </c>
      <c r="AWU14" s="156">
        <f t="shared" si="272"/>
        <v>0.38251902774367808</v>
      </c>
      <c r="AWV14" s="156">
        <f t="shared" si="272"/>
        <v>0.3712251411735823</v>
      </c>
      <c r="AWW14" s="156">
        <f>AWW19/$YA$19-1</f>
        <v>0.37834520009820793</v>
      </c>
      <c r="AWX14" s="156">
        <f t="shared" ref="AWX14:AZE14" si="273">AWX19/$YA$19-1</f>
        <v>0.37539896881905244</v>
      </c>
      <c r="AWY14" s="156">
        <f t="shared" si="273"/>
        <v>0.36263196660937891</v>
      </c>
      <c r="AWZ14" s="156">
        <f t="shared" si="273"/>
        <v>0.3547753498649644</v>
      </c>
      <c r="AXA14" s="156">
        <f t="shared" si="273"/>
        <v>0.33685244291676919</v>
      </c>
      <c r="AXB14" s="156">
        <f t="shared" si="273"/>
        <v>0.3341517309108768</v>
      </c>
      <c r="AXC14" s="156">
        <f t="shared" si="273"/>
        <v>0.33979867419592447</v>
      </c>
      <c r="AXD14" s="156">
        <f t="shared" si="273"/>
        <v>0.35011048367296849</v>
      </c>
      <c r="AXE14" s="156">
        <f t="shared" si="273"/>
        <v>0.34249938620181686</v>
      </c>
      <c r="AXF14" s="156">
        <f t="shared" si="273"/>
        <v>0.33169653817824707</v>
      </c>
      <c r="AXG14" s="156">
        <f t="shared" si="273"/>
        <v>0.33071446108519531</v>
      </c>
      <c r="AXH14" s="156">
        <f t="shared" si="273"/>
        <v>0.30812668794500375</v>
      </c>
      <c r="AXI14" s="156">
        <f t="shared" si="273"/>
        <v>0.29781487846795973</v>
      </c>
      <c r="AXJ14" s="156">
        <f t="shared" si="273"/>
        <v>0.28455683771176044</v>
      </c>
      <c r="AXK14" s="156">
        <f t="shared" si="273"/>
        <v>0.22489565430886338</v>
      </c>
      <c r="AXL14" s="156">
        <f t="shared" si="273"/>
        <v>0.19616989933709794</v>
      </c>
      <c r="AXM14" s="156">
        <f t="shared" si="273"/>
        <v>0.16842622145838471</v>
      </c>
      <c r="AXN14" s="156">
        <f t="shared" si="273"/>
        <v>0.21212865209918985</v>
      </c>
      <c r="AXO14" s="156">
        <f t="shared" si="273"/>
        <v>0.23987232997790331</v>
      </c>
      <c r="AXP14" s="156">
        <f t="shared" si="273"/>
        <v>0.20869138227350859</v>
      </c>
      <c r="AXQ14" s="156">
        <f t="shared" si="273"/>
        <v>0.19125951387183915</v>
      </c>
      <c r="AXR14" s="156">
        <f t="shared" si="273"/>
        <v>0.19936164988951655</v>
      </c>
      <c r="AXS14" s="156">
        <f t="shared" si="273"/>
        <v>0.16130616253375885</v>
      </c>
      <c r="AXT14" s="156">
        <f t="shared" si="273"/>
        <v>0.16793518291185872</v>
      </c>
      <c r="AXU14" s="156">
        <f t="shared" si="273"/>
        <v>0.18634912840657991</v>
      </c>
      <c r="AXV14" s="156">
        <f t="shared" si="273"/>
        <v>0.18806776331942077</v>
      </c>
      <c r="AXW14" s="156">
        <f t="shared" si="273"/>
        <v>0.18413945494721329</v>
      </c>
      <c r="AXX14" s="156">
        <f t="shared" si="273"/>
        <v>0.1949423029707833</v>
      </c>
      <c r="AXY14" s="156">
        <f t="shared" si="273"/>
        <v>0.21532040265160823</v>
      </c>
      <c r="AXZ14" s="156">
        <f t="shared" si="273"/>
        <v>0.22023078811686725</v>
      </c>
      <c r="AYA14" s="156">
        <f t="shared" si="273"/>
        <v>0.25263933218757684</v>
      </c>
      <c r="AYB14" s="156">
        <f t="shared" si="273"/>
        <v>0.26098698747851712</v>
      </c>
      <c r="AYC14" s="156">
        <f t="shared" si="273"/>
        <v>0.24674686962926606</v>
      </c>
      <c r="AYD14" s="156">
        <f t="shared" si="273"/>
        <v>0.23864473361158867</v>
      </c>
      <c r="AYE14" s="156">
        <f t="shared" si="273"/>
        <v>0.23717161797201092</v>
      </c>
      <c r="AYF14" s="156">
        <f t="shared" si="273"/>
        <v>0.23938129143137732</v>
      </c>
      <c r="AYG14" s="156">
        <f t="shared" si="273"/>
        <v>0.24183648416400683</v>
      </c>
      <c r="AYH14" s="156">
        <f t="shared" si="273"/>
        <v>0.24453719616989944</v>
      </c>
      <c r="AYI14" s="156">
        <f t="shared" si="273"/>
        <v>0.24404615762337367</v>
      </c>
      <c r="AYJ14" s="156">
        <f t="shared" si="273"/>
        <v>0.24355511907684768</v>
      </c>
      <c r="AYK14" s="156">
        <f t="shared" si="273"/>
        <v>0.23397986741959254</v>
      </c>
      <c r="AYL14" s="156">
        <f t="shared" si="273"/>
        <v>0.23496194451264429</v>
      </c>
      <c r="AYM14" s="156">
        <f t="shared" si="273"/>
        <v>0.23054259759391105</v>
      </c>
      <c r="AYN14" s="156">
        <f t="shared" si="273"/>
        <v>0.21900319175055238</v>
      </c>
      <c r="AYO14" s="156">
        <f t="shared" si="273"/>
        <v>0.22415909648907451</v>
      </c>
      <c r="AYP14" s="156">
        <f t="shared" si="273"/>
        <v>0.22538669285538915</v>
      </c>
      <c r="AYQ14" s="156">
        <f t="shared" si="273"/>
        <v>0.22023078811686725</v>
      </c>
      <c r="AYR14" s="156">
        <f t="shared" si="273"/>
        <v>0.21851215320402662</v>
      </c>
      <c r="AYS14" s="156">
        <f t="shared" si="273"/>
        <v>0.20991897863982345</v>
      </c>
      <c r="AYT14" s="156">
        <f t="shared" si="273"/>
        <v>0.20108028480235718</v>
      </c>
      <c r="AYU14" s="156">
        <f t="shared" si="273"/>
        <v>0.17996562730174337</v>
      </c>
      <c r="AYV14" s="156">
        <f t="shared" si="273"/>
        <v>0.18512153204026527</v>
      </c>
      <c r="AYW14" s="156">
        <f t="shared" si="273"/>
        <v>0.1711269334642771</v>
      </c>
      <c r="AYX14" s="156">
        <f t="shared" si="273"/>
        <v>0.16670758654554407</v>
      </c>
      <c r="AYY14" s="156">
        <f t="shared" si="273"/>
        <v>0.16891726000491047</v>
      </c>
      <c r="AYZ14" s="156">
        <f t="shared" si="273"/>
        <v>0.15320402651608167</v>
      </c>
      <c r="AZA14" s="156">
        <f t="shared" si="273"/>
        <v>0.15516818070218519</v>
      </c>
      <c r="AZB14" s="156">
        <f t="shared" si="273"/>
        <v>0.16891726000491047</v>
      </c>
      <c r="AZC14" s="156">
        <f t="shared" si="273"/>
        <v>0.14976675669040018</v>
      </c>
      <c r="AZD14" s="156">
        <f t="shared" si="273"/>
        <v>0.14289221703903765</v>
      </c>
      <c r="AZE14" s="156">
        <f t="shared" si="273"/>
        <v>0.15271298796955568</v>
      </c>
      <c r="AZF14" s="156">
        <f t="shared" ref="AZF14:BBQ14" si="274">AZF19/$YA$19-1</f>
        <v>0.15001227596366329</v>
      </c>
      <c r="AZG14" s="156">
        <f t="shared" si="274"/>
        <v>0.14510189049840427</v>
      </c>
      <c r="AZH14" s="156">
        <f t="shared" si="274"/>
        <v>0.14559292904493004</v>
      </c>
      <c r="AZI14" s="156">
        <f t="shared" si="274"/>
        <v>0.14362877485882652</v>
      </c>
      <c r="AZJ14" s="156">
        <f t="shared" si="274"/>
        <v>0.14780260250429667</v>
      </c>
      <c r="AZK14" s="156">
        <f t="shared" si="274"/>
        <v>0.13896390866683039</v>
      </c>
      <c r="AZL14" s="156">
        <f t="shared" si="274"/>
        <v>0.14068254357967103</v>
      </c>
      <c r="AZM14" s="156">
        <f t="shared" si="274"/>
        <v>0.14608396759145603</v>
      </c>
      <c r="AZN14" s="156">
        <f t="shared" si="274"/>
        <v>0.15148539160324082</v>
      </c>
      <c r="AZO14" s="156">
        <f t="shared" si="274"/>
        <v>0.14608396759145603</v>
      </c>
      <c r="AZP14" s="156">
        <f t="shared" si="274"/>
        <v>0.13871838939356751</v>
      </c>
      <c r="AZQ14" s="156">
        <f t="shared" si="274"/>
        <v>0.13282592683525674</v>
      </c>
      <c r="AZR14" s="156">
        <f t="shared" si="274"/>
        <v>0.11662165479990172</v>
      </c>
      <c r="AZS14" s="156">
        <f t="shared" si="274"/>
        <v>0.12595138718389398</v>
      </c>
      <c r="AZT14" s="156">
        <f t="shared" si="274"/>
        <v>0.12177755953842384</v>
      </c>
      <c r="AZU14" s="156">
        <f t="shared" si="274"/>
        <v>0.13356248465504561</v>
      </c>
      <c r="AZV14" s="156">
        <f t="shared" si="274"/>
        <v>0.13724527375398976</v>
      </c>
      <c r="AZW14" s="156">
        <f t="shared" si="274"/>
        <v>0.13012521482936412</v>
      </c>
      <c r="AZX14" s="156">
        <f t="shared" si="274"/>
        <v>0.13012521482936412</v>
      </c>
      <c r="AZY14" s="156">
        <f t="shared" si="274"/>
        <v>0.1227596366314756</v>
      </c>
      <c r="AZZ14" s="156">
        <f t="shared" si="274"/>
        <v>0.12079548244537208</v>
      </c>
      <c r="BAA14" s="156">
        <f t="shared" si="274"/>
        <v>0.11956788607905722</v>
      </c>
      <c r="BAB14" s="156">
        <f t="shared" si="274"/>
        <v>0.11122023078811694</v>
      </c>
      <c r="BAC14" s="156">
        <f t="shared" si="274"/>
        <v>8.5440707095506996E-2</v>
      </c>
      <c r="BAD14" s="156">
        <f t="shared" si="274"/>
        <v>8.2985514362877488E-2</v>
      </c>
      <c r="BAE14" s="156">
        <f t="shared" si="274"/>
        <v>7.4637859071937207E-2</v>
      </c>
      <c r="BAF14" s="156">
        <f t="shared" si="274"/>
        <v>4.5175546280383116E-2</v>
      </c>
      <c r="BAG14" s="156">
        <f t="shared" si="274"/>
        <v>5.4996317210901147E-2</v>
      </c>
      <c r="BAH14" s="156">
        <f t="shared" si="274"/>
        <v>5.0085931745642132E-2</v>
      </c>
      <c r="BAI14" s="156">
        <f t="shared" si="274"/>
        <v>4.7630739013012624E-2</v>
      </c>
      <c r="BAJ14" s="156">
        <f t="shared" si="274"/>
        <v>5.1313528111956774E-2</v>
      </c>
      <c r="BAK14" s="156">
        <f t="shared" si="274"/>
        <v>5.3768720844586504E-2</v>
      </c>
      <c r="BAL14" s="156">
        <f t="shared" si="274"/>
        <v>4.6403142646697759E-2</v>
      </c>
      <c r="BAM14" s="156">
        <f t="shared" si="274"/>
        <v>5.106800883869389E-2</v>
      </c>
      <c r="BAN14" s="156">
        <f t="shared" si="274"/>
        <v>5.106800883869389E-2</v>
      </c>
      <c r="BAO14" s="156">
        <f t="shared" si="274"/>
        <v>5.0331451018905016E-2</v>
      </c>
      <c r="BAP14" s="156">
        <f t="shared" si="274"/>
        <v>4.7876258286275508E-2</v>
      </c>
      <c r="BAQ14" s="156">
        <f t="shared" si="274"/>
        <v>4.8121777559538392E-2</v>
      </c>
      <c r="BAR14" s="156">
        <f t="shared" si="274"/>
        <v>5.2050085931745649E-2</v>
      </c>
      <c r="BAS14" s="156">
        <f t="shared" si="274"/>
        <v>5.0331451018905016E-2</v>
      </c>
      <c r="BAT14" s="156">
        <f t="shared" si="274"/>
        <v>4.8367296832801498E-2</v>
      </c>
      <c r="BAU14" s="156">
        <f t="shared" si="274"/>
        <v>4.5912104100171991E-2</v>
      </c>
      <c r="BAV14" s="156">
        <f t="shared" si="274"/>
        <v>4.9594893199116141E-2</v>
      </c>
      <c r="BAW14" s="156">
        <f t="shared" si="274"/>
        <v>6.6044684507734042E-2</v>
      </c>
      <c r="BAX14" s="156">
        <f t="shared" si="274"/>
        <v>6.6290203780996926E-2</v>
      </c>
      <c r="BAY14" s="156">
        <f t="shared" si="274"/>
        <v>7.1937147066044593E-2</v>
      </c>
      <c r="BAZ14" s="156">
        <f t="shared" si="274"/>
        <v>7.8811686717407348E-2</v>
      </c>
      <c r="BBA14" s="156">
        <f t="shared" si="274"/>
        <v>0.11146575006138004</v>
      </c>
      <c r="BBB14" s="156">
        <f t="shared" si="274"/>
        <v>0.11072919224159117</v>
      </c>
      <c r="BBC14" s="156">
        <f t="shared" si="274"/>
        <v>9.6980112938865881E-2</v>
      </c>
      <c r="BBD14" s="156">
        <f t="shared" si="274"/>
        <v>0.10336361404370242</v>
      </c>
      <c r="BBE14" s="156">
        <f t="shared" si="274"/>
        <v>0.13037073410262723</v>
      </c>
      <c r="BBF14" s="156">
        <f t="shared" si="274"/>
        <v>0.10139945985759891</v>
      </c>
      <c r="BBG14" s="156">
        <f t="shared" si="274"/>
        <v>7.2428185612570584E-2</v>
      </c>
      <c r="BBH14" s="156">
        <f t="shared" si="274"/>
        <v>6.4080530321630302E-2</v>
      </c>
      <c r="BBI14" s="156">
        <f t="shared" si="274"/>
        <v>5.2541124478271639E-2</v>
      </c>
      <c r="BBJ14" s="156">
        <f t="shared" si="274"/>
        <v>5.7451509943530654E-2</v>
      </c>
      <c r="BBK14" s="156">
        <f t="shared" si="274"/>
        <v>6.1870856862263679E-2</v>
      </c>
      <c r="BBL14" s="156">
        <f t="shared" si="274"/>
        <v>6.1134299042474805E-2</v>
      </c>
      <c r="BBM14" s="156">
        <f t="shared" si="274"/>
        <v>5.7942548490056645E-2</v>
      </c>
      <c r="BBN14" s="156">
        <f t="shared" si="274"/>
        <v>5.8924625583108403E-2</v>
      </c>
      <c r="BBO14" s="156">
        <f t="shared" si="274"/>
        <v>6.088877976921192E-2</v>
      </c>
      <c r="BBP14" s="156">
        <f t="shared" si="274"/>
        <v>5.8924625583108403E-2</v>
      </c>
      <c r="BBQ14" s="156">
        <f t="shared" si="274"/>
        <v>5.2295605205008755E-2</v>
      </c>
      <c r="BBR14" s="156">
        <f t="shared" ref="BBR14:BEC14" si="275">BBR19/$YA$19-1</f>
        <v>4.6648661919960865E-2</v>
      </c>
      <c r="BBS14" s="156">
        <f t="shared" si="275"/>
        <v>4.6403142646697759E-2</v>
      </c>
      <c r="BBT14" s="156">
        <f t="shared" si="275"/>
        <v>3.9774122268598111E-2</v>
      </c>
      <c r="BBU14" s="156">
        <f t="shared" si="275"/>
        <v>4.1983795727964734E-2</v>
      </c>
      <c r="BBV14" s="156">
        <f t="shared" si="275"/>
        <v>3.9037564448809237E-2</v>
      </c>
      <c r="BBW14" s="156">
        <f t="shared" si="275"/>
        <v>2.8971274245028322E-2</v>
      </c>
      <c r="BBX14" s="156">
        <f t="shared" si="275"/>
        <v>2.2342253866928674E-2</v>
      </c>
      <c r="BBY14" s="156">
        <f t="shared" si="275"/>
        <v>2.528848514608395E-2</v>
      </c>
      <c r="BBZ14" s="156">
        <f t="shared" si="275"/>
        <v>1.0802848023570011E-2</v>
      </c>
      <c r="BCA14" s="156">
        <f t="shared" si="275"/>
        <v>-1.7186349128406331E-3</v>
      </c>
      <c r="BCB14" s="156">
        <f t="shared" si="275"/>
        <v>0</v>
      </c>
      <c r="BCC14" s="156">
        <f t="shared" si="275"/>
        <v>7.856616744414513E-3</v>
      </c>
      <c r="BCD14" s="156">
        <f t="shared" si="275"/>
        <v>6.6290203780996482E-3</v>
      </c>
      <c r="BCE14" s="156">
        <f t="shared" si="275"/>
        <v>3.4372698256812662E-3</v>
      </c>
      <c r="BCF14" s="156">
        <f t="shared" si="275"/>
        <v>-1.9641541861035172E-3</v>
      </c>
      <c r="BCG14" s="156">
        <f t="shared" si="275"/>
        <v>9.3297323839922619E-3</v>
      </c>
      <c r="BCH14" s="156">
        <f t="shared" si="275"/>
        <v>6.383501104836764E-3</v>
      </c>
      <c r="BCI14" s="156">
        <f t="shared" si="275"/>
        <v>-5.6469432850477785E-3</v>
      </c>
      <c r="BCJ14" s="156">
        <f t="shared" si="275"/>
        <v>-9.8207709305180302E-3</v>
      </c>
      <c r="BCK14" s="156">
        <f t="shared" si="275"/>
        <v>-1.5713233488828693E-2</v>
      </c>
      <c r="BCL14" s="156">
        <f t="shared" si="275"/>
        <v>-3.510925607660198E-2</v>
      </c>
      <c r="BCM14" s="156">
        <f t="shared" si="275"/>
        <v>-4.5175546280382894E-2</v>
      </c>
      <c r="BCN14" s="156">
        <f t="shared" si="275"/>
        <v>-5.3523201571323398E-2</v>
      </c>
      <c r="BCO14" s="156">
        <f t="shared" si="275"/>
        <v>-5.4505278664375156E-2</v>
      </c>
      <c r="BCP14" s="156">
        <f t="shared" si="275"/>
        <v>-6.2852933955315327E-2</v>
      </c>
      <c r="BCQ14" s="156">
        <f t="shared" si="275"/>
        <v>-0.10066290203780981</v>
      </c>
      <c r="BCR14" s="156">
        <f t="shared" si="275"/>
        <v>-8.1266879450036744E-2</v>
      </c>
      <c r="BCS14" s="156">
        <f t="shared" si="275"/>
        <v>-6.7517800147311569E-2</v>
      </c>
      <c r="BCT14" s="156">
        <f t="shared" si="275"/>
        <v>-6.8745396513626211E-2</v>
      </c>
      <c r="BCU14" s="156">
        <f t="shared" si="275"/>
        <v>-7.4392339798674101E-2</v>
      </c>
      <c r="BCV14" s="156">
        <f t="shared" si="275"/>
        <v>-7.1937147066044704E-2</v>
      </c>
      <c r="BCW14" s="156">
        <f t="shared" si="275"/>
        <v>-6.6781242327522694E-2</v>
      </c>
      <c r="BCX14" s="156">
        <f t="shared" si="275"/>
        <v>-6.5799165234470935E-2</v>
      </c>
      <c r="BCY14" s="156">
        <f t="shared" si="275"/>
        <v>-6.0888779769211809E-2</v>
      </c>
      <c r="BCZ14" s="156">
        <f t="shared" si="275"/>
        <v>-5.8924625583108292E-2</v>
      </c>
      <c r="BDA14" s="156">
        <f t="shared" si="275"/>
        <v>-5.8188067763319418E-2</v>
      </c>
      <c r="BDB14" s="156">
        <f t="shared" si="275"/>
        <v>-6.7517800147311569E-2</v>
      </c>
      <c r="BDC14" s="156">
        <f t="shared" si="275"/>
        <v>-7.5619936164988966E-2</v>
      </c>
      <c r="BDD14" s="156">
        <f t="shared" si="275"/>
        <v>-7.2673704885833357E-2</v>
      </c>
      <c r="BDE14" s="156">
        <f t="shared" si="275"/>
        <v>-7.8566167444144241E-2</v>
      </c>
      <c r="BDF14" s="156">
        <f t="shared" si="275"/>
        <v>-9.0842131107291779E-2</v>
      </c>
      <c r="BDG14" s="156">
        <f t="shared" si="275"/>
        <v>-0.10213601767738756</v>
      </c>
      <c r="BDH14" s="156">
        <f t="shared" si="275"/>
        <v>-0.1198134053523201</v>
      </c>
      <c r="BDI14" s="156">
        <f t="shared" si="275"/>
        <v>-0.11392094279400922</v>
      </c>
      <c r="BDJ14" s="156">
        <f t="shared" si="275"/>
        <v>-0.12398723299779024</v>
      </c>
      <c r="BDK14" s="156">
        <f t="shared" si="275"/>
        <v>-0.12177755953842362</v>
      </c>
      <c r="BDL14" s="156">
        <f t="shared" si="275"/>
        <v>-0.12840657991652338</v>
      </c>
      <c r="BDM14" s="156">
        <f t="shared" si="275"/>
        <v>-0.15516818070218519</v>
      </c>
      <c r="BDN14" s="156">
        <f t="shared" si="275"/>
        <v>-0.13208936901546764</v>
      </c>
      <c r="BDO14" s="156">
        <f t="shared" si="275"/>
        <v>-0.12079548244537186</v>
      </c>
      <c r="BDP14" s="156">
        <f t="shared" si="275"/>
        <v>-9.9926344218021157E-2</v>
      </c>
      <c r="BDQ14" s="156">
        <f t="shared" si="275"/>
        <v>-8.1266879450036744E-2</v>
      </c>
      <c r="BDR14" s="156">
        <f t="shared" si="275"/>
        <v>-9.5506997299287799E-2</v>
      </c>
      <c r="BDS14" s="156">
        <f t="shared" si="275"/>
        <v>-9.3542843113184282E-2</v>
      </c>
      <c r="BDT14" s="156">
        <f t="shared" si="275"/>
        <v>-9.7471151485391538E-2</v>
      </c>
      <c r="BDU14" s="156">
        <f t="shared" si="275"/>
        <v>-9.5998035845813789E-2</v>
      </c>
      <c r="BDV14" s="156">
        <f t="shared" si="275"/>
        <v>-0.10017186349128404</v>
      </c>
      <c r="BDW14" s="156">
        <f t="shared" si="275"/>
        <v>-0.10999263442180207</v>
      </c>
      <c r="BDX14" s="156">
        <f t="shared" si="275"/>
        <v>-0.10778296096243545</v>
      </c>
      <c r="BDY14" s="156">
        <f t="shared" si="275"/>
        <v>-0.11122023078811671</v>
      </c>
      <c r="BDZ14" s="156">
        <f t="shared" si="275"/>
        <v>-0.11490301988706109</v>
      </c>
      <c r="BEA14" s="156">
        <f t="shared" si="275"/>
        <v>-0.11342990424748334</v>
      </c>
      <c r="BEB14" s="156">
        <f t="shared" si="275"/>
        <v>-0.11662165479990183</v>
      </c>
      <c r="BEC14" s="156">
        <f t="shared" si="275"/>
        <v>-0.12668794500368274</v>
      </c>
      <c r="BED14" s="156">
        <f t="shared" ref="BED14:BGN14" si="276">BED19/$YA$19-1</f>
        <v>-0.12816106064326049</v>
      </c>
      <c r="BEE14" s="156">
        <f t="shared" si="276"/>
        <v>-0.13454456174809715</v>
      </c>
      <c r="BEF14" s="156">
        <f t="shared" si="276"/>
        <v>-0.13012521482936401</v>
      </c>
      <c r="BEG14" s="156">
        <f t="shared" si="276"/>
        <v>-0.12079548244537186</v>
      </c>
      <c r="BEH14" s="156">
        <f t="shared" si="276"/>
        <v>-0.10213601767738756</v>
      </c>
      <c r="BEI14" s="156">
        <f t="shared" si="276"/>
        <v>-0.11465750061379809</v>
      </c>
      <c r="BEJ14" s="156">
        <f t="shared" si="276"/>
        <v>-0.11367542352074622</v>
      </c>
      <c r="BEK14" s="156">
        <f t="shared" si="276"/>
        <v>-0.1171126933464276</v>
      </c>
      <c r="BEL14" s="156">
        <f t="shared" si="276"/>
        <v>-0.12128652099189785</v>
      </c>
      <c r="BEM14" s="156">
        <f t="shared" si="276"/>
        <v>-0.11834028971274246</v>
      </c>
      <c r="BEN14" s="156">
        <f t="shared" si="276"/>
        <v>-0.11956788607905711</v>
      </c>
      <c r="BEO14" s="156">
        <f t="shared" si="276"/>
        <v>-0.1171126933464276</v>
      </c>
      <c r="BEP14" s="156">
        <f t="shared" si="276"/>
        <v>-0.11416646206727221</v>
      </c>
      <c r="BEQ14" s="156">
        <f t="shared" si="276"/>
        <v>-0.11490301988706109</v>
      </c>
      <c r="BER14" s="156">
        <f t="shared" si="276"/>
        <v>-0.11637613552663872</v>
      </c>
      <c r="BES14" s="156">
        <f t="shared" si="276"/>
        <v>-0.11932236680579422</v>
      </c>
      <c r="BET14" s="156">
        <f t="shared" si="276"/>
        <v>-0.12423275227105313</v>
      </c>
      <c r="BEU14" s="156">
        <f t="shared" si="276"/>
        <v>-0.12595138718389387</v>
      </c>
      <c r="BEV14" s="156">
        <f t="shared" si="276"/>
        <v>-0.13429904247483426</v>
      </c>
      <c r="BEW14" s="156">
        <f t="shared" si="276"/>
        <v>-0.14682052541124468</v>
      </c>
      <c r="BEX14" s="156">
        <f t="shared" si="276"/>
        <v>-0.14534740977166694</v>
      </c>
      <c r="BEY14" s="156">
        <f t="shared" si="276"/>
        <v>-0.14731156395777067</v>
      </c>
      <c r="BEZ14" s="156">
        <f t="shared" si="276"/>
        <v>-0.15860545052786634</v>
      </c>
      <c r="BFA14" s="156">
        <f t="shared" si="276"/>
        <v>-0.15983304689418121</v>
      </c>
      <c r="BFB14" s="156">
        <f t="shared" si="276"/>
        <v>-0.1546771421556592</v>
      </c>
      <c r="BFC14" s="156">
        <f t="shared" si="276"/>
        <v>-0.15222194942302958</v>
      </c>
      <c r="BFD14" s="156">
        <f t="shared" si="276"/>
        <v>-0.125214829364105</v>
      </c>
      <c r="BFE14" s="156">
        <f t="shared" si="276"/>
        <v>-0.13012521482936401</v>
      </c>
      <c r="BFF14" s="156">
        <f t="shared" si="276"/>
        <v>-0.12987969555610113</v>
      </c>
      <c r="BFG14" s="156">
        <f t="shared" si="276"/>
        <v>-0.12987969555610113</v>
      </c>
      <c r="BFH14" s="156">
        <f t="shared" si="276"/>
        <v>-0.1303707341026269</v>
      </c>
      <c r="BFI14" s="156">
        <f t="shared" si="276"/>
        <v>-0.13061625337589</v>
      </c>
      <c r="BFJ14" s="156">
        <f t="shared" si="276"/>
        <v>-0.11932236680579422</v>
      </c>
      <c r="BFK14" s="156">
        <f t="shared" si="276"/>
        <v>-0.10950159587527608</v>
      </c>
      <c r="BFL14" s="156">
        <f t="shared" si="276"/>
        <v>-9.3051804566658514E-2</v>
      </c>
      <c r="BFM14" s="156">
        <f t="shared" si="276"/>
        <v>-9.1087650380554774E-2</v>
      </c>
      <c r="BFN14" s="156">
        <f t="shared" si="276"/>
        <v>-9.4770439479499147E-2</v>
      </c>
      <c r="BFO14" s="156">
        <f t="shared" si="276"/>
        <v>-9.5015958752762031E-2</v>
      </c>
      <c r="BFP14" s="156">
        <f t="shared" si="276"/>
        <v>-9.5015958752762031E-2</v>
      </c>
      <c r="BFQ14" s="156">
        <f t="shared" si="276"/>
        <v>-8.053032163024787E-2</v>
      </c>
      <c r="BFR14" s="156">
        <f t="shared" si="276"/>
        <v>-9.5506997299287799E-2</v>
      </c>
      <c r="BFS14" s="156">
        <f t="shared" si="276"/>
        <v>-8.4213110729192242E-2</v>
      </c>
      <c r="BFT14" s="156">
        <f t="shared" si="276"/>
        <v>-9.1087650380554774E-2</v>
      </c>
      <c r="BFU14" s="156">
        <f t="shared" si="276"/>
        <v>-8.1512398723299739E-2</v>
      </c>
      <c r="BFV14" s="156">
        <f t="shared" si="276"/>
        <v>-8.3722072182666252E-2</v>
      </c>
      <c r="BFW14" s="156">
        <f t="shared" si="276"/>
        <v>-8.470414927571801E-2</v>
      </c>
      <c r="BFX14" s="156">
        <f t="shared" si="276"/>
        <v>-7.9302725263933116E-2</v>
      </c>
      <c r="BFY14" s="156">
        <f t="shared" si="276"/>
        <v>-8.1512398723299739E-2</v>
      </c>
      <c r="BFZ14" s="156">
        <f t="shared" si="276"/>
        <v>-8.3476552909403368E-2</v>
      </c>
      <c r="BGA14" s="156">
        <f t="shared" si="276"/>
        <v>-5.8679106309845186E-2</v>
      </c>
      <c r="BGB14" s="156">
        <f t="shared" si="276"/>
        <v>-5.1313528111956663E-2</v>
      </c>
      <c r="BGC14" s="156">
        <f t="shared" si="276"/>
        <v>-5.1559047385219658E-2</v>
      </c>
      <c r="BGD14" s="156">
        <f t="shared" si="276"/>
        <v>-4.7139700466486523E-2</v>
      </c>
      <c r="BGE14" s="156">
        <f t="shared" si="276"/>
        <v>-3.7318929535968492E-2</v>
      </c>
      <c r="BGF14" s="156">
        <f t="shared" si="276"/>
        <v>-4.0510680088386875E-2</v>
      </c>
      <c r="BGG14" s="156">
        <f t="shared" si="276"/>
        <v>-4.1247237908175749E-2</v>
      </c>
      <c r="BGH14" s="156">
        <f t="shared" si="276"/>
        <v>-4.8858335379327156E-2</v>
      </c>
      <c r="BGI14" s="156">
        <f t="shared" si="276"/>
        <v>-4.8858335379327156E-2</v>
      </c>
      <c r="BGJ14" s="156">
        <f t="shared" si="276"/>
        <v>-4.7876258286275397E-2</v>
      </c>
      <c r="BGK14" s="156">
        <f t="shared" si="276"/>
        <v>-5.2050085931745538E-2</v>
      </c>
      <c r="BGL14" s="156">
        <f t="shared" si="276"/>
        <v>-4.7630739013012513E-2</v>
      </c>
      <c r="BGM14" s="156">
        <f t="shared" si="276"/>
        <v>-5.7942548490056422E-2</v>
      </c>
      <c r="BGN14" s="156">
        <f t="shared" si="276"/>
        <v>-7.070955069972984E-2</v>
      </c>
      <c r="BGO14" s="156"/>
      <c r="BGP14" s="156"/>
      <c r="BGQ14" s="156"/>
      <c r="BGR14" s="156"/>
      <c r="BGS14" s="156"/>
      <c r="BGT14" s="156"/>
      <c r="BGU14" s="156"/>
      <c r="BGV14" s="156"/>
      <c r="BGW14" s="156"/>
      <c r="BGX14" s="156"/>
      <c r="BGY14" s="156"/>
      <c r="BGZ14" s="156"/>
      <c r="BHA14" s="156"/>
      <c r="BHB14" s="156"/>
      <c r="BHC14" s="156"/>
      <c r="BHD14" s="156"/>
      <c r="BHE14" s="156"/>
      <c r="BHF14" s="156"/>
      <c r="BHG14" s="156"/>
      <c r="BHH14" s="156"/>
      <c r="BHI14" s="156"/>
      <c r="BHJ14" s="156"/>
      <c r="BHK14" s="156"/>
      <c r="BHL14" s="156"/>
      <c r="BHM14" s="156"/>
      <c r="BHN14" s="156"/>
      <c r="BHO14" s="156"/>
      <c r="BHP14" s="156"/>
      <c r="BHQ14" s="156"/>
      <c r="BHR14" s="156"/>
      <c r="BHS14" s="156"/>
      <c r="BHT14" s="156"/>
      <c r="BHU14" s="156"/>
      <c r="BHV14" s="156"/>
      <c r="BHW14" s="156"/>
      <c r="BHX14" s="156"/>
      <c r="BHY14" s="156"/>
      <c r="BHZ14" s="156"/>
      <c r="BIA14" s="156"/>
      <c r="BIB14" s="156"/>
      <c r="BIC14" s="156"/>
      <c r="BID14" s="156"/>
      <c r="BIE14" s="156"/>
      <c r="BIF14" s="156"/>
      <c r="BIG14" s="156"/>
      <c r="BIH14" s="156"/>
      <c r="BII14" s="156"/>
      <c r="BIJ14" s="156"/>
      <c r="BIK14" s="156"/>
      <c r="BIL14" s="156"/>
      <c r="BIM14" s="156"/>
      <c r="BIN14" s="156"/>
      <c r="BIO14" s="156"/>
      <c r="BIP14" s="156"/>
      <c r="BIQ14" s="156"/>
      <c r="BIR14" s="156"/>
      <c r="BIS14" s="156"/>
      <c r="BIT14" s="156"/>
      <c r="BIU14" s="156"/>
      <c r="BIV14" s="156"/>
      <c r="BIW14" s="156"/>
      <c r="BIX14" s="156"/>
      <c r="BIY14" s="156"/>
      <c r="BIZ14" s="156"/>
      <c r="BJA14" s="156"/>
      <c r="BJB14" s="156"/>
      <c r="BJC14" s="156"/>
      <c r="BJD14" s="156"/>
      <c r="BJE14" s="156"/>
      <c r="BJF14" s="156"/>
      <c r="BJG14" s="156"/>
      <c r="BJH14" s="156"/>
      <c r="BJI14" s="156"/>
      <c r="BJJ14" s="156"/>
      <c r="BJK14" s="156"/>
      <c r="BJL14" s="156"/>
      <c r="BJM14" s="156"/>
      <c r="BJN14" s="156"/>
      <c r="BJO14" s="156"/>
      <c r="BJP14" s="156"/>
      <c r="BJQ14" s="156"/>
      <c r="BJR14" s="156"/>
      <c r="BJS14" s="156"/>
      <c r="BJT14" s="156"/>
      <c r="BJU14" s="156"/>
      <c r="BJV14" s="156"/>
      <c r="BJW14" s="156"/>
      <c r="BJX14" s="156"/>
      <c r="BJY14" s="156"/>
      <c r="BJZ14" s="156"/>
      <c r="BKA14" s="156"/>
      <c r="BKB14" s="156"/>
      <c r="BKC14" s="156"/>
      <c r="BKD14" s="156"/>
      <c r="BKE14" s="156"/>
      <c r="BKF14" s="156"/>
      <c r="BKG14" s="156"/>
      <c r="BKH14" s="156"/>
      <c r="BKI14" s="156"/>
      <c r="BKJ14" s="156"/>
      <c r="BKK14" s="156"/>
      <c r="BKL14" s="156"/>
      <c r="BKM14" s="156"/>
      <c r="BKN14" s="156"/>
      <c r="BKO14" s="156"/>
      <c r="BKP14" s="156"/>
      <c r="BKQ14" s="156"/>
      <c r="BKR14" s="156"/>
      <c r="BKS14" s="156"/>
      <c r="BKT14" s="156"/>
      <c r="BKU14" s="156"/>
      <c r="BKV14" s="156"/>
      <c r="BKW14" s="156"/>
      <c r="BKX14" s="156"/>
      <c r="BKY14" s="156"/>
      <c r="BKZ14" s="156"/>
      <c r="BLA14" s="156"/>
      <c r="BLB14" s="156"/>
      <c r="BLC14" s="156"/>
      <c r="BLD14" s="156"/>
      <c r="BLE14" s="156"/>
      <c r="BLF14" s="156"/>
      <c r="BLG14" s="156"/>
      <c r="BLH14" s="156"/>
      <c r="BLI14" s="156"/>
      <c r="BLJ14" s="156"/>
      <c r="BLK14" s="156"/>
      <c r="BLL14" s="156"/>
      <c r="BLM14" s="156"/>
      <c r="BLN14" s="156"/>
      <c r="BLO14" s="156"/>
      <c r="BLP14" s="156"/>
      <c r="BLQ14" s="156"/>
      <c r="BLR14" s="156"/>
      <c r="BLS14" s="156"/>
      <c r="BLT14" s="156"/>
      <c r="BLU14" s="156"/>
      <c r="BLV14" s="156"/>
      <c r="BLW14" s="156"/>
      <c r="BLX14" s="156"/>
      <c r="BLY14" s="156"/>
      <c r="BLZ14" s="156"/>
      <c r="BMA14" s="156"/>
      <c r="BMB14" s="156"/>
      <c r="BMC14" s="156"/>
      <c r="BMD14" s="156"/>
      <c r="BME14" s="156"/>
      <c r="BMF14" s="156"/>
      <c r="BMG14" s="156"/>
      <c r="BMH14" s="156"/>
      <c r="BMI14" s="156"/>
      <c r="BMJ14" s="156"/>
      <c r="BMK14" s="156"/>
      <c r="BML14" s="156"/>
      <c r="BMM14" s="156"/>
      <c r="BMN14" s="156"/>
      <c r="BMO14" s="156"/>
      <c r="BMP14" s="156"/>
      <c r="BMQ14" s="156"/>
      <c r="BMR14" s="156"/>
      <c r="BMS14" s="156"/>
      <c r="BMT14" s="156"/>
      <c r="BMU14" s="156"/>
      <c r="BMV14" s="156"/>
      <c r="BMW14" s="156"/>
      <c r="BMX14" s="156"/>
      <c r="BMY14" s="156"/>
      <c r="BMZ14" s="156"/>
      <c r="BNA14" s="156"/>
      <c r="BNB14" s="156"/>
      <c r="BNC14" s="156"/>
      <c r="BND14" s="156"/>
      <c r="BNE14" s="156"/>
      <c r="BNF14" s="156"/>
      <c r="BNG14" s="156"/>
      <c r="BNH14" s="156"/>
      <c r="BNI14" s="156"/>
      <c r="BNJ14" s="156"/>
      <c r="BNK14" s="156"/>
      <c r="BNL14" s="156"/>
      <c r="BNM14" s="156"/>
      <c r="BNN14" s="156"/>
      <c r="BNO14" s="156"/>
      <c r="BNP14" s="156"/>
      <c r="BNQ14" s="156"/>
      <c r="BNR14" s="156"/>
      <c r="BNS14" s="156"/>
      <c r="BNT14" s="156"/>
      <c r="BNU14" s="156"/>
      <c r="BNV14" s="156"/>
      <c r="BNW14" s="156"/>
      <c r="BNX14" s="156"/>
      <c r="BNY14" s="156"/>
      <c r="BNZ14" s="156"/>
      <c r="BOA14" s="156"/>
      <c r="BOB14" s="156"/>
      <c r="BOC14" s="156"/>
      <c r="BOD14" s="156"/>
      <c r="BOE14" s="156"/>
      <c r="BOF14" s="156"/>
      <c r="BOG14" s="156"/>
      <c r="BOH14" s="156"/>
      <c r="BOI14" s="156"/>
      <c r="BOJ14" s="156"/>
      <c r="BOK14" s="156"/>
      <c r="BOL14" s="156"/>
      <c r="BOM14" s="156"/>
      <c r="BON14" s="156"/>
      <c r="BOO14" s="156"/>
      <c r="BOP14" s="156"/>
      <c r="BOQ14" s="156"/>
      <c r="BOR14" s="156"/>
      <c r="BOS14" s="156"/>
      <c r="BOT14" s="156"/>
      <c r="BOU14" s="156"/>
      <c r="BOV14" s="156"/>
      <c r="BOW14" s="156"/>
      <c r="BOX14" s="156"/>
      <c r="BOY14" s="156"/>
      <c r="BOZ14" s="156"/>
      <c r="BPA14" s="156"/>
      <c r="BPB14" s="156"/>
      <c r="BPC14" s="156"/>
      <c r="BPD14" s="156"/>
      <c r="BPE14" s="156"/>
      <c r="BPF14" s="156"/>
      <c r="BPG14" s="156"/>
      <c r="BPH14" s="156"/>
      <c r="BPI14" s="156"/>
      <c r="BPJ14" s="156"/>
      <c r="BPK14" s="156"/>
      <c r="BPL14" s="156"/>
      <c r="BPM14" s="156"/>
      <c r="BPN14" s="156"/>
    </row>
    <row r="15" spans="1:2231" ht="12" customHeight="1">
      <c r="A15" s="172" t="s">
        <v>276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  <c r="HG15" s="172"/>
      <c r="HH15" s="172"/>
      <c r="HI15" s="172"/>
      <c r="HJ15" s="172"/>
      <c r="HK15" s="172"/>
      <c r="HL15" s="172"/>
      <c r="HM15" s="172"/>
      <c r="HN15" s="172"/>
      <c r="HO15" s="172"/>
      <c r="HP15" s="172"/>
      <c r="HQ15" s="172"/>
      <c r="HR15" s="172"/>
      <c r="HS15" s="172"/>
      <c r="HT15" s="172"/>
      <c r="HU15" s="172"/>
      <c r="HV15" s="172"/>
      <c r="HW15" s="172"/>
      <c r="HX15" s="172"/>
      <c r="HY15" s="172"/>
      <c r="HZ15" s="172"/>
      <c r="IA15" s="172"/>
      <c r="IB15" s="172"/>
      <c r="IC15" s="172"/>
      <c r="ID15" s="172"/>
      <c r="IE15" s="172"/>
      <c r="IF15" s="172"/>
      <c r="IG15" s="172"/>
      <c r="IH15" s="172"/>
      <c r="II15" s="172"/>
      <c r="IJ15" s="172"/>
      <c r="IK15" s="172"/>
      <c r="IL15" s="172"/>
      <c r="IM15" s="172"/>
      <c r="IN15" s="172"/>
      <c r="IO15" s="172"/>
      <c r="IP15" s="172"/>
      <c r="IQ15" s="172"/>
      <c r="IR15" s="172"/>
      <c r="IS15" s="172"/>
      <c r="IT15" s="172"/>
      <c r="IU15" s="172"/>
      <c r="IV15" s="172"/>
      <c r="IW15" s="172"/>
      <c r="IX15" s="172"/>
      <c r="IY15" s="172"/>
      <c r="IZ15" s="172"/>
      <c r="JA15" s="172"/>
      <c r="JB15" s="172"/>
      <c r="JC15" s="172"/>
      <c r="JD15" s="172"/>
      <c r="JE15" s="172"/>
      <c r="JF15" s="172"/>
      <c r="JG15" s="172"/>
      <c r="JH15" s="172"/>
      <c r="JI15" s="172"/>
      <c r="JJ15" s="172"/>
      <c r="JK15" s="172"/>
      <c r="JL15" s="172"/>
      <c r="JM15" s="172"/>
      <c r="JN15" s="172"/>
      <c r="JO15" s="172"/>
      <c r="JP15" s="172"/>
      <c r="JQ15" s="172"/>
      <c r="JR15" s="172"/>
      <c r="JS15" s="172"/>
      <c r="JT15" s="172"/>
      <c r="JU15" s="172"/>
      <c r="JV15" s="172"/>
      <c r="JW15" s="172"/>
      <c r="JX15" s="172"/>
      <c r="JY15" s="172"/>
      <c r="JZ15" s="172"/>
      <c r="KA15" s="172"/>
      <c r="KB15" s="172"/>
      <c r="KC15" s="172"/>
      <c r="KD15" s="172"/>
      <c r="KE15" s="172"/>
      <c r="KF15" s="172"/>
      <c r="KG15" s="172"/>
      <c r="KH15" s="172"/>
      <c r="KI15" s="172"/>
      <c r="KJ15" s="172"/>
      <c r="KK15" s="172"/>
      <c r="KL15" s="172"/>
      <c r="KM15" s="172"/>
      <c r="KN15" s="172"/>
      <c r="KO15" s="172"/>
      <c r="KP15" s="172"/>
      <c r="KQ15" s="172"/>
      <c r="KR15" s="172"/>
      <c r="KS15" s="172"/>
      <c r="KT15" s="172"/>
      <c r="KU15" s="172"/>
      <c r="KV15" s="172"/>
      <c r="KW15" s="172"/>
      <c r="KX15" s="172"/>
      <c r="KY15" s="172"/>
      <c r="KZ15" s="172"/>
      <c r="LA15" s="172"/>
      <c r="LB15" s="172"/>
      <c r="LC15" s="172"/>
      <c r="LD15" s="172"/>
      <c r="LE15" s="172"/>
      <c r="LF15" s="172"/>
      <c r="LG15" s="172"/>
      <c r="LH15" s="172"/>
      <c r="LI15" s="172"/>
      <c r="LJ15" s="172"/>
      <c r="LK15" s="172"/>
      <c r="LL15" s="172"/>
      <c r="LM15" s="172"/>
      <c r="LN15" s="172"/>
      <c r="LO15" s="172"/>
      <c r="LP15" s="172"/>
      <c r="LQ15" s="172"/>
      <c r="LR15" s="172"/>
      <c r="LS15" s="172"/>
      <c r="LT15" s="172"/>
      <c r="LU15" s="172"/>
      <c r="LV15" s="172"/>
      <c r="LW15" s="172"/>
      <c r="LX15" s="172"/>
      <c r="LY15" s="172"/>
      <c r="LZ15" s="172"/>
      <c r="MA15" s="172"/>
      <c r="MB15" s="172"/>
      <c r="MC15" s="172"/>
      <c r="MD15" s="172"/>
      <c r="ME15" s="172"/>
      <c r="MF15" s="172"/>
      <c r="MG15" s="172"/>
      <c r="MH15" s="172"/>
      <c r="MI15" s="172"/>
      <c r="MJ15" s="172"/>
      <c r="MK15" s="172"/>
      <c r="ML15" s="172"/>
      <c r="MM15" s="172"/>
      <c r="MN15" s="172"/>
      <c r="MO15" s="172"/>
      <c r="MP15" s="172"/>
      <c r="MQ15" s="172"/>
      <c r="MR15" s="172"/>
      <c r="MS15" s="172"/>
      <c r="MT15" s="172"/>
      <c r="MU15" s="172"/>
      <c r="MV15" s="172"/>
      <c r="MW15" s="172"/>
      <c r="MX15" s="172"/>
      <c r="MY15" s="172"/>
      <c r="MZ15" s="172"/>
      <c r="NA15" s="172"/>
      <c r="NB15" s="172"/>
      <c r="NC15" s="172"/>
      <c r="ND15" s="172"/>
      <c r="NE15" s="172"/>
      <c r="NF15" s="172"/>
      <c r="NG15" s="172"/>
      <c r="NH15" s="172"/>
      <c r="NI15" s="172"/>
      <c r="NJ15" s="172"/>
      <c r="NK15" s="172"/>
      <c r="NL15" s="172"/>
      <c r="NM15" s="172"/>
      <c r="NN15" s="172"/>
      <c r="NO15" s="172"/>
      <c r="NP15" s="172"/>
      <c r="NQ15" s="172"/>
      <c r="NR15" s="172"/>
      <c r="NS15" s="172"/>
      <c r="NT15" s="172"/>
      <c r="NU15" s="172"/>
      <c r="NV15" s="172"/>
      <c r="NW15" s="172"/>
      <c r="NX15" s="172"/>
      <c r="NY15" s="172"/>
      <c r="NZ15" s="172"/>
      <c r="OA15" s="172"/>
      <c r="OB15" s="172"/>
      <c r="OC15" s="172"/>
      <c r="OD15" s="172"/>
      <c r="OE15" s="172"/>
      <c r="OF15" s="172"/>
      <c r="OG15" s="172"/>
      <c r="OH15" s="172"/>
      <c r="OI15" s="172"/>
      <c r="OJ15" s="172"/>
      <c r="OK15" s="172"/>
      <c r="OL15" s="172"/>
      <c r="OM15" s="172"/>
      <c r="ON15" s="172"/>
      <c r="OO15" s="172"/>
      <c r="OP15" s="172"/>
      <c r="OQ15" s="172"/>
      <c r="OR15" s="172"/>
      <c r="OS15" s="172"/>
      <c r="OT15" s="172"/>
      <c r="OU15" s="172"/>
      <c r="OV15" s="172"/>
      <c r="OW15" s="172"/>
      <c r="OX15" s="172"/>
      <c r="OY15" s="172"/>
      <c r="OZ15" s="172"/>
      <c r="PA15" s="172"/>
      <c r="PB15" s="172"/>
      <c r="PC15" s="172"/>
      <c r="PD15" s="172"/>
      <c r="PE15" s="172"/>
      <c r="PF15" s="172"/>
      <c r="PG15" s="172"/>
      <c r="PH15" s="172"/>
      <c r="PI15" s="172"/>
      <c r="PJ15" s="172"/>
      <c r="PK15" s="172"/>
      <c r="PL15" s="172"/>
      <c r="PM15" s="172"/>
      <c r="PN15" s="172"/>
      <c r="PO15" s="172"/>
      <c r="PP15" s="172"/>
      <c r="PQ15" s="172"/>
      <c r="PR15" s="172"/>
      <c r="PS15" s="172"/>
      <c r="PT15" s="172"/>
      <c r="PU15" s="172"/>
      <c r="PV15" s="172"/>
      <c r="PW15" s="172"/>
      <c r="PX15" s="172"/>
      <c r="PY15" s="172"/>
      <c r="PZ15" s="172"/>
      <c r="QA15" s="172"/>
      <c r="QB15" s="172"/>
      <c r="QC15" s="172"/>
      <c r="QD15" s="172"/>
      <c r="QE15" s="172"/>
      <c r="QF15" s="172"/>
      <c r="QG15" s="172"/>
      <c r="QH15" s="172"/>
      <c r="QI15" s="172"/>
      <c r="QJ15" s="172"/>
      <c r="QK15" s="172"/>
      <c r="QL15" s="172"/>
      <c r="QM15" s="172"/>
      <c r="QN15" s="172"/>
      <c r="QO15" s="172"/>
      <c r="QP15" s="172"/>
      <c r="QQ15" s="172"/>
      <c r="QR15" s="172"/>
      <c r="QS15" s="172"/>
      <c r="QT15" s="172"/>
      <c r="QU15" s="172"/>
      <c r="QV15" s="172"/>
      <c r="QW15" s="172"/>
      <c r="QX15" s="172"/>
      <c r="QY15" s="172"/>
      <c r="QZ15" s="172"/>
      <c r="RA15" s="172"/>
      <c r="RB15" s="172"/>
      <c r="RC15" s="172"/>
      <c r="RD15" s="172"/>
      <c r="RE15" s="172"/>
      <c r="RF15" s="172"/>
      <c r="RG15" s="172"/>
      <c r="RH15" s="172"/>
      <c r="RI15" s="172"/>
      <c r="RJ15" s="172"/>
      <c r="RK15" s="172"/>
      <c r="RL15" s="172"/>
      <c r="RM15" s="172"/>
      <c r="RN15" s="172"/>
      <c r="RO15" s="172"/>
      <c r="RP15" s="172"/>
      <c r="RQ15" s="172"/>
      <c r="RR15" s="172"/>
      <c r="RS15" s="172"/>
      <c r="RT15" s="172"/>
      <c r="RU15" s="172"/>
      <c r="RV15" s="172"/>
      <c r="RW15" s="172"/>
      <c r="RX15" s="172"/>
      <c r="RY15" s="172"/>
      <c r="RZ15" s="172"/>
      <c r="SA15" s="172"/>
      <c r="SB15" s="172"/>
      <c r="SC15" s="172"/>
      <c r="SD15" s="171"/>
      <c r="SE15" s="171"/>
      <c r="SF15" s="171"/>
      <c r="SG15" s="171"/>
      <c r="SH15" s="171"/>
      <c r="SI15" s="171"/>
      <c r="SJ15" s="171"/>
      <c r="SK15" s="171"/>
      <c r="SL15" s="171"/>
      <c r="SM15" s="171"/>
      <c r="SN15" s="171"/>
      <c r="SO15" s="171"/>
      <c r="SP15" s="171"/>
      <c r="SQ15" s="171"/>
      <c r="SR15" s="171"/>
      <c r="SS15" s="171"/>
      <c r="ST15" s="171"/>
      <c r="SU15" s="171"/>
      <c r="SV15" s="171"/>
      <c r="SW15" s="171"/>
      <c r="SX15" s="171"/>
      <c r="SY15" s="156"/>
      <c r="SZ15" s="156"/>
      <c r="TA15" s="156"/>
      <c r="TB15" s="156"/>
      <c r="TC15" s="156"/>
      <c r="TD15" s="156"/>
      <c r="TE15" s="156"/>
      <c r="TF15" s="156"/>
      <c r="TG15" s="156"/>
      <c r="TH15" s="156"/>
      <c r="TI15" s="156"/>
      <c r="TJ15" s="156"/>
      <c r="TK15" s="156"/>
      <c r="TL15" s="156"/>
      <c r="TM15" s="156"/>
      <c r="TN15" s="156"/>
      <c r="TO15" s="156"/>
      <c r="TP15" s="156"/>
      <c r="TQ15" s="156"/>
      <c r="TR15" s="156"/>
      <c r="TS15" s="156"/>
      <c r="TT15" s="156"/>
      <c r="TU15" s="156"/>
      <c r="TV15" s="156"/>
      <c r="TW15" s="156"/>
      <c r="TX15" s="156"/>
      <c r="TY15" s="156"/>
      <c r="TZ15" s="156">
        <f t="shared" ref="TZ15:WK15" si="277">TZ20/$TZ$20-1</f>
        <v>0</v>
      </c>
      <c r="UA15" s="156">
        <f t="shared" si="277"/>
        <v>4.0775758811384399E-4</v>
      </c>
      <c r="UB15" s="156">
        <f t="shared" si="277"/>
        <v>-2.5484849257106923E-4</v>
      </c>
      <c r="UC15" s="156">
        <f t="shared" si="277"/>
        <v>-1.2742424628564564E-4</v>
      </c>
      <c r="UD15" s="156">
        <f t="shared" si="277"/>
        <v>4.4598486199953769E-3</v>
      </c>
      <c r="UE15" s="156">
        <f t="shared" si="277"/>
        <v>5.4027880425087105E-3</v>
      </c>
      <c r="UF15" s="156">
        <f t="shared" si="277"/>
        <v>7.3906062845638942E-3</v>
      </c>
      <c r="UG15" s="156">
        <f t="shared" si="277"/>
        <v>6.9573638471929211E-3</v>
      </c>
      <c r="UH15" s="156">
        <f t="shared" si="277"/>
        <v>1.2615000382272701E-2</v>
      </c>
      <c r="UI15" s="156">
        <f t="shared" si="277"/>
        <v>1.5596727745355476E-2</v>
      </c>
      <c r="UJ15" s="156">
        <f t="shared" si="277"/>
        <v>1.4832182267641825E-2</v>
      </c>
      <c r="UK15" s="156">
        <f t="shared" si="277"/>
        <v>1.5443818649812702E-2</v>
      </c>
      <c r="UL15" s="156">
        <f t="shared" si="277"/>
        <v>2.0464333953464697E-2</v>
      </c>
      <c r="UM15" s="156">
        <f t="shared" si="277"/>
        <v>2.1075970335635574E-2</v>
      </c>
      <c r="UN15" s="156">
        <f t="shared" si="277"/>
        <v>1.4500879227299368E-2</v>
      </c>
      <c r="UO15" s="156">
        <f t="shared" si="277"/>
        <v>1.495960651392747E-2</v>
      </c>
      <c r="UP15" s="156">
        <f t="shared" si="277"/>
        <v>1.0933000331303067E-2</v>
      </c>
      <c r="UQ15" s="156">
        <f t="shared" si="277"/>
        <v>1.0092000305818249E-2</v>
      </c>
      <c r="UR15" s="156">
        <f t="shared" si="277"/>
        <v>1.0448788195417835E-2</v>
      </c>
      <c r="US15" s="156">
        <f t="shared" si="277"/>
        <v>1.0627182140217739E-2</v>
      </c>
      <c r="UT15" s="156">
        <f t="shared" si="277"/>
        <v>1.0780091235760292E-2</v>
      </c>
      <c r="UU15" s="156">
        <f t="shared" si="277"/>
        <v>1.0933000331303067E-2</v>
      </c>
      <c r="UV15" s="156">
        <f t="shared" si="277"/>
        <v>1.0907515482045937E-2</v>
      </c>
      <c r="UW15" s="156">
        <f t="shared" si="277"/>
        <v>-9.6842427177046275E-4</v>
      </c>
      <c r="UX15" s="156">
        <f t="shared" si="277"/>
        <v>3.0836667601112921E-3</v>
      </c>
      <c r="UY15" s="156">
        <f t="shared" si="277"/>
        <v>2.1407273375979585E-3</v>
      </c>
      <c r="UZ15" s="156">
        <f t="shared" si="277"/>
        <v>6.8554244501644046E-3</v>
      </c>
      <c r="VA15" s="156">
        <f t="shared" si="277"/>
        <v>4.89309105736635E-3</v>
      </c>
      <c r="VB15" s="156">
        <f t="shared" si="277"/>
        <v>5.2498789469659357E-3</v>
      </c>
      <c r="VC15" s="156">
        <f t="shared" si="277"/>
        <v>6.0399092739367166E-3</v>
      </c>
      <c r="VD15" s="156">
        <f t="shared" si="277"/>
        <v>7.0083335457071794E-3</v>
      </c>
      <c r="VE15" s="156">
        <f t="shared" si="277"/>
        <v>5.9379698769082001E-3</v>
      </c>
      <c r="VF15" s="156">
        <f t="shared" si="277"/>
        <v>5.8360304798796836E-3</v>
      </c>
      <c r="VG15" s="156">
        <f t="shared" si="277"/>
        <v>7.0338183949640865E-3</v>
      </c>
      <c r="VH15" s="156">
        <f t="shared" si="277"/>
        <v>3.9756364841101455E-3</v>
      </c>
      <c r="VI15" s="156">
        <f t="shared" si="277"/>
        <v>5.0205153036519956E-3</v>
      </c>
      <c r="VJ15" s="156">
        <f t="shared" si="277"/>
        <v>3.2365758556538449E-3</v>
      </c>
      <c r="VK15" s="156">
        <f t="shared" si="277"/>
        <v>4.0775758811384399E-4</v>
      </c>
      <c r="VL15" s="156">
        <f t="shared" si="277"/>
        <v>3.4149698004537488E-3</v>
      </c>
      <c r="VM15" s="156">
        <f t="shared" si="277"/>
        <v>6.0144244246795875E-3</v>
      </c>
      <c r="VN15" s="156">
        <f t="shared" si="277"/>
        <v>1.1442697316445427E-2</v>
      </c>
      <c r="VO15" s="156">
        <f t="shared" si="277"/>
        <v>8.8687275414767175E-3</v>
      </c>
      <c r="VP15" s="156">
        <f t="shared" si="277"/>
        <v>1.6208364127526131E-2</v>
      </c>
      <c r="VQ15" s="156">
        <f t="shared" si="277"/>
        <v>1.5188970157241632E-2</v>
      </c>
      <c r="VR15" s="156">
        <f t="shared" si="277"/>
        <v>1.4016667091414137E-2</v>
      </c>
      <c r="VS15" s="156">
        <f t="shared" si="277"/>
        <v>1.3965697392899878E-2</v>
      </c>
      <c r="VT15" s="156">
        <f t="shared" si="277"/>
        <v>1.5316394403527056E-2</v>
      </c>
      <c r="VU15" s="156">
        <f t="shared" si="277"/>
        <v>1.3812788297357326E-2</v>
      </c>
      <c r="VV15" s="156">
        <f t="shared" si="277"/>
        <v>1.0041030607303991E-2</v>
      </c>
      <c r="VW15" s="156">
        <f t="shared" si="277"/>
        <v>9.3784245266188559E-3</v>
      </c>
      <c r="VX15" s="156">
        <f t="shared" si="277"/>
        <v>6.9573638471929211E-3</v>
      </c>
      <c r="VY15" s="156">
        <f t="shared" si="277"/>
        <v>7.6199699278778343E-3</v>
      </c>
      <c r="VZ15" s="156">
        <f t="shared" si="277"/>
        <v>5.0460001529091247E-3</v>
      </c>
      <c r="WA15" s="156">
        <f t="shared" si="277"/>
        <v>-3.5678788959963015E-3</v>
      </c>
      <c r="WB15" s="156">
        <f t="shared" si="277"/>
        <v>7.6454547771342973E-4</v>
      </c>
      <c r="WC15" s="156">
        <f t="shared" si="277"/>
        <v>-6.7534850531358881E-3</v>
      </c>
      <c r="WD15" s="156">
        <f t="shared" si="277"/>
        <v>-2.0897576390835892E-3</v>
      </c>
      <c r="WE15" s="156">
        <f t="shared" si="277"/>
        <v>-3.9501516348531274E-3</v>
      </c>
      <c r="WF15" s="156">
        <f t="shared" si="277"/>
        <v>-3.6188485945104487E-3</v>
      </c>
      <c r="WG15" s="156">
        <f t="shared" si="277"/>
        <v>-2.1152424883406074E-3</v>
      </c>
      <c r="WH15" s="156">
        <f t="shared" si="277"/>
        <v>-2.446545528683175E-3</v>
      </c>
      <c r="WI15" s="156">
        <f t="shared" si="277"/>
        <v>-1.9623333927979436E-3</v>
      </c>
      <c r="WJ15" s="156">
        <f t="shared" si="277"/>
        <v>-3.8227273885674817E-3</v>
      </c>
      <c r="WK15" s="156">
        <f t="shared" si="277"/>
        <v>-1.8094242972552799E-3</v>
      </c>
      <c r="WL15" s="156">
        <f t="shared" ref="WL15:XZ15" si="278">WL20/$TZ$20-1</f>
        <v>-1.3506970106270666E-3</v>
      </c>
      <c r="WM15" s="156">
        <f t="shared" si="278"/>
        <v>-8.9196972399896435E-4</v>
      </c>
      <c r="WN15" s="156">
        <f t="shared" si="278"/>
        <v>4.4088789214811186E-3</v>
      </c>
      <c r="WO15" s="156">
        <f t="shared" si="278"/>
        <v>3.3385152526823614E-3</v>
      </c>
      <c r="WP15" s="156">
        <f t="shared" si="278"/>
        <v>4.2559698259385659E-3</v>
      </c>
      <c r="WQ15" s="156">
        <f t="shared" si="278"/>
        <v>7.6709396263920926E-3</v>
      </c>
      <c r="WR15" s="156">
        <f t="shared" si="278"/>
        <v>5.6066668365657435E-3</v>
      </c>
      <c r="WS15" s="156">
        <f t="shared" si="278"/>
        <v>5.7595759321082962E-3</v>
      </c>
      <c r="WT15" s="156">
        <f t="shared" si="278"/>
        <v>3.6188485945105597E-3</v>
      </c>
      <c r="WU15" s="156">
        <f t="shared" si="278"/>
        <v>1.9623333927980546E-3</v>
      </c>
      <c r="WV15" s="156">
        <f t="shared" si="278"/>
        <v>2.5230000764546734E-3</v>
      </c>
      <c r="WW15" s="156">
        <f t="shared" si="278"/>
        <v>3.1091516093681992E-3</v>
      </c>
      <c r="WX15" s="156">
        <f t="shared" si="278"/>
        <v>1.1723030658274958E-3</v>
      </c>
      <c r="WY15" s="156">
        <f t="shared" si="278"/>
        <v>2.3191212823976404E-3</v>
      </c>
      <c r="WZ15" s="156">
        <f t="shared" si="278"/>
        <v>2.9562425138256465E-3</v>
      </c>
      <c r="XA15" s="156">
        <f t="shared" si="278"/>
        <v>2.2936364331405112E-3</v>
      </c>
      <c r="XB15" s="156">
        <f t="shared" si="278"/>
        <v>2.7013940212543552E-3</v>
      </c>
      <c r="XC15" s="156">
        <f t="shared" si="278"/>
        <v>2.3955758301690278E-3</v>
      </c>
      <c r="XD15" s="156">
        <f t="shared" si="278"/>
        <v>4.3833940722242115E-3</v>
      </c>
      <c r="XE15" s="156">
        <f t="shared" si="278"/>
        <v>7.6199699278778343E-3</v>
      </c>
      <c r="XF15" s="156">
        <f t="shared" si="278"/>
        <v>7.6199699278778343E-3</v>
      </c>
      <c r="XG15" s="156">
        <f t="shared" si="278"/>
        <v>6.4221820127934315E-3</v>
      </c>
      <c r="XH15" s="156">
        <f t="shared" si="278"/>
        <v>6.6260608068504645E-3</v>
      </c>
      <c r="XI15" s="156">
        <f t="shared" si="278"/>
        <v>7.0338183949640865E-3</v>
      </c>
      <c r="XJ15" s="156">
        <f t="shared" si="278"/>
        <v>2.6759091719972261E-3</v>
      </c>
      <c r="XK15" s="156">
        <f t="shared" si="278"/>
        <v>3.5169091974820432E-3</v>
      </c>
      <c r="XL15" s="156">
        <f t="shared" si="278"/>
        <v>5.300848645480416E-3</v>
      </c>
      <c r="XM15" s="156">
        <f t="shared" si="278"/>
        <v>4.7401819618237973E-3</v>
      </c>
      <c r="XN15" s="156">
        <f t="shared" si="278"/>
        <v>3.9756364841101455E-3</v>
      </c>
      <c r="XO15" s="156">
        <f t="shared" si="278"/>
        <v>3.873697087081851E-3</v>
      </c>
      <c r="XP15" s="156">
        <f t="shared" si="278"/>
        <v>3.7972425393104636E-3</v>
      </c>
      <c r="XQ15" s="156">
        <f t="shared" si="278"/>
        <v>4.1030607303957911E-3</v>
      </c>
      <c r="XR15" s="156">
        <f t="shared" si="278"/>
        <v>4.1030607303957911E-3</v>
      </c>
      <c r="XS15" s="156">
        <f t="shared" si="278"/>
        <v>2.3446061316547695E-3</v>
      </c>
      <c r="XT15" s="156">
        <f t="shared" si="278"/>
        <v>3.6953031422819471E-3</v>
      </c>
      <c r="XU15" s="156">
        <f t="shared" si="278"/>
        <v>3.6188485945105597E-3</v>
      </c>
      <c r="XV15" s="156">
        <f t="shared" si="278"/>
        <v>5.7340910828511671E-3</v>
      </c>
      <c r="XW15" s="156">
        <f t="shared" si="278"/>
        <v>1.8858788450266672E-3</v>
      </c>
      <c r="XX15" s="156">
        <f t="shared" si="278"/>
        <v>-1.631030352455376E-3</v>
      </c>
      <c r="XY15" s="156">
        <f t="shared" si="278"/>
        <v>-4.8421213588523138E-4</v>
      </c>
      <c r="XZ15" s="156">
        <f t="shared" si="278"/>
        <v>5.096969851423605E-4</v>
      </c>
      <c r="YA15" s="156">
        <f>YA20/$YA$20-1</f>
        <v>0</v>
      </c>
      <c r="YB15" s="156">
        <f t="shared" ref="YB15:AAM15" si="279">YB20/$YA$20-1</f>
        <v>6.3328013780172832E-4</v>
      </c>
      <c r="YC15" s="156">
        <f t="shared" si="279"/>
        <v>-4.052992881929951E-4</v>
      </c>
      <c r="YD15" s="156">
        <f t="shared" si="279"/>
        <v>5.5728652126556533E-3</v>
      </c>
      <c r="YE15" s="156">
        <f t="shared" si="279"/>
        <v>5.4462091850953076E-3</v>
      </c>
      <c r="YF15" s="156">
        <f t="shared" si="279"/>
        <v>7.2700559819642852E-3</v>
      </c>
      <c r="YG15" s="156">
        <f t="shared" si="279"/>
        <v>7.5486992425970456E-3</v>
      </c>
      <c r="YH15" s="156">
        <f t="shared" si="279"/>
        <v>7.0674063378677321E-3</v>
      </c>
      <c r="YI15" s="156">
        <f t="shared" si="279"/>
        <v>6.0541581173849668E-3</v>
      </c>
      <c r="YJ15" s="156">
        <f t="shared" si="279"/>
        <v>7.5486992425970456E-3</v>
      </c>
      <c r="YK15" s="156">
        <f t="shared" si="279"/>
        <v>7.4473744205487691E-3</v>
      </c>
      <c r="YL15" s="156">
        <f t="shared" si="279"/>
        <v>9.1952276008815392E-3</v>
      </c>
      <c r="YM15" s="156">
        <f t="shared" si="279"/>
        <v>9.0179091622970553E-3</v>
      </c>
      <c r="YN15" s="156">
        <f t="shared" si="279"/>
        <v>9.3978772449780923E-3</v>
      </c>
      <c r="YO15" s="156">
        <f t="shared" si="279"/>
        <v>1.122172404184707E-2</v>
      </c>
      <c r="YP15" s="156">
        <f t="shared" si="279"/>
        <v>1.0335131848924872E-2</v>
      </c>
      <c r="YQ15" s="156">
        <f t="shared" si="279"/>
        <v>9.6005268890746454E-3</v>
      </c>
      <c r="YR15" s="156">
        <f t="shared" si="279"/>
        <v>1.0335131848924872E-2</v>
      </c>
      <c r="YS15" s="156">
        <f t="shared" si="279"/>
        <v>1.2032322618233504E-2</v>
      </c>
      <c r="YT15" s="156">
        <f t="shared" si="279"/>
        <v>1.2994908427692131E-2</v>
      </c>
      <c r="YU15" s="156">
        <f t="shared" si="279"/>
        <v>1.3704182182030067E-2</v>
      </c>
      <c r="YV15" s="156">
        <f t="shared" si="279"/>
        <v>1.3045570838716269E-2</v>
      </c>
      <c r="YW15" s="156">
        <f t="shared" si="279"/>
        <v>1.8441117612787217E-2</v>
      </c>
      <c r="YX15" s="156">
        <f t="shared" si="279"/>
        <v>2.1100894191554698E-2</v>
      </c>
      <c r="YY15" s="156">
        <f t="shared" si="279"/>
        <v>2.1455531068723666E-2</v>
      </c>
      <c r="YZ15" s="156">
        <f t="shared" si="279"/>
        <v>2.6420447349089438E-2</v>
      </c>
      <c r="ZA15" s="156">
        <f t="shared" si="279"/>
        <v>2.3684677153785749E-2</v>
      </c>
      <c r="ZB15" s="156">
        <f t="shared" si="279"/>
        <v>2.6192466499480815E-2</v>
      </c>
      <c r="ZC15" s="156">
        <f t="shared" si="279"/>
        <v>2.5685842389239433E-2</v>
      </c>
      <c r="ZD15" s="156">
        <f t="shared" si="279"/>
        <v>2.8902905489272213E-2</v>
      </c>
      <c r="ZE15" s="156">
        <f t="shared" si="279"/>
        <v>2.9130886338880835E-2</v>
      </c>
      <c r="ZF15" s="156">
        <f t="shared" si="279"/>
        <v>2.7864326063277378E-2</v>
      </c>
      <c r="ZG15" s="156">
        <f t="shared" si="279"/>
        <v>2.9308204777465319E-2</v>
      </c>
      <c r="ZH15" s="156">
        <f t="shared" si="279"/>
        <v>2.5508523950654727E-2</v>
      </c>
      <c r="ZI15" s="156">
        <f t="shared" si="279"/>
        <v>2.8953567900296351E-2</v>
      </c>
      <c r="ZJ15" s="156">
        <f t="shared" si="279"/>
        <v>2.8193631734934277E-2</v>
      </c>
      <c r="ZK15" s="156">
        <f t="shared" si="279"/>
        <v>2.9713504065658425E-2</v>
      </c>
      <c r="ZL15" s="156">
        <f t="shared" si="279"/>
        <v>2.9409529599513595E-2</v>
      </c>
      <c r="ZM15" s="156">
        <f t="shared" si="279"/>
        <v>3.2803911138131081E-2</v>
      </c>
      <c r="ZN15" s="156">
        <f t="shared" si="279"/>
        <v>3.3462522481444879E-2</v>
      </c>
      <c r="ZO15" s="156">
        <f t="shared" si="279"/>
        <v>3.2221293411353491E-2</v>
      </c>
      <c r="ZP15" s="156">
        <f t="shared" si="279"/>
        <v>3.7034222458646848E-2</v>
      </c>
      <c r="ZQ15" s="156">
        <f t="shared" si="279"/>
        <v>3.7920814651569268E-2</v>
      </c>
      <c r="ZR15" s="156">
        <f t="shared" si="279"/>
        <v>3.5767662183043392E-2</v>
      </c>
      <c r="ZS15" s="156">
        <f t="shared" si="279"/>
        <v>3.4906401195633041E-2</v>
      </c>
      <c r="ZT15" s="156">
        <f t="shared" si="279"/>
        <v>3.7388859335815816E-2</v>
      </c>
      <c r="ZU15" s="156">
        <f t="shared" si="279"/>
        <v>3.8123464295665821E-2</v>
      </c>
      <c r="ZV15" s="156">
        <f t="shared" si="279"/>
        <v>3.9111381310636517E-2</v>
      </c>
      <c r="ZW15" s="156">
        <f t="shared" si="279"/>
        <v>3.8351445145274665E-2</v>
      </c>
      <c r="ZX15" s="156">
        <f t="shared" si="279"/>
        <v>3.9567343009853762E-2</v>
      </c>
      <c r="ZY15" s="156">
        <f t="shared" si="279"/>
        <v>4.2201788383109173E-2</v>
      </c>
      <c r="ZZ15" s="156">
        <f t="shared" si="279"/>
        <v>4.3417686247688714E-2</v>
      </c>
      <c r="AAA15" s="156">
        <f t="shared" si="279"/>
        <v>4.3620335891785267E-2</v>
      </c>
      <c r="AAB15" s="156">
        <f t="shared" si="279"/>
        <v>4.4937558578412862E-2</v>
      </c>
      <c r="AAC15" s="156">
        <f t="shared" si="279"/>
        <v>4.4532259290219756E-2</v>
      </c>
      <c r="AAD15" s="156">
        <f t="shared" si="279"/>
        <v>4.5317526661093899E-2</v>
      </c>
      <c r="AAE15" s="156">
        <f t="shared" si="279"/>
        <v>4.7496010335131844E-2</v>
      </c>
      <c r="AAF15" s="156">
        <f t="shared" si="279"/>
        <v>5.119436633989416E-2</v>
      </c>
      <c r="AAG15" s="156">
        <f t="shared" si="279"/>
        <v>5.2308939382425201E-2</v>
      </c>
      <c r="AAH15" s="156">
        <f t="shared" si="279"/>
        <v>5.3930136535197848E-2</v>
      </c>
      <c r="AAI15" s="156">
        <f t="shared" si="279"/>
        <v>5.8869721610051551E-2</v>
      </c>
      <c r="AAJ15" s="156">
        <f t="shared" si="279"/>
        <v>5.8895052815563398E-2</v>
      </c>
      <c r="AAK15" s="156">
        <f t="shared" si="279"/>
        <v>5.795779821161684E-2</v>
      </c>
      <c r="AAL15" s="156">
        <f t="shared" si="279"/>
        <v>5.6716569141525452E-2</v>
      </c>
      <c r="AAM15" s="156">
        <f t="shared" si="279"/>
        <v>5.7780479773032356E-2</v>
      </c>
      <c r="AAN15" s="156">
        <f t="shared" ref="AAN15:ACY15" si="280">AAN20/$YA$20-1</f>
        <v>5.8287103883273739E-2</v>
      </c>
      <c r="AAO15" s="156">
        <f t="shared" si="280"/>
        <v>5.5880639359627171E-2</v>
      </c>
      <c r="AAP15" s="156">
        <f t="shared" si="280"/>
        <v>5.6919218785622006E-2</v>
      </c>
      <c r="AAQ15" s="156">
        <f t="shared" si="280"/>
        <v>5.7729817362008218E-2</v>
      </c>
      <c r="AAR15" s="156">
        <f t="shared" si="280"/>
        <v>5.8515084732882583E-2</v>
      </c>
      <c r="AAS15" s="156">
        <f t="shared" si="280"/>
        <v>6.6038452769967337E-2</v>
      </c>
      <c r="AAT15" s="156">
        <f t="shared" si="280"/>
        <v>6.9179522253464132E-2</v>
      </c>
      <c r="AAU15" s="156">
        <f t="shared" si="280"/>
        <v>6.8419586088101836E-2</v>
      </c>
      <c r="AAV15" s="156">
        <f t="shared" si="280"/>
        <v>6.9584821541657238E-2</v>
      </c>
      <c r="AAW15" s="156">
        <f t="shared" si="280"/>
        <v>6.8166274032981367E-2</v>
      </c>
      <c r="AAX15" s="156">
        <f t="shared" si="280"/>
        <v>6.4062618740025945E-2</v>
      </c>
      <c r="AAY15" s="156">
        <f t="shared" si="280"/>
        <v>6.4898548521924226E-2</v>
      </c>
      <c r="AAZ15" s="156">
        <f t="shared" si="280"/>
        <v>6.0085619474630869E-2</v>
      </c>
      <c r="ABA15" s="156">
        <f t="shared" si="280"/>
        <v>6.064290599589639E-2</v>
      </c>
      <c r="ABB15" s="156">
        <f t="shared" si="280"/>
        <v>5.9578995364389487E-2</v>
      </c>
      <c r="ABC15" s="156">
        <f t="shared" si="280"/>
        <v>5.9984294652582593E-2</v>
      </c>
      <c r="ABD15" s="156">
        <f t="shared" si="280"/>
        <v>6.2086784710084331E-2</v>
      </c>
      <c r="ABE15" s="156">
        <f t="shared" si="280"/>
        <v>6.4873217316412157E-2</v>
      </c>
      <c r="ABF15" s="156">
        <f t="shared" si="280"/>
        <v>6.4949210932948365E-2</v>
      </c>
      <c r="ABG15" s="156">
        <f t="shared" si="280"/>
        <v>6.4873217316412157E-2</v>
      </c>
      <c r="ABH15" s="156">
        <f t="shared" si="280"/>
        <v>6.4822554905388019E-2</v>
      </c>
      <c r="ABI15" s="156">
        <f t="shared" si="280"/>
        <v>6.4822554905388019E-2</v>
      </c>
      <c r="ABJ15" s="156">
        <f t="shared" si="280"/>
        <v>6.4949210932948365E-2</v>
      </c>
      <c r="ABK15" s="156">
        <f t="shared" si="280"/>
        <v>7.6804215112597163E-2</v>
      </c>
      <c r="ABL15" s="156">
        <f t="shared" si="280"/>
        <v>7.6398915824404057E-2</v>
      </c>
      <c r="ABM15" s="156">
        <f t="shared" si="280"/>
        <v>7.3485827190515884E-2</v>
      </c>
      <c r="ABN15" s="156">
        <f t="shared" si="280"/>
        <v>7.2497910175545188E-2</v>
      </c>
      <c r="ABO15" s="156">
        <f t="shared" si="280"/>
        <v>7.8349418648833602E-2</v>
      </c>
      <c r="ABP15" s="156">
        <f t="shared" si="280"/>
        <v>7.8222762621273034E-2</v>
      </c>
      <c r="ABQ15" s="156">
        <f t="shared" si="280"/>
        <v>8.1363832104769829E-2</v>
      </c>
      <c r="ABR15" s="156">
        <f t="shared" si="280"/>
        <v>8.6202092357575477E-2</v>
      </c>
      <c r="ABS15" s="156">
        <f t="shared" si="280"/>
        <v>8.3364997340223512E-2</v>
      </c>
      <c r="ABT15" s="156">
        <f t="shared" si="280"/>
        <v>8.3289003723687305E-2</v>
      </c>
      <c r="ABU15" s="156">
        <f t="shared" si="280"/>
        <v>7.9109354814195676E-2</v>
      </c>
      <c r="ABV15" s="156">
        <f t="shared" si="280"/>
        <v>7.6905539934645439E-2</v>
      </c>
      <c r="ABW15" s="156">
        <f t="shared" si="280"/>
        <v>7.6576234262988541E-2</v>
      </c>
      <c r="ABX15" s="156">
        <f t="shared" si="280"/>
        <v>7.753882007244739E-2</v>
      </c>
      <c r="ABY15" s="156">
        <f t="shared" si="280"/>
        <v>7.8805380348050846E-2</v>
      </c>
      <c r="ABZ15" s="156">
        <f t="shared" si="280"/>
        <v>7.8501405881906017E-2</v>
      </c>
      <c r="ACA15" s="156">
        <f t="shared" si="280"/>
        <v>7.9008029992147399E-2</v>
      </c>
      <c r="ACB15" s="156">
        <f t="shared" si="280"/>
        <v>7.5208349165336807E-2</v>
      </c>
      <c r="ACC15" s="156">
        <f t="shared" si="280"/>
        <v>8.6835372495377205E-2</v>
      </c>
      <c r="ACD15" s="156">
        <f t="shared" si="280"/>
        <v>8.9849785951313432E-2</v>
      </c>
      <c r="ACE15" s="156">
        <f t="shared" si="280"/>
        <v>9.9045013552194971E-2</v>
      </c>
      <c r="ACF15" s="156">
        <f t="shared" si="280"/>
        <v>9.1622970337158494E-2</v>
      </c>
      <c r="ACG15" s="156">
        <f t="shared" si="280"/>
        <v>9.2686880968665397E-2</v>
      </c>
      <c r="ACH15" s="156">
        <f t="shared" si="280"/>
        <v>8.8988524963903082E-2</v>
      </c>
      <c r="ACI15" s="156">
        <f t="shared" si="280"/>
        <v>9.0711046938723783E-2</v>
      </c>
      <c r="ACJ15" s="156">
        <f t="shared" si="280"/>
        <v>9.9627631278972784E-2</v>
      </c>
      <c r="ACK15" s="156">
        <f t="shared" si="280"/>
        <v>0.10337664969475902</v>
      </c>
      <c r="ACL15" s="156">
        <f t="shared" si="280"/>
        <v>9.7651797249031169E-2</v>
      </c>
      <c r="ACM15" s="156">
        <f t="shared" si="280"/>
        <v>9.8158421359272552E-2</v>
      </c>
      <c r="ACN15" s="156">
        <f t="shared" si="280"/>
        <v>9.8538389441953589E-2</v>
      </c>
      <c r="ACO15" s="156">
        <f t="shared" si="280"/>
        <v>9.7423816399422547E-2</v>
      </c>
      <c r="ACP15" s="156">
        <f t="shared" si="280"/>
        <v>9.7271829166350132E-2</v>
      </c>
      <c r="ACQ15" s="156">
        <f t="shared" si="280"/>
        <v>9.6613217823036335E-2</v>
      </c>
      <c r="ACR15" s="156">
        <f t="shared" si="280"/>
        <v>9.618258732933116E-2</v>
      </c>
      <c r="ACS15" s="156">
        <f t="shared" si="280"/>
        <v>9.9931605745117613E-2</v>
      </c>
      <c r="ACT15" s="156">
        <f t="shared" si="280"/>
        <v>9.96782936899967E-2</v>
      </c>
      <c r="ACU15" s="156">
        <f t="shared" si="280"/>
        <v>0.10051422347189498</v>
      </c>
      <c r="ACV15" s="156">
        <f t="shared" si="280"/>
        <v>0.10476986599792282</v>
      </c>
      <c r="ACW15" s="156">
        <f t="shared" si="280"/>
        <v>0.10459254755933833</v>
      </c>
      <c r="ACX15" s="156">
        <f t="shared" si="280"/>
        <v>0.10436456670972993</v>
      </c>
      <c r="ACY15" s="156">
        <f t="shared" si="280"/>
        <v>0.10517516528611615</v>
      </c>
      <c r="ACZ15" s="156">
        <f t="shared" ref="ACZ15:AFK15" si="281">ACZ20/$YA$20-1</f>
        <v>0.10185677736403487</v>
      </c>
      <c r="ADA15" s="156">
        <f t="shared" si="281"/>
        <v>0.10408592344909695</v>
      </c>
      <c r="ADB15" s="156">
        <f t="shared" si="281"/>
        <v>0.10373128657192798</v>
      </c>
      <c r="ADC15" s="156">
        <f t="shared" si="281"/>
        <v>0.10221141424120384</v>
      </c>
      <c r="ADD15" s="156">
        <f t="shared" si="281"/>
        <v>0.10352863692783143</v>
      </c>
      <c r="ADE15" s="156">
        <f t="shared" si="281"/>
        <v>0.10487119081997132</v>
      </c>
      <c r="ADF15" s="156">
        <f t="shared" si="281"/>
        <v>0.10342731210578315</v>
      </c>
      <c r="ADG15" s="156">
        <f t="shared" si="281"/>
        <v>0.10203409580261935</v>
      </c>
      <c r="ADH15" s="156">
        <f t="shared" si="281"/>
        <v>0.1022367454467159</v>
      </c>
      <c r="ADI15" s="156">
        <f t="shared" si="281"/>
        <v>0.10441522912075385</v>
      </c>
      <c r="ADJ15" s="156">
        <f t="shared" si="281"/>
        <v>0.10487119081997132</v>
      </c>
      <c r="ADK15" s="156">
        <f t="shared" si="281"/>
        <v>0.10649238797274374</v>
      </c>
      <c r="ADL15" s="156">
        <f t="shared" si="281"/>
        <v>0.10492185323099523</v>
      </c>
      <c r="ADM15" s="156">
        <f t="shared" si="281"/>
        <v>0.10476986599792282</v>
      </c>
      <c r="ADN15" s="156">
        <f t="shared" si="281"/>
        <v>0.10502317805304373</v>
      </c>
      <c r="ADO15" s="156">
        <f t="shared" si="281"/>
        <v>0.11621957088937851</v>
      </c>
      <c r="ADP15" s="156">
        <f t="shared" si="281"/>
        <v>0.11697950705474081</v>
      </c>
      <c r="ADQ15" s="156">
        <f t="shared" si="281"/>
        <v>0.11844871697444082</v>
      </c>
      <c r="ADR15" s="156">
        <f t="shared" si="281"/>
        <v>0.11791676165868736</v>
      </c>
      <c r="ADS15" s="156">
        <f t="shared" si="281"/>
        <v>0.11599159003977011</v>
      </c>
      <c r="ADT15" s="156">
        <f t="shared" si="281"/>
        <v>0.11487701699723907</v>
      </c>
      <c r="ADU15" s="156">
        <f t="shared" si="281"/>
        <v>0.11713149428781322</v>
      </c>
      <c r="ADV15" s="156">
        <f t="shared" si="281"/>
        <v>0.11733414393190977</v>
      </c>
      <c r="ADW15" s="156">
        <f t="shared" si="281"/>
        <v>0.11649821415001149</v>
      </c>
      <c r="ADX15" s="156">
        <f t="shared" si="281"/>
        <v>0.11599159003977011</v>
      </c>
      <c r="ADY15" s="156">
        <f t="shared" si="281"/>
        <v>0.11295184537832159</v>
      </c>
      <c r="ADZ15" s="156">
        <f t="shared" si="281"/>
        <v>0.11234389644603193</v>
      </c>
      <c r="AEA15" s="156">
        <f t="shared" si="281"/>
        <v>0.11647288294449942</v>
      </c>
      <c r="AEB15" s="156">
        <f t="shared" si="281"/>
        <v>0.11680218861615632</v>
      </c>
      <c r="AEC15" s="156">
        <f t="shared" si="281"/>
        <v>0.11477569217519057</v>
      </c>
      <c r="AED15" s="156">
        <f t="shared" si="281"/>
        <v>0.11480102338070264</v>
      </c>
      <c r="AEE15" s="156">
        <f t="shared" si="281"/>
        <v>0.11439572409250953</v>
      </c>
      <c r="AEF15" s="156">
        <f t="shared" si="281"/>
        <v>0.11652354535552356</v>
      </c>
      <c r="AEG15" s="156">
        <f t="shared" si="281"/>
        <v>0.11340780707753884</v>
      </c>
      <c r="AEH15" s="156">
        <f t="shared" si="281"/>
        <v>0.11733414393190977</v>
      </c>
      <c r="AEI15" s="156">
        <f t="shared" si="281"/>
        <v>0.11738480634293391</v>
      </c>
      <c r="AEJ15" s="156">
        <f t="shared" si="281"/>
        <v>0.11748613116498219</v>
      </c>
      <c r="AEK15" s="156">
        <f t="shared" si="281"/>
        <v>0.11766344960356667</v>
      </c>
      <c r="AEL15" s="156">
        <f t="shared" si="281"/>
        <v>0.11748613116498219</v>
      </c>
      <c r="AEM15" s="156">
        <f t="shared" si="281"/>
        <v>0.11472502976416643</v>
      </c>
      <c r="AEN15" s="156">
        <f t="shared" si="281"/>
        <v>0.11789143045317529</v>
      </c>
      <c r="AEO15" s="156">
        <f t="shared" si="281"/>
        <v>0.11925931555082725</v>
      </c>
      <c r="AEP15" s="156">
        <f t="shared" si="281"/>
        <v>0.12131114319730485</v>
      </c>
      <c r="AEQ15" s="156">
        <f t="shared" si="281"/>
        <v>0.1176381183980546</v>
      </c>
      <c r="AER15" s="156">
        <f t="shared" si="281"/>
        <v>0.11779010563112702</v>
      </c>
      <c r="AES15" s="156">
        <f t="shared" si="281"/>
        <v>0.11773944322010288</v>
      </c>
      <c r="AET15" s="156">
        <f t="shared" si="281"/>
        <v>0.11786609924766323</v>
      </c>
      <c r="AEU15" s="156">
        <f t="shared" si="281"/>
        <v>0.11642222053347528</v>
      </c>
      <c r="AEV15" s="156">
        <f t="shared" si="281"/>
        <v>0.1173088127263977</v>
      </c>
      <c r="AEW15" s="156">
        <f t="shared" si="281"/>
        <v>0.11601692124528218</v>
      </c>
      <c r="AEX15" s="156">
        <f t="shared" si="281"/>
        <v>0.1172328191098615</v>
      </c>
      <c r="AEY15" s="156">
        <f t="shared" si="281"/>
        <v>0.11748613116498219</v>
      </c>
      <c r="AEZ15" s="156">
        <f t="shared" si="281"/>
        <v>0.11887934746814599</v>
      </c>
      <c r="AFA15" s="156">
        <f t="shared" si="281"/>
        <v>0.11616890847835459</v>
      </c>
      <c r="AFB15" s="156">
        <f t="shared" si="281"/>
        <v>0.11675152620513218</v>
      </c>
      <c r="AFC15" s="156">
        <f t="shared" si="281"/>
        <v>0.11525698507991988</v>
      </c>
      <c r="AFD15" s="156">
        <f t="shared" si="281"/>
        <v>0.11718215669883736</v>
      </c>
      <c r="AFE15" s="156">
        <f t="shared" si="281"/>
        <v>0.11566228436811321</v>
      </c>
      <c r="AFF15" s="156">
        <f t="shared" si="281"/>
        <v>0.11447171770904574</v>
      </c>
      <c r="AFG15" s="156">
        <f t="shared" si="281"/>
        <v>0.10704967449400926</v>
      </c>
      <c r="AFH15" s="156">
        <f t="shared" si="281"/>
        <v>0.109152164551511</v>
      </c>
      <c r="AFI15" s="156">
        <f t="shared" si="281"/>
        <v>0.11117866099247675</v>
      </c>
      <c r="AFJ15" s="156">
        <f t="shared" si="281"/>
        <v>0.10998809433340928</v>
      </c>
      <c r="AFK15" s="156">
        <f t="shared" si="281"/>
        <v>0.1098107758948248</v>
      </c>
      <c r="AFL15" s="156">
        <f t="shared" ref="AFL15:AHW15" si="282">AFL20/$YA$20-1</f>
        <v>0.11019074397750583</v>
      </c>
      <c r="AFM15" s="156">
        <f t="shared" si="282"/>
        <v>0.1102160751830179</v>
      </c>
      <c r="AFN15" s="156">
        <f t="shared" si="282"/>
        <v>0.1101400815664817</v>
      </c>
      <c r="AFO15" s="156">
        <f t="shared" si="282"/>
        <v>0.11016541277199376</v>
      </c>
      <c r="AFP15" s="156">
        <f t="shared" si="282"/>
        <v>0.10900017731843858</v>
      </c>
      <c r="AFQ15" s="156">
        <f t="shared" si="282"/>
        <v>0.10856954682473341</v>
      </c>
      <c r="AFR15" s="156">
        <f t="shared" si="282"/>
        <v>0.10636573194518339</v>
      </c>
      <c r="AFS15" s="156">
        <f t="shared" si="282"/>
        <v>0.1042885730931935</v>
      </c>
      <c r="AFT15" s="156">
        <f t="shared" si="282"/>
        <v>0.10312333763963832</v>
      </c>
      <c r="AFU15" s="156">
        <f t="shared" si="282"/>
        <v>0.10104617878764866</v>
      </c>
      <c r="AFV15" s="156">
        <f t="shared" si="282"/>
        <v>9.8335739797857036E-2</v>
      </c>
      <c r="AFW15" s="156">
        <f t="shared" si="282"/>
        <v>0.10048889226638291</v>
      </c>
      <c r="AFX15" s="156">
        <f t="shared" si="282"/>
        <v>9.851305823644152E-2</v>
      </c>
      <c r="AFY15" s="156">
        <f t="shared" si="282"/>
        <v>0.10021024900575015</v>
      </c>
      <c r="AFZ15" s="156">
        <f t="shared" si="282"/>
        <v>9.9222331990779455E-2</v>
      </c>
      <c r="AGA15" s="156">
        <f t="shared" si="282"/>
        <v>0.10228740785774004</v>
      </c>
      <c r="AGB15" s="156">
        <f t="shared" si="282"/>
        <v>0.1035539681333435</v>
      </c>
      <c r="AGC15" s="156">
        <f t="shared" si="282"/>
        <v>0.10188210856954694</v>
      </c>
      <c r="AGD15" s="156">
        <f t="shared" si="282"/>
        <v>0.10076753552701589</v>
      </c>
      <c r="AGE15" s="156">
        <f t="shared" si="282"/>
        <v>0.10175545254198659</v>
      </c>
      <c r="AGF15" s="156">
        <f t="shared" si="282"/>
        <v>0.10226207665222797</v>
      </c>
      <c r="AGG15" s="156">
        <f t="shared" si="282"/>
        <v>0.10421257947665752</v>
      </c>
      <c r="AGH15" s="156">
        <f t="shared" si="282"/>
        <v>0.10514983408060385</v>
      </c>
      <c r="AGI15" s="156">
        <f t="shared" si="282"/>
        <v>0.10699901208298512</v>
      </c>
      <c r="AGJ15" s="156">
        <f t="shared" si="282"/>
        <v>0.10960812625072847</v>
      </c>
      <c r="AGK15" s="156">
        <f t="shared" si="282"/>
        <v>0.11158396028066986</v>
      </c>
      <c r="AGL15" s="156">
        <f t="shared" si="282"/>
        <v>0.11138131063657331</v>
      </c>
      <c r="AGM15" s="156">
        <f t="shared" si="282"/>
        <v>0.1130278389948578</v>
      </c>
      <c r="AGN15" s="156">
        <f t="shared" si="282"/>
        <v>0.11158396028066986</v>
      </c>
      <c r="AGO15" s="156">
        <f t="shared" si="282"/>
        <v>0.11272386452871297</v>
      </c>
      <c r="AGP15" s="156">
        <f t="shared" si="282"/>
        <v>0.11333181346100263</v>
      </c>
      <c r="AGQ15" s="156">
        <f t="shared" si="282"/>
        <v>0.11295184537832159</v>
      </c>
      <c r="AGR15" s="156">
        <f t="shared" si="282"/>
        <v>0.11611824606733046</v>
      </c>
      <c r="AGS15" s="156">
        <f t="shared" si="282"/>
        <v>0.11490234820275091</v>
      </c>
      <c r="AGT15" s="156">
        <f t="shared" si="282"/>
        <v>0.11520632266889597</v>
      </c>
      <c r="AGU15" s="156">
        <f t="shared" si="282"/>
        <v>0.11513032905235976</v>
      </c>
      <c r="AGV15" s="156">
        <f t="shared" si="282"/>
        <v>0.11513032905235976</v>
      </c>
      <c r="AGW15" s="156">
        <f t="shared" si="282"/>
        <v>0.11477569217519057</v>
      </c>
      <c r="AGX15" s="156">
        <f t="shared" si="282"/>
        <v>0.11720748790434943</v>
      </c>
      <c r="AGY15" s="156">
        <f t="shared" si="282"/>
        <v>0.12295767155558934</v>
      </c>
      <c r="AGZ15" s="156">
        <f t="shared" si="282"/>
        <v>0.12354028928236716</v>
      </c>
      <c r="AHA15" s="156">
        <f t="shared" si="282"/>
        <v>0.12090584390911174</v>
      </c>
      <c r="AHB15" s="156">
        <f t="shared" si="282"/>
        <v>0.11872736023507358</v>
      </c>
      <c r="AHC15" s="156">
        <f t="shared" si="282"/>
        <v>0.12237505382881175</v>
      </c>
      <c r="AHD15" s="156">
        <f t="shared" si="282"/>
        <v>0.12098183752564773</v>
      </c>
      <c r="AHE15" s="156">
        <f t="shared" si="282"/>
        <v>0.1231603211996859</v>
      </c>
      <c r="AHF15" s="156">
        <f t="shared" si="282"/>
        <v>0.12237505382881175</v>
      </c>
      <c r="AHG15" s="156">
        <f t="shared" si="282"/>
        <v>0.12164044886896175</v>
      </c>
      <c r="AHH15" s="156">
        <f t="shared" si="282"/>
        <v>0.12136180560832899</v>
      </c>
      <c r="AHI15" s="156">
        <f t="shared" si="282"/>
        <v>0.12240038503432382</v>
      </c>
      <c r="AHJ15" s="156">
        <f t="shared" si="282"/>
        <v>0.12668135876586373</v>
      </c>
      <c r="AHK15" s="156">
        <f t="shared" si="282"/>
        <v>0.13167160625174157</v>
      </c>
      <c r="AHL15" s="156">
        <f t="shared" si="282"/>
        <v>0.13276084808876054</v>
      </c>
      <c r="AHM15" s="156">
        <f t="shared" si="282"/>
        <v>0.13415406439192457</v>
      </c>
      <c r="AHN15" s="156">
        <f t="shared" si="282"/>
        <v>0.12967044101628789</v>
      </c>
      <c r="AHO15" s="156">
        <f t="shared" si="282"/>
        <v>0.12825189350761201</v>
      </c>
      <c r="AHP15" s="156">
        <f t="shared" si="282"/>
        <v>0.12642804671074304</v>
      </c>
      <c r="AHQ15" s="156">
        <f t="shared" si="282"/>
        <v>0.12863186159029327</v>
      </c>
      <c r="AHR15" s="156">
        <f t="shared" si="282"/>
        <v>0.1289358360564381</v>
      </c>
      <c r="AHS15" s="156">
        <f t="shared" si="282"/>
        <v>0.12929047293360707</v>
      </c>
      <c r="AHT15" s="156">
        <f t="shared" si="282"/>
        <v>0.12951845378321547</v>
      </c>
      <c r="AHU15" s="156">
        <f t="shared" si="282"/>
        <v>0.12787192542493098</v>
      </c>
      <c r="AHV15" s="156">
        <f t="shared" si="282"/>
        <v>0.12736530131468959</v>
      </c>
      <c r="AHW15" s="156">
        <f t="shared" si="282"/>
        <v>0.12815056868556374</v>
      </c>
      <c r="AHX15" s="156">
        <f t="shared" ref="AHX15:AKI15" si="283">AHX20/$YA$20-1</f>
        <v>0.12280568432251693</v>
      </c>
      <c r="AHY15" s="156">
        <f t="shared" si="283"/>
        <v>0.12029789497682208</v>
      </c>
      <c r="AHZ15" s="156">
        <f t="shared" si="283"/>
        <v>0.11596625883425804</v>
      </c>
      <c r="AIA15" s="156">
        <f t="shared" si="283"/>
        <v>0.11533297869645631</v>
      </c>
      <c r="AIB15" s="156">
        <f t="shared" si="283"/>
        <v>0.11328115104997849</v>
      </c>
      <c r="AIC15" s="156">
        <f t="shared" si="283"/>
        <v>0.11464903614763022</v>
      </c>
      <c r="AID15" s="156">
        <f t="shared" si="283"/>
        <v>0.11865136661853737</v>
      </c>
      <c r="AIE15" s="156">
        <f t="shared" si="283"/>
        <v>0.11779010563112702</v>
      </c>
      <c r="AIF15" s="156">
        <f t="shared" si="283"/>
        <v>0.1179674240697115</v>
      </c>
      <c r="AIG15" s="156">
        <f t="shared" si="283"/>
        <v>0.11733414393190977</v>
      </c>
      <c r="AIH15" s="156">
        <f t="shared" si="283"/>
        <v>0.11710616308230115</v>
      </c>
      <c r="AII15" s="156">
        <f t="shared" si="283"/>
        <v>0.11287585176178538</v>
      </c>
      <c r="AIJ15" s="156">
        <f t="shared" si="283"/>
        <v>0.11735947513742184</v>
      </c>
      <c r="AIK15" s="156">
        <f t="shared" si="283"/>
        <v>0.1172328191098615</v>
      </c>
      <c r="AIL15" s="156">
        <f t="shared" si="283"/>
        <v>0.11642222053347528</v>
      </c>
      <c r="AIM15" s="156">
        <f t="shared" si="283"/>
        <v>0.11355979431061125</v>
      </c>
      <c r="AIN15" s="156">
        <f t="shared" si="283"/>
        <v>0.11259720850115262</v>
      </c>
      <c r="AIO15" s="156">
        <f t="shared" si="283"/>
        <v>0.11320515743344228</v>
      </c>
      <c r="AIP15" s="156">
        <f t="shared" si="283"/>
        <v>0.11312916381690608</v>
      </c>
      <c r="AIQ15" s="156">
        <f t="shared" si="283"/>
        <v>0.11492767940826298</v>
      </c>
      <c r="AIR15" s="156">
        <f t="shared" si="283"/>
        <v>0.11619423968386666</v>
      </c>
      <c r="AIS15" s="156">
        <f t="shared" si="283"/>
        <v>0.1140157560098285</v>
      </c>
      <c r="AIT15" s="156">
        <f t="shared" si="283"/>
        <v>0.11353446310509918</v>
      </c>
      <c r="AIU15" s="156">
        <f t="shared" si="283"/>
        <v>0.11307850140588194</v>
      </c>
      <c r="AIV15" s="156">
        <f t="shared" si="283"/>
        <v>0.1088228588798541</v>
      </c>
      <c r="AIW15" s="156">
        <f t="shared" si="283"/>
        <v>0.10958279504521617</v>
      </c>
      <c r="AIX15" s="156">
        <f t="shared" si="283"/>
        <v>0.11611824606733046</v>
      </c>
      <c r="AIY15" s="156">
        <f t="shared" si="283"/>
        <v>0.11779010563112702</v>
      </c>
      <c r="AIZ15" s="156">
        <f t="shared" si="283"/>
        <v>0.11708083187678908</v>
      </c>
      <c r="AJA15" s="156">
        <f t="shared" si="283"/>
        <v>0.11634622691693908</v>
      </c>
      <c r="AJB15" s="156">
        <f t="shared" si="283"/>
        <v>0.11705550067127701</v>
      </c>
      <c r="AJC15" s="156">
        <f t="shared" si="283"/>
        <v>0.11677685741064425</v>
      </c>
      <c r="AJD15" s="156">
        <f t="shared" si="283"/>
        <v>0.1162449020948908</v>
      </c>
      <c r="AJE15" s="156">
        <f t="shared" si="283"/>
        <v>0.11439572409250953</v>
      </c>
      <c r="AJF15" s="156">
        <f t="shared" si="283"/>
        <v>0.11358512551612332</v>
      </c>
      <c r="AJG15" s="156">
        <f t="shared" si="283"/>
        <v>0.11254654609012849</v>
      </c>
      <c r="AJH15" s="156">
        <f t="shared" si="283"/>
        <v>0.11434506168148562</v>
      </c>
      <c r="AJI15" s="156">
        <f t="shared" si="283"/>
        <v>0.11361045672163539</v>
      </c>
      <c r="AJJ15" s="156">
        <f t="shared" si="283"/>
        <v>0.1141930744484132</v>
      </c>
      <c r="AJK15" s="156">
        <f t="shared" si="283"/>
        <v>0.11350913189958711</v>
      </c>
      <c r="AJL15" s="156">
        <f t="shared" si="283"/>
        <v>0.11340780707753884</v>
      </c>
      <c r="AJM15" s="156">
        <f t="shared" si="283"/>
        <v>0.11155862907515779</v>
      </c>
      <c r="AJN15" s="156">
        <f t="shared" si="283"/>
        <v>0.1102160751830179</v>
      </c>
      <c r="AJO15" s="156">
        <f t="shared" si="283"/>
        <v>0.11191326595232676</v>
      </c>
      <c r="AJP15" s="156">
        <f t="shared" si="283"/>
        <v>0.11411708083187677</v>
      </c>
      <c r="AJQ15" s="156">
        <f t="shared" si="283"/>
        <v>0.11431973047597332</v>
      </c>
      <c r="AJR15" s="156">
        <f t="shared" si="283"/>
        <v>0.11315449502241814</v>
      </c>
      <c r="AJS15" s="156">
        <f t="shared" si="283"/>
        <v>0.1138637687767563</v>
      </c>
      <c r="AJT15" s="156">
        <f t="shared" si="283"/>
        <v>0.11614357727284252</v>
      </c>
      <c r="AJU15" s="156">
        <f t="shared" si="283"/>
        <v>0.1173088127263977</v>
      </c>
      <c r="AJV15" s="156">
        <f t="shared" si="283"/>
        <v>0.11627023330040287</v>
      </c>
      <c r="AJW15" s="156">
        <f t="shared" si="283"/>
        <v>0.11710616308230115</v>
      </c>
      <c r="AJX15" s="156">
        <f t="shared" si="283"/>
        <v>0.11728348152088564</v>
      </c>
      <c r="AJY15" s="156">
        <f t="shared" si="283"/>
        <v>0.11806874889175978</v>
      </c>
      <c r="AJZ15" s="156">
        <f t="shared" si="283"/>
        <v>0.11751146237049426</v>
      </c>
      <c r="AKA15" s="156">
        <f t="shared" si="283"/>
        <v>0.1165742077665477</v>
      </c>
      <c r="AKB15" s="156">
        <f t="shared" si="283"/>
        <v>0.1176381183980546</v>
      </c>
      <c r="AKC15" s="156">
        <f t="shared" si="283"/>
        <v>0.1204498822098945</v>
      </c>
      <c r="AKD15" s="156">
        <f t="shared" si="283"/>
        <v>0.11834739215239254</v>
      </c>
      <c r="AKE15" s="156">
        <f t="shared" si="283"/>
        <v>0.12027256377131001</v>
      </c>
      <c r="AKF15" s="156">
        <f t="shared" si="283"/>
        <v>0.12120981837525657</v>
      </c>
      <c r="AKG15" s="156">
        <f t="shared" si="283"/>
        <v>0.11996858930516496</v>
      </c>
      <c r="AKH15" s="156">
        <f t="shared" si="283"/>
        <v>0.11834739215239254</v>
      </c>
      <c r="AKI15" s="156">
        <f t="shared" si="283"/>
        <v>0.11616890847835459</v>
      </c>
      <c r="AKJ15" s="156">
        <f t="shared" ref="AKJ15:AMU15" si="284">AKJ20/$YA$20-1</f>
        <v>0.11616890847835459</v>
      </c>
      <c r="AKK15" s="156">
        <f t="shared" si="284"/>
        <v>0.1155102971350408</v>
      </c>
      <c r="AKL15" s="156">
        <f t="shared" si="284"/>
        <v>0.11637155812245115</v>
      </c>
      <c r="AKM15" s="156">
        <f t="shared" si="284"/>
        <v>0.11662487017757184</v>
      </c>
      <c r="AKN15" s="156">
        <f t="shared" si="284"/>
        <v>0.11725815031537357</v>
      </c>
      <c r="AKO15" s="156">
        <f t="shared" si="284"/>
        <v>0.11786609924766323</v>
      </c>
      <c r="AKP15" s="156">
        <f t="shared" si="284"/>
        <v>0.11553562834055287</v>
      </c>
      <c r="AKQ15" s="156">
        <f t="shared" si="284"/>
        <v>0.11659953897205977</v>
      </c>
      <c r="AKR15" s="156">
        <f t="shared" si="284"/>
        <v>0.1193606403728753</v>
      </c>
      <c r="AKS15" s="156">
        <f t="shared" si="284"/>
        <v>0.11943663398941173</v>
      </c>
      <c r="AKT15" s="156">
        <f t="shared" si="284"/>
        <v>0.11951262760594772</v>
      </c>
      <c r="AKU15" s="156">
        <f t="shared" si="284"/>
        <v>0.11925931555082725</v>
      </c>
      <c r="AKV15" s="156">
        <f t="shared" si="284"/>
        <v>0.11961395242799622</v>
      </c>
      <c r="AKW15" s="156">
        <f t="shared" si="284"/>
        <v>0.11918332193429082</v>
      </c>
      <c r="AKX15" s="156">
        <f t="shared" si="284"/>
        <v>0.12133647440281692</v>
      </c>
      <c r="AKY15" s="156">
        <f t="shared" si="284"/>
        <v>0.11789143045317529</v>
      </c>
      <c r="AKZ15" s="156">
        <f t="shared" si="284"/>
        <v>0.11920865313980289</v>
      </c>
      <c r="ALA15" s="156">
        <f t="shared" si="284"/>
        <v>0.12133647440281692</v>
      </c>
      <c r="ALB15" s="156">
        <f t="shared" si="284"/>
        <v>0.12255237226739624</v>
      </c>
      <c r="ALC15" s="156">
        <f t="shared" si="284"/>
        <v>0.12196975454061865</v>
      </c>
      <c r="ALD15" s="156">
        <f t="shared" si="284"/>
        <v>0.1277706006028827</v>
      </c>
      <c r="ALE15" s="156">
        <f t="shared" si="284"/>
        <v>0.12858119917926891</v>
      </c>
      <c r="ALF15" s="156">
        <f t="shared" si="284"/>
        <v>0.1277706006028827</v>
      </c>
      <c r="ALG15" s="156">
        <f t="shared" si="284"/>
        <v>0.12898649846746202</v>
      </c>
      <c r="ALH15" s="156">
        <f t="shared" si="284"/>
        <v>0.1309876637029157</v>
      </c>
      <c r="ALI15" s="156">
        <f t="shared" si="284"/>
        <v>0.13060769562023467</v>
      </c>
      <c r="ALJ15" s="156">
        <f t="shared" si="284"/>
        <v>0.12999974668794478</v>
      </c>
      <c r="ALK15" s="156">
        <f t="shared" si="284"/>
        <v>0.12863186159029327</v>
      </c>
      <c r="ALL15" s="156">
        <f t="shared" si="284"/>
        <v>0.12921447931707064</v>
      </c>
      <c r="ALM15" s="156">
        <f t="shared" si="284"/>
        <v>0.12716265167059304</v>
      </c>
      <c r="ALN15" s="156">
        <f t="shared" si="284"/>
        <v>0.12764394457532235</v>
      </c>
      <c r="ALO15" s="156">
        <f t="shared" si="284"/>
        <v>0.12751728854776201</v>
      </c>
      <c r="ALP15" s="156">
        <f t="shared" si="284"/>
        <v>0.12850520556273271</v>
      </c>
      <c r="ALQ15" s="156">
        <f t="shared" si="284"/>
        <v>0.12782126301390684</v>
      </c>
      <c r="ALR15" s="156">
        <f t="shared" si="284"/>
        <v>0.12853053676824477</v>
      </c>
      <c r="ALS15" s="156">
        <f t="shared" si="284"/>
        <v>0.12885984243990167</v>
      </c>
      <c r="ALT15" s="156">
        <f t="shared" si="284"/>
        <v>0.12696000202649649</v>
      </c>
      <c r="ALU15" s="156">
        <f t="shared" si="284"/>
        <v>0.12878384882336569</v>
      </c>
      <c r="ALV15" s="156">
        <f t="shared" si="284"/>
        <v>0.13091167008637949</v>
      </c>
      <c r="ALW15" s="156">
        <f t="shared" si="284"/>
        <v>0.13134230058008467</v>
      </c>
      <c r="ALX15" s="156">
        <f t="shared" si="284"/>
        <v>0.1299237530714088</v>
      </c>
      <c r="ALY15" s="156">
        <f t="shared" si="284"/>
        <v>0.13177293107378985</v>
      </c>
      <c r="ALZ15" s="156">
        <f t="shared" si="284"/>
        <v>0.13043037718165018</v>
      </c>
      <c r="AMA15" s="156">
        <f t="shared" si="284"/>
        <v>0.13075968285330708</v>
      </c>
      <c r="AMB15" s="156">
        <f t="shared" si="284"/>
        <v>0.13055703320921053</v>
      </c>
      <c r="AMC15" s="156">
        <f t="shared" si="284"/>
        <v>0.12939179775565535</v>
      </c>
      <c r="AMD15" s="156">
        <f t="shared" si="284"/>
        <v>0.12972110342731225</v>
      </c>
      <c r="AME15" s="156">
        <f t="shared" si="284"/>
        <v>0.13027838994857777</v>
      </c>
      <c r="AMF15" s="156">
        <f t="shared" si="284"/>
        <v>0.13278617929427261</v>
      </c>
      <c r="AMG15" s="156">
        <f t="shared" si="284"/>
        <v>0.13344479063758641</v>
      </c>
      <c r="AMH15" s="156">
        <f t="shared" si="284"/>
        <v>0.13210223674544674</v>
      </c>
      <c r="AMI15" s="156">
        <f t="shared" si="284"/>
        <v>0.13281151049978468</v>
      </c>
      <c r="AMJ15" s="156">
        <f t="shared" si="284"/>
        <v>0.13276084808876054</v>
      </c>
      <c r="AMK15" s="156">
        <f t="shared" si="284"/>
        <v>0.13347012184309848</v>
      </c>
      <c r="AML15" s="156">
        <f t="shared" si="284"/>
        <v>0.13529396863996768</v>
      </c>
      <c r="AMM15" s="156">
        <f t="shared" si="284"/>
        <v>0.13775109557463838</v>
      </c>
      <c r="AMN15" s="156">
        <f t="shared" si="284"/>
        <v>0.13331813461002606</v>
      </c>
      <c r="AMO15" s="156">
        <f t="shared" si="284"/>
        <v>0.13428072041948469</v>
      </c>
      <c r="AMP15" s="156">
        <f t="shared" si="284"/>
        <v>0.13415406439192457</v>
      </c>
      <c r="AMQ15" s="156">
        <f t="shared" si="284"/>
        <v>0.13372343389821917</v>
      </c>
      <c r="AMR15" s="156">
        <f t="shared" si="284"/>
        <v>0.13364744028168296</v>
      </c>
      <c r="AMS15" s="156">
        <f t="shared" si="284"/>
        <v>0.13250753603363985</v>
      </c>
      <c r="AMT15" s="156">
        <f t="shared" si="284"/>
        <v>0.13157028142969329</v>
      </c>
      <c r="AMU15" s="156">
        <f t="shared" si="284"/>
        <v>0.13276084808876054</v>
      </c>
      <c r="AMV15" s="156">
        <f t="shared" ref="AMV15:APG15" si="285">AMV20/$YA$20-1</f>
        <v>0.13245687362261571</v>
      </c>
      <c r="AMW15" s="156">
        <f t="shared" si="285"/>
        <v>0.13271018567773663</v>
      </c>
      <c r="AMX15" s="156">
        <f t="shared" si="285"/>
        <v>0.13301416014388123</v>
      </c>
      <c r="AMY15" s="156">
        <f t="shared" si="285"/>
        <v>0.13276084808876054</v>
      </c>
      <c r="AMZ15" s="156">
        <f t="shared" si="285"/>
        <v>0.1326341920612002</v>
      </c>
      <c r="ANA15" s="156">
        <f t="shared" si="285"/>
        <v>0.13268485447222433</v>
      </c>
      <c r="ANB15" s="156">
        <f t="shared" si="285"/>
        <v>0.13220356156749502</v>
      </c>
      <c r="ANC15" s="156">
        <f t="shared" si="285"/>
        <v>0.13562327431162458</v>
      </c>
      <c r="AND15" s="156">
        <f t="shared" si="285"/>
        <v>0.13189958710135019</v>
      </c>
      <c r="ANE15" s="156">
        <f t="shared" si="285"/>
        <v>0.13268485447222433</v>
      </c>
      <c r="ANF15" s="156">
        <f t="shared" si="285"/>
        <v>0.13210223674544674</v>
      </c>
      <c r="ANG15" s="156">
        <f t="shared" si="285"/>
        <v>0.13258352965017606</v>
      </c>
      <c r="ANH15" s="156">
        <f t="shared" si="285"/>
        <v>0.13260886085568813</v>
      </c>
      <c r="ANI15" s="156">
        <f t="shared" si="285"/>
        <v>0.13227955518403123</v>
      </c>
      <c r="ANJ15" s="156">
        <f t="shared" si="285"/>
        <v>0.13405273956987607</v>
      </c>
      <c r="ANK15" s="156">
        <f t="shared" si="285"/>
        <v>0.13466068850216595</v>
      </c>
      <c r="ANL15" s="156">
        <f t="shared" si="285"/>
        <v>0.13754844593054183</v>
      </c>
      <c r="ANM15" s="156">
        <f t="shared" si="285"/>
        <v>0.13709248423132459</v>
      </c>
      <c r="ANN15" s="156">
        <f t="shared" si="285"/>
        <v>0.13661119132659527</v>
      </c>
      <c r="ANO15" s="156">
        <f t="shared" si="285"/>
        <v>0.13633254806596251</v>
      </c>
      <c r="ANP15" s="156">
        <f t="shared" si="285"/>
        <v>0.13792841401322309</v>
      </c>
      <c r="ANQ15" s="156">
        <f t="shared" si="285"/>
        <v>0.13828305089039206</v>
      </c>
      <c r="ANR15" s="156">
        <f t="shared" si="285"/>
        <v>0.14003090407072483</v>
      </c>
      <c r="ANS15" s="156">
        <f t="shared" si="285"/>
        <v>0.14046153456443</v>
      </c>
      <c r="ANT15" s="156">
        <f t="shared" si="285"/>
        <v>0.14157610760696104</v>
      </c>
      <c r="ANU15" s="156">
        <f t="shared" si="285"/>
        <v>0.13448337006358146</v>
      </c>
      <c r="ANV15" s="156">
        <f t="shared" si="285"/>
        <v>0.13433138283050905</v>
      </c>
      <c r="ANW15" s="156">
        <f t="shared" si="285"/>
        <v>0.13504065658484699</v>
      </c>
      <c r="ANX15" s="156">
        <f t="shared" si="285"/>
        <v>0.13526863743445561</v>
      </c>
      <c r="ANY15" s="156">
        <f t="shared" si="285"/>
        <v>0.13620589203840217</v>
      </c>
      <c r="ANZ15" s="156">
        <f t="shared" si="285"/>
        <v>0.13369810269270732</v>
      </c>
      <c r="AOA15" s="156">
        <f t="shared" si="285"/>
        <v>0.13580059275020906</v>
      </c>
      <c r="AOB15" s="156">
        <f t="shared" si="285"/>
        <v>0.13694049699825217</v>
      </c>
      <c r="AOC15" s="156">
        <f t="shared" si="285"/>
        <v>0.13653519771005906</v>
      </c>
      <c r="AOD15" s="156">
        <f t="shared" si="285"/>
        <v>0.13716847784786079</v>
      </c>
      <c r="AOE15" s="156">
        <f t="shared" si="285"/>
        <v>0.13866301897307287</v>
      </c>
      <c r="AOF15" s="156">
        <f t="shared" si="285"/>
        <v>0.14241203738885932</v>
      </c>
      <c r="AOG15" s="156">
        <f t="shared" si="285"/>
        <v>0.14301998632114921</v>
      </c>
      <c r="AOH15" s="156">
        <f t="shared" si="285"/>
        <v>0.14527446361172336</v>
      </c>
      <c r="AOI15" s="156">
        <f t="shared" si="285"/>
        <v>0.14327329837626968</v>
      </c>
      <c r="AOJ15" s="156">
        <f t="shared" si="285"/>
        <v>0.14281733667705243</v>
      </c>
      <c r="AOK15" s="156">
        <f t="shared" si="285"/>
        <v>0.14661701750386302</v>
      </c>
      <c r="AOL15" s="156">
        <f t="shared" si="285"/>
        <v>0.14742761608024946</v>
      </c>
      <c r="AOM15" s="156">
        <f t="shared" si="285"/>
        <v>0.14915013805506994</v>
      </c>
      <c r="AON15" s="156">
        <f t="shared" si="285"/>
        <v>0.15029004230311327</v>
      </c>
      <c r="AOO15" s="156">
        <f t="shared" si="285"/>
        <v>0.15056868556374603</v>
      </c>
      <c r="AOP15" s="156">
        <f t="shared" si="285"/>
        <v>0.15178458342832535</v>
      </c>
      <c r="AOQ15" s="156">
        <f t="shared" si="285"/>
        <v>0.15082199761886672</v>
      </c>
      <c r="AOR15" s="156">
        <f t="shared" si="285"/>
        <v>0.15148060896218052</v>
      </c>
      <c r="AOS15" s="156">
        <f t="shared" si="285"/>
        <v>0.15241786356612708</v>
      </c>
      <c r="AOT15" s="156">
        <f t="shared" si="285"/>
        <v>0.15325379334802536</v>
      </c>
      <c r="AOU15" s="156">
        <f t="shared" si="285"/>
        <v>0.15335511817007386</v>
      </c>
      <c r="AOV15" s="156">
        <f t="shared" si="285"/>
        <v>0.15550827063859973</v>
      </c>
      <c r="AOW15" s="156">
        <f t="shared" si="285"/>
        <v>0.15208855789447018</v>
      </c>
      <c r="AOX15" s="156">
        <f t="shared" si="285"/>
        <v>0.14897281961648545</v>
      </c>
      <c r="AOY15" s="156">
        <f t="shared" si="285"/>
        <v>0.15895331458824136</v>
      </c>
      <c r="AOZ15" s="156">
        <f t="shared" si="285"/>
        <v>0.15753476707956526</v>
      </c>
      <c r="APA15" s="156">
        <f t="shared" si="285"/>
        <v>0.15978924437013964</v>
      </c>
      <c r="APB15" s="156">
        <f t="shared" si="285"/>
        <v>0.15870000253312067</v>
      </c>
      <c r="APC15" s="156">
        <f t="shared" si="285"/>
        <v>0.16077716138511033</v>
      </c>
      <c r="APD15" s="156">
        <f t="shared" si="285"/>
        <v>0.15895331458824136</v>
      </c>
      <c r="APE15" s="156">
        <f t="shared" si="285"/>
        <v>0.16077716138511033</v>
      </c>
      <c r="APF15" s="156">
        <f t="shared" si="285"/>
        <v>0.16384223725207092</v>
      </c>
      <c r="APG15" s="156">
        <f t="shared" si="285"/>
        <v>0.16343693796387782</v>
      </c>
      <c r="APH15" s="156">
        <f t="shared" ref="APH15:ARS15" si="286">APH20/$YA$20-1</f>
        <v>0.16781923651746578</v>
      </c>
      <c r="API15" s="156">
        <f t="shared" si="286"/>
        <v>0.17377206981280247</v>
      </c>
      <c r="APJ15" s="156">
        <f t="shared" si="286"/>
        <v>0.17734376979000421</v>
      </c>
      <c r="APK15" s="156">
        <f t="shared" si="286"/>
        <v>0.18342325911290125</v>
      </c>
      <c r="APL15" s="156">
        <f t="shared" si="286"/>
        <v>0.1870962839121515</v>
      </c>
      <c r="APM15" s="156">
        <f t="shared" si="286"/>
        <v>0.19679813562327442</v>
      </c>
      <c r="APN15" s="156">
        <f t="shared" si="286"/>
        <v>0.19978721787369857</v>
      </c>
      <c r="APO15" s="156">
        <f t="shared" si="286"/>
        <v>0.20016718595637983</v>
      </c>
      <c r="APP15" s="156">
        <f t="shared" si="286"/>
        <v>0.20270030650758675</v>
      </c>
      <c r="APQ15" s="156">
        <f t="shared" si="286"/>
        <v>0.20242166324695399</v>
      </c>
      <c r="APR15" s="156">
        <f t="shared" si="286"/>
        <v>0.2067786305950301</v>
      </c>
      <c r="APS15" s="156">
        <f t="shared" si="286"/>
        <v>0.21007168731159909</v>
      </c>
      <c r="APT15" s="156">
        <f t="shared" si="286"/>
        <v>0.20931175114623701</v>
      </c>
      <c r="APU15" s="156">
        <f t="shared" si="286"/>
        <v>0.21123692276515449</v>
      </c>
      <c r="APV15" s="156">
        <f t="shared" si="286"/>
        <v>0.2127061326848545</v>
      </c>
      <c r="APW15" s="156">
        <f t="shared" si="286"/>
        <v>0.21402335537148209</v>
      </c>
      <c r="APX15" s="156">
        <f t="shared" si="286"/>
        <v>0.20865313980292322</v>
      </c>
      <c r="APY15" s="156">
        <f t="shared" si="286"/>
        <v>0.20353623628948503</v>
      </c>
      <c r="APZ15" s="156">
        <f t="shared" si="286"/>
        <v>0.19971122425716259</v>
      </c>
      <c r="AQA15" s="156">
        <f t="shared" si="286"/>
        <v>0.18788155128302564</v>
      </c>
      <c r="AQB15" s="156">
        <f t="shared" si="286"/>
        <v>0.18864148744838771</v>
      </c>
      <c r="AQC15" s="156">
        <f t="shared" si="286"/>
        <v>0.18691896547356701</v>
      </c>
      <c r="AQD15" s="156">
        <f t="shared" si="286"/>
        <v>0.18121944423335123</v>
      </c>
      <c r="AQE15" s="156">
        <f t="shared" si="286"/>
        <v>0.18608303569166873</v>
      </c>
      <c r="AQF15" s="156">
        <f t="shared" si="286"/>
        <v>0.18276464776958745</v>
      </c>
      <c r="AQG15" s="156">
        <f t="shared" si="286"/>
        <v>0.1846138257719685</v>
      </c>
      <c r="AQH15" s="156">
        <f t="shared" si="286"/>
        <v>0.1857790612255239</v>
      </c>
      <c r="AQI15" s="156">
        <f t="shared" si="286"/>
        <v>0.18527243711528252</v>
      </c>
      <c r="AQJ15" s="156">
        <f t="shared" si="286"/>
        <v>0.17524127973250248</v>
      </c>
      <c r="AQK15" s="156">
        <f t="shared" si="286"/>
        <v>0.16728728120171255</v>
      </c>
      <c r="AQL15" s="156">
        <f t="shared" si="286"/>
        <v>0.16966841451984704</v>
      </c>
      <c r="AQM15" s="156">
        <f t="shared" si="286"/>
        <v>0.16944043367023842</v>
      </c>
      <c r="AQN15" s="156">
        <f t="shared" si="286"/>
        <v>0.1608024925906224</v>
      </c>
      <c r="AQO15" s="156">
        <f t="shared" si="286"/>
        <v>0.16242368974339483</v>
      </c>
      <c r="AQP15" s="156">
        <f t="shared" si="286"/>
        <v>0.15887732097170515</v>
      </c>
      <c r="AQQ15" s="156">
        <f t="shared" si="286"/>
        <v>0.16868049750487635</v>
      </c>
      <c r="AQR15" s="156">
        <f t="shared" si="286"/>
        <v>0.16936444005370221</v>
      </c>
      <c r="AQS15" s="156">
        <f t="shared" si="286"/>
        <v>0.16776857410644186</v>
      </c>
      <c r="AQT15" s="156">
        <f t="shared" si="286"/>
        <v>0.18403120804519091</v>
      </c>
      <c r="AQU15" s="156">
        <f t="shared" si="286"/>
        <v>0.18539909314284264</v>
      </c>
      <c r="AQV15" s="156">
        <f t="shared" si="286"/>
        <v>0.18539909314284264</v>
      </c>
      <c r="AQW15" s="156">
        <f t="shared" si="286"/>
        <v>0.18527243711528252</v>
      </c>
      <c r="AQX15" s="156">
        <f t="shared" si="286"/>
        <v>0.17412670668997143</v>
      </c>
      <c r="AQY15" s="156">
        <f t="shared" si="286"/>
        <v>0.17463333080021282</v>
      </c>
      <c r="AQZ15" s="156">
        <f t="shared" si="286"/>
        <v>0.18651366618537368</v>
      </c>
      <c r="ARA15" s="156">
        <f t="shared" si="286"/>
        <v>0.1870962839121515</v>
      </c>
      <c r="ARB15" s="156">
        <f t="shared" si="286"/>
        <v>0.18413253286723918</v>
      </c>
      <c r="ARC15" s="156">
        <f t="shared" si="286"/>
        <v>0.18684297185703058</v>
      </c>
      <c r="ARD15" s="156">
        <f t="shared" si="286"/>
        <v>0.18947741723028599</v>
      </c>
      <c r="ARE15" s="156">
        <f t="shared" si="286"/>
        <v>0.1861083668971808</v>
      </c>
      <c r="ARF15" s="156">
        <f t="shared" si="286"/>
        <v>0.1839552144286547</v>
      </c>
      <c r="ARG15" s="156">
        <f t="shared" si="286"/>
        <v>0.18203004280973745</v>
      </c>
      <c r="ARH15" s="156">
        <f t="shared" si="286"/>
        <v>0.18192871798768895</v>
      </c>
      <c r="ARI15" s="156">
        <f t="shared" si="286"/>
        <v>0.1738227322238266</v>
      </c>
      <c r="ARJ15" s="156">
        <f t="shared" si="286"/>
        <v>0.17627985915849753</v>
      </c>
      <c r="ARK15" s="156">
        <f t="shared" si="286"/>
        <v>0.17747042581756478</v>
      </c>
      <c r="ARL15" s="156">
        <f t="shared" si="286"/>
        <v>0.17977556551916307</v>
      </c>
      <c r="ARM15" s="156">
        <f t="shared" si="286"/>
        <v>0.18253666691997883</v>
      </c>
      <c r="ARN15" s="156">
        <f t="shared" si="286"/>
        <v>0.1811687818223271</v>
      </c>
      <c r="ARO15" s="156">
        <f t="shared" si="286"/>
        <v>0.17777440028370961</v>
      </c>
      <c r="ARP15" s="156">
        <f t="shared" si="286"/>
        <v>0.18086480735618227</v>
      </c>
      <c r="ARQ15" s="156">
        <f t="shared" si="286"/>
        <v>0.18398054563416677</v>
      </c>
      <c r="ARR15" s="156">
        <f t="shared" si="286"/>
        <v>0.18628568533576528</v>
      </c>
      <c r="ARS15" s="156">
        <f t="shared" si="286"/>
        <v>0.18656432859639804</v>
      </c>
      <c r="ART15" s="156">
        <f t="shared" ref="ART15:AUE15" si="287">ART20/$YA$20-1</f>
        <v>0.18468981938850471</v>
      </c>
      <c r="ARU15" s="156">
        <f t="shared" si="287"/>
        <v>0.18572839881449954</v>
      </c>
      <c r="ARV15" s="156">
        <f t="shared" si="287"/>
        <v>0.18555108037591506</v>
      </c>
      <c r="ARW15" s="156">
        <f t="shared" si="287"/>
        <v>0.18790688248853771</v>
      </c>
      <c r="ARX15" s="156">
        <f t="shared" si="287"/>
        <v>0.18846416900980323</v>
      </c>
      <c r="ARY15" s="156">
        <f t="shared" si="287"/>
        <v>0.18775489525546529</v>
      </c>
      <c r="ARZ15" s="156">
        <f t="shared" si="287"/>
        <v>0.18755224561136874</v>
      </c>
      <c r="ASA15" s="156">
        <f t="shared" si="287"/>
        <v>0.18924943638067737</v>
      </c>
      <c r="ASB15" s="156">
        <f t="shared" si="287"/>
        <v>0.18354991514046159</v>
      </c>
      <c r="ASC15" s="156">
        <f t="shared" si="287"/>
        <v>0.18453783215543229</v>
      </c>
      <c r="ASD15" s="156">
        <f t="shared" si="287"/>
        <v>0.18349925272943746</v>
      </c>
      <c r="ASE15" s="156">
        <f t="shared" si="287"/>
        <v>0.18205537401524952</v>
      </c>
      <c r="ASF15" s="156">
        <f t="shared" si="287"/>
        <v>0.18149808749398399</v>
      </c>
      <c r="ASG15" s="156">
        <f t="shared" si="287"/>
        <v>0.18491780023811333</v>
      </c>
      <c r="ASH15" s="156">
        <f t="shared" si="287"/>
        <v>0.18491780023811333</v>
      </c>
      <c r="ASI15" s="156">
        <f t="shared" si="287"/>
        <v>0.18555108037591506</v>
      </c>
      <c r="ASJ15" s="156">
        <f t="shared" si="287"/>
        <v>0.1891481115586291</v>
      </c>
      <c r="ASK15" s="156">
        <f t="shared" si="287"/>
        <v>0.19259315550827072</v>
      </c>
      <c r="ASL15" s="156">
        <f t="shared" si="287"/>
        <v>0.1888188058869722</v>
      </c>
      <c r="ASM15" s="156">
        <f t="shared" si="287"/>
        <v>0.18765357043341702</v>
      </c>
      <c r="ASN15" s="156">
        <f t="shared" si="287"/>
        <v>0.19066798388935347</v>
      </c>
      <c r="ASO15" s="156">
        <f t="shared" si="287"/>
        <v>0.19076930871140152</v>
      </c>
      <c r="ASP15" s="156">
        <f t="shared" si="287"/>
        <v>0.19287179876890348</v>
      </c>
      <c r="ASQ15" s="156">
        <f t="shared" si="287"/>
        <v>0.19142792005471532</v>
      </c>
      <c r="ASR15" s="156">
        <f t="shared" si="287"/>
        <v>0.19218785622007761</v>
      </c>
      <c r="ASS15" s="156">
        <f t="shared" si="287"/>
        <v>0.19201053778149313</v>
      </c>
      <c r="AST15" s="156">
        <f t="shared" si="287"/>
        <v>0.19593687463586407</v>
      </c>
      <c r="ASU15" s="156">
        <f t="shared" si="287"/>
        <v>0.19735542214453994</v>
      </c>
      <c r="ASV15" s="156">
        <f t="shared" si="287"/>
        <v>0.19180788813739658</v>
      </c>
      <c r="ASW15" s="156">
        <f t="shared" si="287"/>
        <v>0.18871748106492392</v>
      </c>
      <c r="ASX15" s="156">
        <f t="shared" si="287"/>
        <v>0.19140258884920325</v>
      </c>
      <c r="ASY15" s="156">
        <f t="shared" si="287"/>
        <v>0.1888947995035084</v>
      </c>
      <c r="ASZ15" s="156">
        <f t="shared" si="287"/>
        <v>0.18669098462395839</v>
      </c>
      <c r="ATA15" s="156">
        <f t="shared" si="287"/>
        <v>0.18263799174202711</v>
      </c>
      <c r="ATB15" s="156">
        <f t="shared" si="287"/>
        <v>0.17909162297033721</v>
      </c>
      <c r="ATC15" s="156">
        <f t="shared" si="287"/>
        <v>0.17883831091521651</v>
      </c>
      <c r="ATD15" s="156">
        <f t="shared" si="287"/>
        <v>0.18094080097271825</v>
      </c>
      <c r="ATE15" s="156">
        <f t="shared" si="287"/>
        <v>0.18010487119081997</v>
      </c>
      <c r="ATF15" s="156">
        <f t="shared" si="287"/>
        <v>0.18010487119081997</v>
      </c>
      <c r="ATG15" s="156">
        <f t="shared" si="287"/>
        <v>0.18010487119081997</v>
      </c>
      <c r="ATH15" s="156">
        <f t="shared" si="287"/>
        <v>0.17052967550725739</v>
      </c>
      <c r="ATI15" s="156">
        <f t="shared" si="287"/>
        <v>0.17227752868759016</v>
      </c>
      <c r="ATJ15" s="156">
        <f t="shared" si="287"/>
        <v>0.17602654710337662</v>
      </c>
      <c r="ATK15" s="156">
        <f t="shared" si="287"/>
        <v>0.17511462370494213</v>
      </c>
      <c r="ATL15" s="156">
        <f t="shared" si="287"/>
        <v>0.17711578894039581</v>
      </c>
      <c r="ATM15" s="156">
        <f t="shared" si="287"/>
        <v>0.17711578894039581</v>
      </c>
      <c r="ATN15" s="156">
        <f t="shared" si="287"/>
        <v>0.17711578894039581</v>
      </c>
      <c r="ATO15" s="156">
        <f t="shared" si="287"/>
        <v>0.17113762443954705</v>
      </c>
      <c r="ATP15" s="156">
        <f t="shared" si="287"/>
        <v>0.17253084074271108</v>
      </c>
      <c r="ATQ15" s="156">
        <f t="shared" si="287"/>
        <v>0.16928844643716601</v>
      </c>
      <c r="ATR15" s="156">
        <f t="shared" si="287"/>
        <v>0.17123894926159533</v>
      </c>
      <c r="ATS15" s="156">
        <f t="shared" si="287"/>
        <v>0.17888897332624065</v>
      </c>
      <c r="ATT15" s="156">
        <f t="shared" si="287"/>
        <v>0.17888897332624065</v>
      </c>
      <c r="ATU15" s="156">
        <f t="shared" si="287"/>
        <v>0.17888897332624065</v>
      </c>
      <c r="ATV15" s="156">
        <f t="shared" si="287"/>
        <v>0.18061149530106135</v>
      </c>
      <c r="ATW15" s="156">
        <f t="shared" si="287"/>
        <v>0.18337259670187711</v>
      </c>
      <c r="ATX15" s="156">
        <f t="shared" si="287"/>
        <v>0.17698913291283525</v>
      </c>
      <c r="ATY15" s="156">
        <f t="shared" si="287"/>
        <v>0.17909162297033721</v>
      </c>
      <c r="ATZ15" s="156">
        <f t="shared" si="287"/>
        <v>0.17232819109861452</v>
      </c>
      <c r="AUA15" s="156">
        <f t="shared" si="287"/>
        <v>0.17232819109861452</v>
      </c>
      <c r="AUB15" s="156">
        <f t="shared" si="287"/>
        <v>0.17232819109861452</v>
      </c>
      <c r="AUC15" s="156">
        <f t="shared" si="287"/>
        <v>0.17800238113331823</v>
      </c>
      <c r="AUD15" s="156">
        <f t="shared" si="287"/>
        <v>0.18028218962940445</v>
      </c>
      <c r="AUE15" s="156">
        <f t="shared" si="287"/>
        <v>0.17392405704587488</v>
      </c>
      <c r="AUF15" s="156">
        <f t="shared" ref="AUF15:AWQ15" si="288">AUF20/$YA$20-1</f>
        <v>0.17101096841198671</v>
      </c>
      <c r="AUG15" s="156">
        <f t="shared" si="288"/>
        <v>0.17118828685057141</v>
      </c>
      <c r="AUH15" s="156">
        <f t="shared" si="288"/>
        <v>0.17118828685057141</v>
      </c>
      <c r="AUI15" s="156">
        <f t="shared" si="288"/>
        <v>0.17118828685057141</v>
      </c>
      <c r="AUJ15" s="156">
        <f t="shared" si="288"/>
        <v>0.16923778402614187</v>
      </c>
      <c r="AUK15" s="156">
        <f t="shared" si="288"/>
        <v>0.17240418471515051</v>
      </c>
      <c r="AUL15" s="156">
        <f t="shared" si="288"/>
        <v>0.16298097626466057</v>
      </c>
      <c r="AUM15" s="156">
        <f t="shared" si="288"/>
        <v>0.1716949109608128</v>
      </c>
      <c r="AUN15" s="156">
        <f t="shared" si="288"/>
        <v>0.19383438457836211</v>
      </c>
      <c r="AUO15" s="156">
        <f t="shared" si="288"/>
        <v>0.19383438457836211</v>
      </c>
      <c r="AUP15" s="156">
        <f t="shared" si="288"/>
        <v>0.19383438457836211</v>
      </c>
      <c r="AUQ15" s="156">
        <f t="shared" si="288"/>
        <v>0.1875015832003446</v>
      </c>
      <c r="AUR15" s="156">
        <f t="shared" si="288"/>
        <v>0.19337842287914486</v>
      </c>
      <c r="AUS15" s="156">
        <f t="shared" si="288"/>
        <v>0.19330242926260865</v>
      </c>
      <c r="AUT15" s="156">
        <f t="shared" si="288"/>
        <v>0.19418902145553107</v>
      </c>
      <c r="AUU15" s="156">
        <f t="shared" si="288"/>
        <v>0.19601286825240005</v>
      </c>
      <c r="AUV15" s="156">
        <f t="shared" si="288"/>
        <v>0.19601286825240005</v>
      </c>
      <c r="AUW15" s="156">
        <f t="shared" si="288"/>
        <v>0.19601286825240005</v>
      </c>
      <c r="AUX15" s="156">
        <f t="shared" si="288"/>
        <v>0.19325176685158452</v>
      </c>
      <c r="AUY15" s="156">
        <f t="shared" si="288"/>
        <v>0.18638701015781356</v>
      </c>
      <c r="AUZ15" s="156">
        <f t="shared" si="288"/>
        <v>0.18955341084682242</v>
      </c>
      <c r="AVA15" s="156">
        <f t="shared" si="288"/>
        <v>0.18747625199483231</v>
      </c>
      <c r="AVB15" s="156">
        <f t="shared" si="288"/>
        <v>0.1888188058869722</v>
      </c>
      <c r="AVC15" s="156">
        <f t="shared" si="288"/>
        <v>0.1888188058869722</v>
      </c>
      <c r="AVD15" s="156">
        <f t="shared" si="288"/>
        <v>0.1888188058869722</v>
      </c>
      <c r="AVE15" s="156">
        <f t="shared" si="288"/>
        <v>0.18550041796489092</v>
      </c>
      <c r="AVF15" s="156">
        <f t="shared" si="288"/>
        <v>0.18793221369404978</v>
      </c>
      <c r="AVG15" s="156">
        <f t="shared" si="288"/>
        <v>0.18392988322314263</v>
      </c>
      <c r="AVH15" s="156">
        <f t="shared" si="288"/>
        <v>0.18177673075461653</v>
      </c>
      <c r="AVI15" s="156">
        <f t="shared" si="288"/>
        <v>0.18018086480735618</v>
      </c>
      <c r="AVJ15" s="156">
        <f t="shared" si="288"/>
        <v>0.18018086480735618</v>
      </c>
      <c r="AVK15" s="156">
        <f t="shared" si="288"/>
        <v>0.18018086480735618</v>
      </c>
      <c r="AVL15" s="156">
        <f t="shared" si="288"/>
        <v>0.17891430453175272</v>
      </c>
      <c r="AVM15" s="156">
        <f t="shared" si="288"/>
        <v>0.17258150315373499</v>
      </c>
      <c r="AVN15" s="156">
        <f t="shared" si="288"/>
        <v>0.18669098462395839</v>
      </c>
      <c r="AVO15" s="156">
        <f t="shared" si="288"/>
        <v>0.18598171086962023</v>
      </c>
      <c r="AVP15" s="156">
        <f t="shared" si="288"/>
        <v>0.1847911442105532</v>
      </c>
      <c r="AVQ15" s="156">
        <f t="shared" si="288"/>
        <v>0.1847911442105532</v>
      </c>
      <c r="AVR15" s="156">
        <f t="shared" si="288"/>
        <v>0.1847911442105532</v>
      </c>
      <c r="AVS15" s="156">
        <f t="shared" si="288"/>
        <v>0.17815436836639065</v>
      </c>
      <c r="AVT15" s="156">
        <f t="shared" si="288"/>
        <v>0.18086480735618227</v>
      </c>
      <c r="AVU15" s="156">
        <f t="shared" si="288"/>
        <v>0.17992755275223549</v>
      </c>
      <c r="AVV15" s="156">
        <f t="shared" si="288"/>
        <v>0.17465866200572489</v>
      </c>
      <c r="AVW15" s="156">
        <f t="shared" si="288"/>
        <v>0.18491780023811333</v>
      </c>
      <c r="AVX15" s="156">
        <f t="shared" si="288"/>
        <v>0.18491780023811333</v>
      </c>
      <c r="AVY15" s="156">
        <f t="shared" si="288"/>
        <v>0.18491780023811333</v>
      </c>
      <c r="AVZ15" s="156">
        <f t="shared" si="288"/>
        <v>0.18707095270663943</v>
      </c>
      <c r="AWA15" s="156">
        <f t="shared" si="288"/>
        <v>0.1864376725688377</v>
      </c>
      <c r="AWB15" s="156">
        <f t="shared" si="288"/>
        <v>0.18826151936570668</v>
      </c>
      <c r="AWC15" s="156">
        <f t="shared" si="288"/>
        <v>0.18838817539326702</v>
      </c>
      <c r="AWD15" s="156">
        <f t="shared" si="288"/>
        <v>0.21356739367226485</v>
      </c>
      <c r="AWE15" s="156">
        <f t="shared" si="288"/>
        <v>0.21356739367226485</v>
      </c>
      <c r="AWF15" s="156">
        <f t="shared" si="288"/>
        <v>0.21356739367226485</v>
      </c>
      <c r="AWG15" s="156">
        <f t="shared" si="288"/>
        <v>0.22691693897712595</v>
      </c>
      <c r="AWH15" s="156">
        <f t="shared" si="288"/>
        <v>0.22727157585429492</v>
      </c>
      <c r="AWI15" s="156">
        <f t="shared" si="288"/>
        <v>0.22111609291486189</v>
      </c>
      <c r="AWJ15" s="156">
        <f t="shared" si="288"/>
        <v>0.21212351495807691</v>
      </c>
      <c r="AWK15" s="156">
        <f t="shared" si="288"/>
        <v>0.21174354687539587</v>
      </c>
      <c r="AWL15" s="156">
        <f t="shared" si="288"/>
        <v>0.21174354687539587</v>
      </c>
      <c r="AWM15" s="156">
        <f t="shared" si="288"/>
        <v>0.21174354687539587</v>
      </c>
      <c r="AWN15" s="156">
        <f t="shared" si="288"/>
        <v>0.20672796818400596</v>
      </c>
      <c r="AWO15" s="156">
        <f t="shared" si="288"/>
        <v>0.20769055399346459</v>
      </c>
      <c r="AWP15" s="156">
        <f t="shared" si="288"/>
        <v>0.21035033057223207</v>
      </c>
      <c r="AWQ15" s="156">
        <f t="shared" si="288"/>
        <v>0.21035033057223207</v>
      </c>
      <c r="AWR15" s="156">
        <f t="shared" ref="AWR15:AWV15" si="289">AWR20/$YA$20-1</f>
        <v>0.20877979583048356</v>
      </c>
      <c r="AWS15" s="156">
        <f t="shared" si="289"/>
        <v>0.20877979583048356</v>
      </c>
      <c r="AWT15" s="156">
        <f t="shared" si="289"/>
        <v>0.20877979583048356</v>
      </c>
      <c r="AWU15" s="156">
        <f t="shared" si="289"/>
        <v>0.20280163132963502</v>
      </c>
      <c r="AWV15" s="156">
        <f t="shared" si="289"/>
        <v>0.20908377029662839</v>
      </c>
      <c r="AWW15" s="156">
        <f>AWW20/$YA$20-1</f>
        <v>0.21351673126124071</v>
      </c>
      <c r="AWX15" s="156">
        <f t="shared" ref="AWX15:AZE15" si="290">AWX20/$YA$20-1</f>
        <v>0.22501709856372076</v>
      </c>
      <c r="AWY15" s="156">
        <f t="shared" si="290"/>
        <v>0.23089393824252102</v>
      </c>
      <c r="AWZ15" s="156">
        <f t="shared" si="290"/>
        <v>0.24475010765762351</v>
      </c>
      <c r="AXA15" s="156">
        <f t="shared" si="290"/>
        <v>0.24006383463789049</v>
      </c>
      <c r="AXB15" s="156">
        <f t="shared" si="290"/>
        <v>0.2421916559009043</v>
      </c>
      <c r="AXC15" s="156">
        <f t="shared" si="290"/>
        <v>0.24480077006864764</v>
      </c>
      <c r="AXD15" s="156">
        <f t="shared" si="290"/>
        <v>0.24898041897813927</v>
      </c>
      <c r="AXE15" s="156">
        <f t="shared" si="290"/>
        <v>0.24462345163006316</v>
      </c>
      <c r="AXF15" s="156">
        <f t="shared" si="290"/>
        <v>0.24454745801352695</v>
      </c>
      <c r="AXG15" s="156">
        <f t="shared" si="290"/>
        <v>0.24958836791042893</v>
      </c>
      <c r="AXH15" s="156">
        <f t="shared" si="290"/>
        <v>0.24740988423639076</v>
      </c>
      <c r="AXI15" s="156">
        <f t="shared" si="290"/>
        <v>0.24634597360488386</v>
      </c>
      <c r="AXJ15" s="156">
        <f t="shared" si="290"/>
        <v>0.2454087190009373</v>
      </c>
      <c r="AXK15" s="156">
        <f t="shared" si="290"/>
        <v>0.24675127289307697</v>
      </c>
      <c r="AXL15" s="156">
        <f t="shared" si="290"/>
        <v>0.2492083998277479</v>
      </c>
      <c r="AXM15" s="156">
        <f t="shared" si="290"/>
        <v>0.24705524735922202</v>
      </c>
      <c r="AXN15" s="156">
        <f t="shared" si="290"/>
        <v>0.247131240975758</v>
      </c>
      <c r="AXO15" s="156">
        <f t="shared" si="290"/>
        <v>0.25143754591280998</v>
      </c>
      <c r="AXP15" s="156">
        <f t="shared" si="290"/>
        <v>0.25164019555690675</v>
      </c>
      <c r="AXQ15" s="156">
        <f t="shared" si="290"/>
        <v>0.2513362210907617</v>
      </c>
      <c r="AXR15" s="156">
        <f t="shared" si="290"/>
        <v>0.25490792106796367</v>
      </c>
      <c r="AXS15" s="156">
        <f t="shared" si="290"/>
        <v>0.26582567064366591</v>
      </c>
      <c r="AXT15" s="156">
        <f t="shared" si="290"/>
        <v>0.26752286141297477</v>
      </c>
      <c r="AXU15" s="156">
        <f t="shared" si="290"/>
        <v>0.26838412240038512</v>
      </c>
      <c r="AXV15" s="156">
        <f t="shared" si="290"/>
        <v>0.27147452947285777</v>
      </c>
      <c r="AXW15" s="156">
        <f t="shared" si="290"/>
        <v>0.27504622945005974</v>
      </c>
      <c r="AXX15" s="156">
        <f t="shared" si="290"/>
        <v>0.29057425842895879</v>
      </c>
      <c r="AXY15" s="156">
        <f t="shared" si="290"/>
        <v>0.29019429034627753</v>
      </c>
      <c r="AXZ15" s="156">
        <f t="shared" si="290"/>
        <v>0.29308204777465363</v>
      </c>
      <c r="AYA15" s="156">
        <f t="shared" si="290"/>
        <v>0.29678040377941595</v>
      </c>
      <c r="AYB15" s="156">
        <f t="shared" si="290"/>
        <v>0.30620361222990611</v>
      </c>
      <c r="AYC15" s="156">
        <f t="shared" si="290"/>
        <v>0.30772348456063026</v>
      </c>
      <c r="AYD15" s="156">
        <f t="shared" si="290"/>
        <v>0.29728702788965733</v>
      </c>
      <c r="AYE15" s="156">
        <f t="shared" si="290"/>
        <v>0.29766699597233837</v>
      </c>
      <c r="AYF15" s="156">
        <f t="shared" si="290"/>
        <v>0.29741368391721745</v>
      </c>
      <c r="AYG15" s="156">
        <f t="shared" si="290"/>
        <v>0.29959216759125562</v>
      </c>
      <c r="AYH15" s="156">
        <f t="shared" si="290"/>
        <v>0.29852825695974872</v>
      </c>
      <c r="AYI15" s="156">
        <f t="shared" si="290"/>
        <v>0.29893355624794182</v>
      </c>
      <c r="AYJ15" s="156">
        <f t="shared" si="290"/>
        <v>0.30042809737315412</v>
      </c>
      <c r="AYK15" s="156">
        <f t="shared" si="290"/>
        <v>0.30063074701725068</v>
      </c>
      <c r="AYL15" s="156">
        <f t="shared" si="290"/>
        <v>0.30169465764875758</v>
      </c>
      <c r="AYM15" s="156">
        <f t="shared" si="290"/>
        <v>0.30891405121969773</v>
      </c>
      <c r="AYN15" s="156">
        <f t="shared" si="290"/>
        <v>0.30977531220710786</v>
      </c>
      <c r="AYO15" s="156">
        <f t="shared" si="290"/>
        <v>0.31182713985358568</v>
      </c>
      <c r="AYP15" s="156">
        <f t="shared" si="290"/>
        <v>0.3165894064898549</v>
      </c>
      <c r="AYQ15" s="156">
        <f t="shared" si="290"/>
        <v>0.31329634977328591</v>
      </c>
      <c r="AYR15" s="156">
        <f t="shared" si="290"/>
        <v>0.3067862299566837</v>
      </c>
      <c r="AYS15" s="156">
        <f t="shared" si="290"/>
        <v>0.3061276186133699</v>
      </c>
      <c r="AYT15" s="156">
        <f t="shared" si="290"/>
        <v>0.30866073916457681</v>
      </c>
      <c r="AYU15" s="156">
        <f t="shared" si="290"/>
        <v>0.3081794462598475</v>
      </c>
      <c r="AYV15" s="156">
        <f t="shared" si="290"/>
        <v>0.30668490513463542</v>
      </c>
      <c r="AYW15" s="156">
        <f t="shared" si="290"/>
        <v>0.30258124984168</v>
      </c>
      <c r="AYX15" s="156">
        <f t="shared" si="290"/>
        <v>0.30405045976138001</v>
      </c>
      <c r="AYY15" s="156">
        <f t="shared" si="290"/>
        <v>0.29997213567393688</v>
      </c>
      <c r="AYZ15" s="156">
        <f t="shared" si="290"/>
        <v>0.29842693213770066</v>
      </c>
      <c r="AZA15" s="156">
        <f t="shared" si="290"/>
        <v>0.29361400309040708</v>
      </c>
      <c r="AZB15" s="156">
        <f t="shared" si="290"/>
        <v>0.29885756263140562</v>
      </c>
      <c r="AZC15" s="156">
        <f t="shared" si="290"/>
        <v>0.28459609392811003</v>
      </c>
      <c r="AZD15" s="156">
        <f t="shared" si="290"/>
        <v>0.28074575069027552</v>
      </c>
      <c r="AZE15" s="156">
        <f t="shared" si="290"/>
        <v>0.28482407477771865</v>
      </c>
      <c r="AZF15" s="156">
        <f t="shared" ref="AZF15:BBQ15" si="291">AZF20/$YA$20-1</f>
        <v>0.29404463358411248</v>
      </c>
      <c r="AZG15" s="156">
        <f t="shared" si="291"/>
        <v>0.291384857005345</v>
      </c>
      <c r="AZH15" s="156">
        <f t="shared" si="291"/>
        <v>0.29368999670694329</v>
      </c>
      <c r="AZI15" s="156">
        <f t="shared" si="291"/>
        <v>0.29057425842895879</v>
      </c>
      <c r="AZJ15" s="156">
        <f t="shared" si="291"/>
        <v>0.28973832864706028</v>
      </c>
      <c r="AZK15" s="156">
        <f t="shared" si="291"/>
        <v>0.28094840033437207</v>
      </c>
      <c r="AZL15" s="156">
        <f t="shared" si="291"/>
        <v>0.28259492869265657</v>
      </c>
      <c r="AZM15" s="156">
        <f t="shared" si="291"/>
        <v>0.2944246016667933</v>
      </c>
      <c r="AZN15" s="156">
        <f t="shared" si="291"/>
        <v>0.30032677255110585</v>
      </c>
      <c r="AZO15" s="156">
        <f t="shared" si="291"/>
        <v>0.29640043569673469</v>
      </c>
      <c r="AZP15" s="156">
        <f t="shared" si="291"/>
        <v>0.29465258251640192</v>
      </c>
      <c r="AZQ15" s="156">
        <f t="shared" si="291"/>
        <v>0.30161866403222137</v>
      </c>
      <c r="AZR15" s="156">
        <f t="shared" si="291"/>
        <v>0.29683106619044008</v>
      </c>
      <c r="AZS15" s="156">
        <f t="shared" si="291"/>
        <v>0.30007346049598516</v>
      </c>
      <c r="AZT15" s="156">
        <f t="shared" si="291"/>
        <v>0.29695772221800043</v>
      </c>
      <c r="AZU15" s="156">
        <f t="shared" si="291"/>
        <v>0.30835676469843198</v>
      </c>
      <c r="AZV15" s="156">
        <f t="shared" si="291"/>
        <v>0.30372115408972311</v>
      </c>
      <c r="AZW15" s="156">
        <f t="shared" si="291"/>
        <v>0.29672974136839181</v>
      </c>
      <c r="AZX15" s="156">
        <f t="shared" si="291"/>
        <v>0.29634977328571077</v>
      </c>
      <c r="AZY15" s="156">
        <f t="shared" si="291"/>
        <v>0.29528586265420365</v>
      </c>
      <c r="AZZ15" s="156">
        <f t="shared" si="291"/>
        <v>0.29675507257390388</v>
      </c>
      <c r="BAA15" s="156">
        <f t="shared" si="291"/>
        <v>0.2976416647668263</v>
      </c>
      <c r="BAB15" s="156">
        <f t="shared" si="291"/>
        <v>0.29318337259670191</v>
      </c>
      <c r="BAC15" s="156">
        <f t="shared" si="291"/>
        <v>0.29404463358411248</v>
      </c>
      <c r="BAD15" s="156">
        <f t="shared" si="291"/>
        <v>0.29374065911796743</v>
      </c>
      <c r="BAE15" s="156">
        <f t="shared" si="291"/>
        <v>0.29320870380221398</v>
      </c>
      <c r="BAF15" s="156">
        <f t="shared" si="291"/>
        <v>0.29325936621323812</v>
      </c>
      <c r="BAG15" s="156">
        <f t="shared" si="291"/>
        <v>0.29257542366441225</v>
      </c>
      <c r="BAH15" s="156">
        <f t="shared" si="291"/>
        <v>0.28945968538642775</v>
      </c>
      <c r="BAI15" s="156">
        <f t="shared" si="291"/>
        <v>0.28837044354940855</v>
      </c>
      <c r="BAJ15" s="156">
        <f t="shared" si="291"/>
        <v>0.28935836056437925</v>
      </c>
      <c r="BAK15" s="156">
        <f t="shared" si="291"/>
        <v>0.2941712896116726</v>
      </c>
      <c r="BAL15" s="156">
        <f t="shared" si="291"/>
        <v>0.28902905489272235</v>
      </c>
      <c r="BAM15" s="156">
        <f t="shared" si="291"/>
        <v>0.28674924639663613</v>
      </c>
      <c r="BAN15" s="156">
        <f t="shared" si="291"/>
        <v>0.28674924639663613</v>
      </c>
      <c r="BAO15" s="156">
        <f t="shared" si="291"/>
        <v>0.2825695974871445</v>
      </c>
      <c r="BAP15" s="156">
        <f t="shared" si="291"/>
        <v>0.28391215137928416</v>
      </c>
      <c r="BAQ15" s="156">
        <f t="shared" si="291"/>
        <v>0.28170833649973415</v>
      </c>
      <c r="BAR15" s="156">
        <f t="shared" si="291"/>
        <v>0.27937786559262356</v>
      </c>
      <c r="BAS15" s="156">
        <f t="shared" si="291"/>
        <v>0.27535020391620457</v>
      </c>
      <c r="BAT15" s="156">
        <f t="shared" si="291"/>
        <v>0.27395698761304055</v>
      </c>
      <c r="BAU15" s="156">
        <f t="shared" si="291"/>
        <v>0.272006484788611</v>
      </c>
      <c r="BAV15" s="156">
        <f t="shared" si="291"/>
        <v>0.27162651670593019</v>
      </c>
      <c r="BAW15" s="156">
        <f t="shared" si="291"/>
        <v>0.27307039542011813</v>
      </c>
      <c r="BAX15" s="156">
        <f t="shared" si="291"/>
        <v>0.27274108974846123</v>
      </c>
      <c r="BAY15" s="156">
        <f t="shared" si="291"/>
        <v>0.27223446563821985</v>
      </c>
      <c r="BAZ15" s="156">
        <f t="shared" si="291"/>
        <v>0.27193049117207502</v>
      </c>
      <c r="BBA15" s="156">
        <f t="shared" si="291"/>
        <v>0.27180383514451467</v>
      </c>
      <c r="BBB15" s="156">
        <f t="shared" si="291"/>
        <v>0.27104389897915238</v>
      </c>
      <c r="BBC15" s="156">
        <f t="shared" si="291"/>
        <v>0.26825746637282477</v>
      </c>
      <c r="BBD15" s="156">
        <f t="shared" si="291"/>
        <v>0.26701623730273338</v>
      </c>
      <c r="BBE15" s="156">
        <f t="shared" si="291"/>
        <v>0.26498974086176763</v>
      </c>
      <c r="BBF15" s="156">
        <f t="shared" si="291"/>
        <v>0.26281125718772969</v>
      </c>
      <c r="BBG15" s="156">
        <f t="shared" si="291"/>
        <v>0.2618993337892952</v>
      </c>
      <c r="BBH15" s="156">
        <f t="shared" si="291"/>
        <v>0.25929021962155185</v>
      </c>
      <c r="BBI15" s="156">
        <f t="shared" si="291"/>
        <v>0.25224814448919641</v>
      </c>
      <c r="BBJ15" s="156">
        <f t="shared" si="291"/>
        <v>0.24667527927654076</v>
      </c>
      <c r="BBK15" s="156">
        <f t="shared" si="291"/>
        <v>0.24738455303087892</v>
      </c>
      <c r="BBL15" s="156">
        <f t="shared" si="291"/>
        <v>0.24568736226157006</v>
      </c>
      <c r="BBM15" s="156">
        <f t="shared" si="291"/>
        <v>0.24143171973554223</v>
      </c>
      <c r="BBN15" s="156">
        <f t="shared" si="291"/>
        <v>0.23699875877092991</v>
      </c>
      <c r="BBO15" s="156">
        <f t="shared" si="291"/>
        <v>0.24039314030954739</v>
      </c>
      <c r="BBP15" s="156">
        <f t="shared" si="291"/>
        <v>0.23436431339767472</v>
      </c>
      <c r="BBQ15" s="156">
        <f t="shared" si="291"/>
        <v>0.23155254958583482</v>
      </c>
      <c r="BBR15" s="156">
        <f t="shared" ref="BBR15:BEC15" si="292">BBR20/$YA$20-1</f>
        <v>0.22856346733541044</v>
      </c>
      <c r="BBS15" s="156">
        <f t="shared" si="292"/>
        <v>0.23403500772601782</v>
      </c>
      <c r="BBT15" s="156">
        <f t="shared" si="292"/>
        <v>0.22663829571649319</v>
      </c>
      <c r="BBU15" s="156">
        <f t="shared" si="292"/>
        <v>0.22653697089444491</v>
      </c>
      <c r="BBV15" s="156">
        <f t="shared" si="292"/>
        <v>0.22453580565899145</v>
      </c>
      <c r="BBW15" s="156">
        <f t="shared" si="292"/>
        <v>0.22311725815031558</v>
      </c>
      <c r="BBX15" s="156">
        <f t="shared" si="292"/>
        <v>0.22395318793221386</v>
      </c>
      <c r="BBY15" s="156">
        <f t="shared" si="292"/>
        <v>0.22055880639359637</v>
      </c>
      <c r="BBZ15" s="156">
        <f t="shared" si="292"/>
        <v>0.21865896598019097</v>
      </c>
      <c r="BCA15" s="156">
        <f t="shared" si="292"/>
        <v>0.21688578159434613</v>
      </c>
      <c r="BCB15" s="156">
        <f t="shared" si="292"/>
        <v>0.21779770499278062</v>
      </c>
      <c r="BCC15" s="156">
        <f t="shared" si="292"/>
        <v>0.22240798439597742</v>
      </c>
      <c r="BCD15" s="156">
        <f t="shared" si="292"/>
        <v>0.21630316386756854</v>
      </c>
      <c r="BCE15" s="156">
        <f t="shared" si="292"/>
        <v>0.21318742558958381</v>
      </c>
      <c r="BCF15" s="156">
        <f t="shared" si="292"/>
        <v>0.20953973199584586</v>
      </c>
      <c r="BCG15" s="156">
        <f t="shared" si="292"/>
        <v>0.21154089723129932</v>
      </c>
      <c r="BCH15" s="156">
        <f t="shared" si="292"/>
        <v>0.21126225397066656</v>
      </c>
      <c r="BCI15" s="156">
        <f t="shared" si="292"/>
        <v>0.20188970793120053</v>
      </c>
      <c r="BCJ15" s="156">
        <f t="shared" si="292"/>
        <v>0.20589203840210768</v>
      </c>
      <c r="BCK15" s="156">
        <f t="shared" si="292"/>
        <v>0.2015097398485195</v>
      </c>
      <c r="BCL15" s="156">
        <f t="shared" si="292"/>
        <v>0.20100311573827812</v>
      </c>
      <c r="BCM15" s="156">
        <f t="shared" si="292"/>
        <v>0.19765939661068477</v>
      </c>
      <c r="BCN15" s="156">
        <f t="shared" si="292"/>
        <v>0.19879930085872788</v>
      </c>
      <c r="BCO15" s="156">
        <f t="shared" si="292"/>
        <v>0.20510677103123354</v>
      </c>
      <c r="BCP15" s="156">
        <f t="shared" si="292"/>
        <v>0.20110444056032639</v>
      </c>
      <c r="BCQ15" s="156">
        <f t="shared" si="292"/>
        <v>0.20062314765559708</v>
      </c>
      <c r="BCR15" s="156">
        <f t="shared" si="292"/>
        <v>0.20204169516427295</v>
      </c>
      <c r="BCS15" s="156">
        <f t="shared" si="292"/>
        <v>0.21409934898801852</v>
      </c>
      <c r="BCT15" s="156">
        <f t="shared" si="292"/>
        <v>0.21445398586518749</v>
      </c>
      <c r="BCU15" s="156">
        <f t="shared" si="292"/>
        <v>0.20748790434936804</v>
      </c>
      <c r="BCV15" s="156">
        <f t="shared" si="292"/>
        <v>0.21356739367226485</v>
      </c>
      <c r="BCW15" s="156">
        <f t="shared" si="292"/>
        <v>0.21587253337386336</v>
      </c>
      <c r="BCX15" s="156">
        <f t="shared" si="292"/>
        <v>0.21187020290295622</v>
      </c>
      <c r="BCY15" s="156">
        <f t="shared" si="292"/>
        <v>0.22228132836841707</v>
      </c>
      <c r="BCZ15" s="156">
        <f t="shared" si="292"/>
        <v>0.22215467234085673</v>
      </c>
      <c r="BDA15" s="156">
        <f t="shared" si="292"/>
        <v>0.22501709856372076</v>
      </c>
      <c r="BDB15" s="156">
        <f t="shared" si="292"/>
        <v>0.22157205461407914</v>
      </c>
      <c r="BDC15" s="156">
        <f t="shared" si="292"/>
        <v>0.22430782480938283</v>
      </c>
      <c r="BDD15" s="156">
        <f t="shared" si="292"/>
        <v>0.22281328368417053</v>
      </c>
      <c r="BDE15" s="156">
        <f t="shared" si="292"/>
        <v>0.22043215036603603</v>
      </c>
      <c r="BDF15" s="156">
        <f t="shared" si="292"/>
        <v>0.2204574815715481</v>
      </c>
      <c r="BDG15" s="156">
        <f t="shared" si="292"/>
        <v>0.22220533475188087</v>
      </c>
      <c r="BDH15" s="156">
        <f t="shared" si="292"/>
        <v>0.22066013121564465</v>
      </c>
      <c r="BDI15" s="156">
        <f t="shared" si="292"/>
        <v>0.21754439293765993</v>
      </c>
      <c r="BDJ15" s="156">
        <f t="shared" si="292"/>
        <v>0.22035615674949982</v>
      </c>
      <c r="BDK15" s="156">
        <f t="shared" si="292"/>
        <v>0.21868429718570326</v>
      </c>
      <c r="BDL15" s="156">
        <f t="shared" si="292"/>
        <v>0.21470729792030796</v>
      </c>
      <c r="BDM15" s="156">
        <f t="shared" si="292"/>
        <v>0.21179420928642001</v>
      </c>
      <c r="BDN15" s="156">
        <f t="shared" si="292"/>
        <v>0.20698128023912665</v>
      </c>
      <c r="BDO15" s="156">
        <f t="shared" si="292"/>
        <v>0.20685462421156631</v>
      </c>
      <c r="BDP15" s="156">
        <f t="shared" si="292"/>
        <v>0.203890873166654</v>
      </c>
      <c r="BDQ15" s="156">
        <f t="shared" si="292"/>
        <v>0.20720926108873527</v>
      </c>
      <c r="BDR15" s="156">
        <f t="shared" si="292"/>
        <v>0.20338424905641261</v>
      </c>
      <c r="BDS15" s="156">
        <f t="shared" si="292"/>
        <v>0.20738657952731976</v>
      </c>
      <c r="BDT15" s="156">
        <f t="shared" si="292"/>
        <v>0.20715859867771114</v>
      </c>
      <c r="BDU15" s="156">
        <f t="shared" si="292"/>
        <v>0.20870380221394758</v>
      </c>
      <c r="BDV15" s="156">
        <f t="shared" si="292"/>
        <v>0.2075132355548801</v>
      </c>
      <c r="BDW15" s="156">
        <f t="shared" si="292"/>
        <v>0.20606935684069216</v>
      </c>
      <c r="BDX15" s="156">
        <f t="shared" si="292"/>
        <v>0.20695594903361458</v>
      </c>
      <c r="BDY15" s="156">
        <f t="shared" si="292"/>
        <v>0.20670263697849389</v>
      </c>
      <c r="BDZ15" s="156">
        <f t="shared" si="292"/>
        <v>0.2067786305950301</v>
      </c>
      <c r="BEA15" s="156">
        <f t="shared" si="292"/>
        <v>0.21169288446437173</v>
      </c>
      <c r="BEB15" s="156">
        <f t="shared" si="292"/>
        <v>0.20976771284545426</v>
      </c>
      <c r="BEC15" s="156">
        <f t="shared" si="292"/>
        <v>0.20482812777060055</v>
      </c>
      <c r="BED15" s="156">
        <f t="shared" ref="BED15:BGN15" si="293">BED20/$YA$20-1</f>
        <v>0.20300428097373158</v>
      </c>
      <c r="BEE15" s="156">
        <f t="shared" si="293"/>
        <v>0.19958456822960202</v>
      </c>
      <c r="BEF15" s="156">
        <f t="shared" si="293"/>
        <v>0.19664614839020178</v>
      </c>
      <c r="BEG15" s="156">
        <f t="shared" si="293"/>
        <v>0.20503077741469711</v>
      </c>
      <c r="BEH15" s="156">
        <f t="shared" si="293"/>
        <v>0.20409352281075055</v>
      </c>
      <c r="BEI15" s="156">
        <f t="shared" si="293"/>
        <v>0.20609468804620423</v>
      </c>
      <c r="BEJ15" s="156">
        <f t="shared" si="293"/>
        <v>0.20667730577298182</v>
      </c>
      <c r="BEK15" s="156">
        <f t="shared" si="293"/>
        <v>0.20781721002102493</v>
      </c>
      <c r="BEL15" s="156">
        <f t="shared" si="293"/>
        <v>0.20386554196114193</v>
      </c>
      <c r="BEM15" s="156">
        <f t="shared" si="293"/>
        <v>0.20295361856270744</v>
      </c>
      <c r="BEN15" s="156">
        <f t="shared" si="293"/>
        <v>0.20219368239734536</v>
      </c>
      <c r="BEO15" s="156">
        <f t="shared" si="293"/>
        <v>0.20097778453276605</v>
      </c>
      <c r="BEP15" s="156">
        <f t="shared" si="293"/>
        <v>0.2011804341768626</v>
      </c>
      <c r="BEQ15" s="156">
        <f t="shared" si="293"/>
        <v>0.19938191858550569</v>
      </c>
      <c r="BER15" s="156">
        <f t="shared" si="293"/>
        <v>0.19907794411936064</v>
      </c>
      <c r="BES15" s="156">
        <f t="shared" si="293"/>
        <v>0.19945791220204168</v>
      </c>
      <c r="BET15" s="156">
        <f t="shared" si="293"/>
        <v>0.19978721787369857</v>
      </c>
      <c r="BEU15" s="156">
        <f t="shared" si="293"/>
        <v>0.20021784836740397</v>
      </c>
      <c r="BEV15" s="156">
        <f t="shared" si="293"/>
        <v>0.19958456822960202</v>
      </c>
      <c r="BEW15" s="156">
        <f t="shared" si="293"/>
        <v>0.19950857461306581</v>
      </c>
      <c r="BEX15" s="156">
        <f t="shared" si="293"/>
        <v>0.19915393773589685</v>
      </c>
      <c r="BEY15" s="156">
        <f t="shared" si="293"/>
        <v>0.19887529447526409</v>
      </c>
      <c r="BEZ15" s="156">
        <f t="shared" si="293"/>
        <v>0.19864731362565546</v>
      </c>
      <c r="BFA15" s="156">
        <f t="shared" si="293"/>
        <v>0.19940724979101754</v>
      </c>
      <c r="BFB15" s="156">
        <f t="shared" si="293"/>
        <v>0.19945791220204168</v>
      </c>
      <c r="BFC15" s="156">
        <f t="shared" si="293"/>
        <v>0.19887529447526409</v>
      </c>
      <c r="BFD15" s="156">
        <f t="shared" si="293"/>
        <v>0.19852065759809512</v>
      </c>
      <c r="BFE15" s="156">
        <f t="shared" si="293"/>
        <v>0.19707677888390718</v>
      </c>
      <c r="BFF15" s="156">
        <f t="shared" si="293"/>
        <v>0.19611419307444855</v>
      </c>
      <c r="BFG15" s="156">
        <f t="shared" si="293"/>
        <v>0.19530359449806234</v>
      </c>
      <c r="BFH15" s="156">
        <f t="shared" si="293"/>
        <v>0.19608886186893648</v>
      </c>
      <c r="BFI15" s="156">
        <f t="shared" si="293"/>
        <v>0.19494895762089337</v>
      </c>
      <c r="BFJ15" s="156">
        <f t="shared" si="293"/>
        <v>0.19461965194923647</v>
      </c>
      <c r="BFK15" s="156">
        <f t="shared" si="293"/>
        <v>0.19439167109962763</v>
      </c>
      <c r="BFL15" s="156">
        <f t="shared" si="293"/>
        <v>0.19593687463586407</v>
      </c>
      <c r="BFM15" s="156">
        <f t="shared" si="293"/>
        <v>0.19459432074372418</v>
      </c>
      <c r="BFN15" s="156">
        <f t="shared" si="293"/>
        <v>0.19350507890670521</v>
      </c>
      <c r="BFO15" s="156">
        <f t="shared" si="293"/>
        <v>0.19385971578387418</v>
      </c>
      <c r="BFP15" s="156">
        <f t="shared" si="293"/>
        <v>0.19363173493426555</v>
      </c>
      <c r="BFQ15" s="156">
        <f t="shared" si="293"/>
        <v>0.19345441649568107</v>
      </c>
      <c r="BFR15" s="156">
        <f t="shared" si="293"/>
        <v>0.19317577323504831</v>
      </c>
      <c r="BFS15" s="156">
        <f t="shared" si="293"/>
        <v>0.1927704739468552</v>
      </c>
      <c r="BFT15" s="156">
        <f t="shared" si="293"/>
        <v>0.19320110444056038</v>
      </c>
      <c r="BFU15" s="156">
        <f t="shared" si="293"/>
        <v>0.19874863844770374</v>
      </c>
      <c r="BFV15" s="156">
        <f t="shared" si="293"/>
        <v>0.19801403348785374</v>
      </c>
      <c r="BFW15" s="156">
        <f t="shared" si="293"/>
        <v>0.19890062568077616</v>
      </c>
      <c r="BFX15" s="156">
        <f t="shared" si="293"/>
        <v>0.19722876611697959</v>
      </c>
      <c r="BFY15" s="156">
        <f t="shared" si="293"/>
        <v>0.19588621222483993</v>
      </c>
      <c r="BFZ15" s="156">
        <f t="shared" si="293"/>
        <v>0.19532892570357419</v>
      </c>
      <c r="BGA15" s="156">
        <f t="shared" si="293"/>
        <v>0.20409352281075055</v>
      </c>
      <c r="BGB15" s="156">
        <f t="shared" si="293"/>
        <v>0.20112977176583846</v>
      </c>
      <c r="BGC15" s="156">
        <f t="shared" si="293"/>
        <v>0.20252298806900226</v>
      </c>
      <c r="BGD15" s="156">
        <f t="shared" si="293"/>
        <v>0.21364338728880106</v>
      </c>
      <c r="BGE15" s="156">
        <f t="shared" si="293"/>
        <v>0.22101476809281362</v>
      </c>
      <c r="BGF15" s="156">
        <f t="shared" si="293"/>
        <v>0.21883628441877567</v>
      </c>
      <c r="BGG15" s="156">
        <f t="shared" si="293"/>
        <v>0.21987486384477051</v>
      </c>
      <c r="BGH15" s="156">
        <f t="shared" si="293"/>
        <v>0.21693644400537027</v>
      </c>
      <c r="BGI15" s="156">
        <f t="shared" si="293"/>
        <v>0.21693644400537027</v>
      </c>
      <c r="BGJ15" s="156">
        <f t="shared" si="293"/>
        <v>0.21635382627859268</v>
      </c>
      <c r="BGK15" s="156">
        <f t="shared" si="293"/>
        <v>0.2208627808597412</v>
      </c>
      <c r="BGL15" s="156">
        <f t="shared" si="293"/>
        <v>0.21931757732350499</v>
      </c>
      <c r="BGM15" s="156">
        <f t="shared" si="293"/>
        <v>0.21678445677229785</v>
      </c>
      <c r="BGN15" s="156">
        <f t="shared" si="293"/>
        <v>0.21779770499278062</v>
      </c>
      <c r="BGO15" s="156"/>
      <c r="BGP15" s="156"/>
      <c r="BGQ15" s="156"/>
      <c r="BGR15" s="156"/>
      <c r="BGS15" s="156"/>
      <c r="BGT15" s="156"/>
      <c r="BGU15" s="156"/>
      <c r="BGV15" s="156"/>
      <c r="BGW15" s="156"/>
      <c r="BGX15" s="156"/>
      <c r="BGY15" s="156"/>
      <c r="BGZ15" s="156"/>
      <c r="BHA15" s="156"/>
      <c r="BHB15" s="156"/>
      <c r="BHC15" s="156"/>
      <c r="BHD15" s="156"/>
      <c r="BHE15" s="156"/>
      <c r="BHF15" s="156"/>
      <c r="BHG15" s="156"/>
      <c r="BHH15" s="156"/>
      <c r="BHI15" s="156"/>
      <c r="BHJ15" s="156"/>
      <c r="BHK15" s="156"/>
      <c r="BHL15" s="156"/>
      <c r="BHM15" s="156"/>
      <c r="BHN15" s="156"/>
      <c r="BHO15" s="156"/>
      <c r="BHP15" s="156"/>
      <c r="BHQ15" s="156"/>
      <c r="BHR15" s="156"/>
      <c r="BHS15" s="156"/>
      <c r="BHT15" s="156"/>
      <c r="BHU15" s="156"/>
      <c r="BHV15" s="156"/>
      <c r="BHW15" s="156"/>
      <c r="BHX15" s="156"/>
      <c r="BHY15" s="156"/>
      <c r="BHZ15" s="156"/>
      <c r="BIA15" s="156"/>
      <c r="BIB15" s="156"/>
      <c r="BIC15" s="156"/>
      <c r="BID15" s="156"/>
      <c r="BIE15" s="156"/>
      <c r="BIF15" s="156"/>
      <c r="BIG15" s="156"/>
      <c r="BIH15" s="156"/>
      <c r="BII15" s="156"/>
      <c r="BIJ15" s="156"/>
      <c r="BIK15" s="156"/>
      <c r="BIL15" s="156"/>
      <c r="BIM15" s="156"/>
      <c r="BIN15" s="156"/>
      <c r="BIO15" s="156"/>
      <c r="BIP15" s="156"/>
      <c r="BIQ15" s="156"/>
      <c r="BIR15" s="156"/>
      <c r="BIS15" s="156"/>
      <c r="BIT15" s="156"/>
      <c r="BIU15" s="156"/>
      <c r="BIV15" s="156"/>
      <c r="BIW15" s="156"/>
      <c r="BIX15" s="156"/>
      <c r="BIY15" s="156"/>
      <c r="BIZ15" s="156"/>
      <c r="BJA15" s="156"/>
      <c r="BJB15" s="156"/>
      <c r="BJC15" s="156"/>
      <c r="BJD15" s="156"/>
      <c r="BJE15" s="156"/>
      <c r="BJF15" s="156"/>
      <c r="BJG15" s="156"/>
      <c r="BJH15" s="156"/>
      <c r="BJI15" s="156"/>
      <c r="BJJ15" s="156"/>
      <c r="BJK15" s="156"/>
      <c r="BJL15" s="156"/>
      <c r="BJM15" s="156"/>
      <c r="BJN15" s="156"/>
      <c r="BJO15" s="156"/>
      <c r="BJP15" s="156"/>
      <c r="BJQ15" s="156"/>
      <c r="BJR15" s="156"/>
      <c r="BJS15" s="156"/>
      <c r="BJT15" s="156"/>
      <c r="BJU15" s="156"/>
      <c r="BJV15" s="156"/>
      <c r="BJW15" s="156"/>
      <c r="BJX15" s="156"/>
      <c r="BJY15" s="156"/>
      <c r="BJZ15" s="156"/>
      <c r="BKA15" s="156"/>
      <c r="BKB15" s="156"/>
      <c r="BKC15" s="156"/>
      <c r="BKD15" s="156"/>
      <c r="BKE15" s="156"/>
      <c r="BKF15" s="156"/>
      <c r="BKG15" s="156"/>
      <c r="BKH15" s="156"/>
      <c r="BKI15" s="156"/>
      <c r="BKJ15" s="156"/>
      <c r="BKK15" s="156"/>
      <c r="BKL15" s="156"/>
      <c r="BKM15" s="156"/>
      <c r="BKN15" s="156"/>
      <c r="BKO15" s="156"/>
      <c r="BKP15" s="156"/>
      <c r="BKQ15" s="156"/>
      <c r="BKR15" s="156"/>
      <c r="BKS15" s="156"/>
      <c r="BKT15" s="156"/>
      <c r="BKU15" s="156"/>
      <c r="BKV15" s="156"/>
      <c r="BKW15" s="156"/>
      <c r="BKX15" s="156"/>
      <c r="BKY15" s="156"/>
      <c r="BKZ15" s="156"/>
      <c r="BLA15" s="156"/>
      <c r="BLB15" s="156"/>
      <c r="BLC15" s="156"/>
      <c r="BLD15" s="156"/>
      <c r="BLE15" s="156"/>
      <c r="BLF15" s="156"/>
      <c r="BLG15" s="156"/>
      <c r="BLH15" s="156"/>
      <c r="BLI15" s="156"/>
      <c r="BLJ15" s="156"/>
      <c r="BLK15" s="156"/>
      <c r="BLL15" s="156"/>
      <c r="BLM15" s="156"/>
      <c r="BLN15" s="156"/>
      <c r="BLO15" s="156"/>
      <c r="BLP15" s="156"/>
      <c r="BLQ15" s="156"/>
      <c r="BLR15" s="156"/>
      <c r="BLS15" s="156"/>
      <c r="BLT15" s="156"/>
      <c r="BLU15" s="156"/>
      <c r="BLV15" s="156"/>
      <c r="BLW15" s="156"/>
      <c r="BLX15" s="156"/>
      <c r="BLY15" s="156"/>
      <c r="BLZ15" s="156"/>
      <c r="BMA15" s="156"/>
      <c r="BMB15" s="156"/>
      <c r="BMC15" s="156"/>
      <c r="BMD15" s="156"/>
      <c r="BME15" s="156"/>
      <c r="BMF15" s="156"/>
      <c r="BMG15" s="156"/>
      <c r="BMH15" s="156"/>
      <c r="BMI15" s="156"/>
      <c r="BMJ15" s="156"/>
      <c r="BMK15" s="156"/>
      <c r="BML15" s="156"/>
      <c r="BMM15" s="156"/>
      <c r="BMN15" s="156"/>
      <c r="BMO15" s="156"/>
      <c r="BMP15" s="156"/>
      <c r="BMQ15" s="156"/>
      <c r="BMR15" s="156"/>
      <c r="BMS15" s="156"/>
      <c r="BMT15" s="156"/>
      <c r="BMU15" s="156"/>
      <c r="BMV15" s="156"/>
      <c r="BMW15" s="156"/>
      <c r="BMX15" s="156"/>
      <c r="BMY15" s="156"/>
      <c r="BMZ15" s="156"/>
      <c r="BNA15" s="156"/>
      <c r="BNB15" s="156"/>
      <c r="BNC15" s="156"/>
      <c r="BND15" s="156"/>
      <c r="BNE15" s="156"/>
      <c r="BNF15" s="156"/>
      <c r="BNG15" s="156"/>
      <c r="BNH15" s="156"/>
      <c r="BNI15" s="156"/>
      <c r="BNJ15" s="156"/>
      <c r="BNK15" s="156"/>
      <c r="BNL15" s="156"/>
      <c r="BNM15" s="156"/>
      <c r="BNN15" s="156"/>
      <c r="BNO15" s="156"/>
      <c r="BNP15" s="156"/>
      <c r="BNQ15" s="156"/>
      <c r="BNR15" s="156"/>
      <c r="BNS15" s="156"/>
      <c r="BNT15" s="156"/>
      <c r="BNU15" s="156"/>
      <c r="BNV15" s="156"/>
      <c r="BNW15" s="156"/>
      <c r="BNX15" s="156"/>
      <c r="BNY15" s="156"/>
      <c r="BNZ15" s="156"/>
      <c r="BOA15" s="156"/>
      <c r="BOB15" s="156"/>
      <c r="BOC15" s="156"/>
      <c r="BOD15" s="156"/>
      <c r="BOE15" s="156"/>
      <c r="BOF15" s="156"/>
      <c r="BOG15" s="156"/>
      <c r="BOH15" s="156"/>
      <c r="BOI15" s="156"/>
      <c r="BOJ15" s="156"/>
      <c r="BOK15" s="156"/>
      <c r="BOL15" s="156"/>
      <c r="BOM15" s="156"/>
      <c r="BON15" s="156"/>
      <c r="BOO15" s="156"/>
      <c r="BOP15" s="156"/>
      <c r="BOQ15" s="156"/>
      <c r="BOR15" s="156"/>
      <c r="BOS15" s="156"/>
      <c r="BOT15" s="156"/>
      <c r="BOU15" s="156"/>
      <c r="BOV15" s="156"/>
      <c r="BOW15" s="156"/>
      <c r="BOX15" s="156"/>
      <c r="BOY15" s="156"/>
      <c r="BOZ15" s="156"/>
      <c r="BPA15" s="156"/>
      <c r="BPB15" s="156"/>
      <c r="BPC15" s="156"/>
      <c r="BPD15" s="156"/>
      <c r="BPE15" s="156"/>
      <c r="BPF15" s="156"/>
      <c r="BPG15" s="156"/>
      <c r="BPH15" s="156"/>
      <c r="BPI15" s="156"/>
      <c r="BPJ15" s="156"/>
      <c r="BPK15" s="156"/>
      <c r="BPL15" s="156"/>
      <c r="BPM15" s="156"/>
      <c r="BPN15" s="156"/>
    </row>
    <row r="16" spans="1:2231" ht="12" customHeight="1">
      <c r="SD16" s="173"/>
      <c r="BGD16" s="174"/>
      <c r="BGE16" s="175"/>
      <c r="BGF16" s="176"/>
      <c r="BIK16" s="167"/>
      <c r="BIL16" s="155"/>
      <c r="BIM16" s="155"/>
    </row>
    <row r="17" spans="1:1731" ht="12" customHeight="1">
      <c r="A17" s="172" t="s">
        <v>273</v>
      </c>
      <c r="B17" s="220">
        <v>2456.2199999999998</v>
      </c>
      <c r="C17" s="220">
        <v>2455.86</v>
      </c>
      <c r="D17" s="220">
        <v>2455.4299999999998</v>
      </c>
      <c r="E17" s="220">
        <v>2454.37</v>
      </c>
      <c r="F17" s="220">
        <v>2455.1999999999998</v>
      </c>
      <c r="G17" s="220">
        <v>2454.08</v>
      </c>
      <c r="H17" s="220">
        <v>2453.79</v>
      </c>
      <c r="I17" s="220">
        <v>2452.8200000000002</v>
      </c>
      <c r="J17" s="220">
        <v>2452.31</v>
      </c>
      <c r="K17" s="220">
        <v>2450.9</v>
      </c>
      <c r="L17" s="220">
        <v>2445.54</v>
      </c>
      <c r="M17" s="220">
        <v>2444.25</v>
      </c>
      <c r="N17" s="220">
        <v>2444.96</v>
      </c>
      <c r="O17" s="220">
        <v>2445.66</v>
      </c>
      <c r="P17" s="220">
        <v>2444.27</v>
      </c>
      <c r="Q17" s="220">
        <v>2444.0100000000002</v>
      </c>
      <c r="R17" s="220">
        <v>2444.27</v>
      </c>
      <c r="S17" s="220">
        <v>2444.11</v>
      </c>
      <c r="T17" s="220">
        <v>2444.6</v>
      </c>
      <c r="U17" s="220">
        <v>2444.3200000000002</v>
      </c>
      <c r="V17" s="220">
        <v>2444.38</v>
      </c>
      <c r="W17" s="220">
        <v>2443.5700000000002</v>
      </c>
      <c r="X17" s="220">
        <v>2443.7199999999998</v>
      </c>
      <c r="Y17" s="220">
        <v>2442.2199999999998</v>
      </c>
      <c r="Z17" s="220">
        <v>2441.66</v>
      </c>
      <c r="AA17" s="220">
        <v>2440.77</v>
      </c>
      <c r="AB17" s="220">
        <v>2439.64</v>
      </c>
      <c r="AC17" s="220">
        <v>2438.16</v>
      </c>
      <c r="AD17" s="220">
        <v>2437.41</v>
      </c>
      <c r="AE17" s="220">
        <v>2437.1799999999998</v>
      </c>
      <c r="AF17" s="220">
        <v>2436.27</v>
      </c>
      <c r="AG17" s="220">
        <v>2436.29</v>
      </c>
      <c r="AH17" s="220">
        <v>2434.2199999999998</v>
      </c>
      <c r="AI17" s="220">
        <v>2425.7800000000002</v>
      </c>
      <c r="AJ17" s="220">
        <v>2428.21</v>
      </c>
      <c r="AK17" s="220">
        <v>2427.09</v>
      </c>
      <c r="AL17" s="220">
        <v>2426.27</v>
      </c>
      <c r="AM17" s="220">
        <v>2426.41</v>
      </c>
      <c r="AN17" s="220">
        <v>2427.17</v>
      </c>
      <c r="AO17" s="220">
        <v>2426.79</v>
      </c>
      <c r="AP17" s="220">
        <v>2427.4</v>
      </c>
      <c r="AQ17" s="220">
        <v>2427.13</v>
      </c>
      <c r="AR17" s="220">
        <v>2428.23</v>
      </c>
      <c r="AS17" s="220">
        <v>2428.21</v>
      </c>
      <c r="AT17" s="220">
        <v>2428.91</v>
      </c>
      <c r="AU17" s="220">
        <v>2430.35</v>
      </c>
      <c r="AV17" s="220">
        <v>2432.64</v>
      </c>
      <c r="AW17" s="220">
        <v>2432.3200000000002</v>
      </c>
      <c r="AX17" s="220">
        <v>2433.66</v>
      </c>
      <c r="AY17" s="220">
        <v>2433.67</v>
      </c>
      <c r="AZ17" s="220">
        <v>2432.75</v>
      </c>
      <c r="BA17" s="220">
        <v>2431.5100000000002</v>
      </c>
      <c r="BB17" s="220">
        <v>2429.73</v>
      </c>
      <c r="BC17" s="220">
        <v>2424.6799999999998</v>
      </c>
      <c r="BD17" s="220">
        <v>2422.7800000000002</v>
      </c>
      <c r="BE17" s="220">
        <v>2423.37</v>
      </c>
      <c r="BF17" s="220">
        <v>2422.3000000000002</v>
      </c>
      <c r="BG17" s="220">
        <v>2421.0700000000002</v>
      </c>
      <c r="BH17" s="220">
        <v>2420.19</v>
      </c>
      <c r="BI17" s="220">
        <v>2420.08</v>
      </c>
      <c r="BJ17" s="220">
        <v>2417.73</v>
      </c>
      <c r="BK17" s="220">
        <v>2418.9499999999998</v>
      </c>
      <c r="BL17" s="220">
        <v>2419.09</v>
      </c>
      <c r="BM17" s="220">
        <v>2417.71</v>
      </c>
      <c r="BN17" s="220">
        <v>2416.38</v>
      </c>
      <c r="BO17" s="220">
        <v>2415.4299999999998</v>
      </c>
      <c r="BP17" s="220">
        <v>2414.84</v>
      </c>
      <c r="BQ17" s="220">
        <v>2412.92</v>
      </c>
      <c r="BR17" s="220">
        <v>2410.67</v>
      </c>
      <c r="BS17" s="220">
        <v>2409.64</v>
      </c>
      <c r="BT17" s="220">
        <v>2405.35</v>
      </c>
      <c r="BU17" s="220">
        <v>2402.06</v>
      </c>
      <c r="BV17" s="220">
        <v>2400.13</v>
      </c>
      <c r="BW17" s="220">
        <v>2396.2600000000002</v>
      </c>
      <c r="BX17" s="220">
        <v>2395.85</v>
      </c>
      <c r="BY17" s="220">
        <v>2397.63</v>
      </c>
      <c r="BZ17" s="220">
        <v>2398.21</v>
      </c>
      <c r="CA17" s="220">
        <v>2398.2600000000002</v>
      </c>
      <c r="CB17" s="220">
        <v>2398.35</v>
      </c>
      <c r="CC17" s="220">
        <v>2397.69</v>
      </c>
      <c r="CD17" s="220">
        <v>2395.9299999999998</v>
      </c>
      <c r="CE17" s="220">
        <v>2395.3000000000002</v>
      </c>
      <c r="CF17" s="220">
        <v>2394.23</v>
      </c>
      <c r="CG17" s="220">
        <v>2393.81</v>
      </c>
      <c r="CH17" s="220">
        <v>2393.75</v>
      </c>
      <c r="CI17" s="220">
        <v>2393.88</v>
      </c>
      <c r="CJ17" s="220">
        <v>2393.92</v>
      </c>
      <c r="CK17" s="220">
        <v>2394.1799999999998</v>
      </c>
      <c r="CL17" s="220">
        <v>2394.77</v>
      </c>
      <c r="CM17" s="220">
        <v>2394.91</v>
      </c>
      <c r="CN17" s="220">
        <v>2396.2199999999998</v>
      </c>
      <c r="CO17" s="220">
        <v>2395.4</v>
      </c>
      <c r="CP17" s="220">
        <v>2395.4699999999998</v>
      </c>
      <c r="CQ17" s="220">
        <v>2397.19</v>
      </c>
      <c r="CR17" s="220">
        <v>2398.38</v>
      </c>
      <c r="CS17" s="220">
        <v>2398.42</v>
      </c>
      <c r="CT17" s="220">
        <v>2398.69</v>
      </c>
      <c r="CU17" s="220">
        <v>2396.9299999999998</v>
      </c>
      <c r="CV17" s="220">
        <v>2396.35</v>
      </c>
      <c r="CW17" s="220">
        <v>2395.23</v>
      </c>
      <c r="CX17" s="220">
        <v>2394.6799999999998</v>
      </c>
      <c r="CY17" s="220">
        <v>2394.0300000000002</v>
      </c>
      <c r="CZ17" s="220">
        <v>2393.84</v>
      </c>
      <c r="DA17" s="220">
        <v>2392.77</v>
      </c>
      <c r="DB17" s="220">
        <v>2392.4499999999998</v>
      </c>
      <c r="DC17" s="220">
        <v>2391.64</v>
      </c>
      <c r="DD17" s="220">
        <v>2390.79</v>
      </c>
      <c r="DE17" s="220">
        <v>2391.14</v>
      </c>
      <c r="DF17" s="220">
        <v>2391.58</v>
      </c>
      <c r="DG17" s="220">
        <v>2391.46</v>
      </c>
      <c r="DH17" s="220">
        <v>2391.4499999999998</v>
      </c>
      <c r="DI17" s="220">
        <v>2392.7600000000002</v>
      </c>
      <c r="DJ17" s="220">
        <v>2392.9299999999998</v>
      </c>
      <c r="DK17" s="220">
        <v>2393.9299999999998</v>
      </c>
      <c r="DL17" s="220">
        <v>2396.6799999999998</v>
      </c>
      <c r="DM17" s="220">
        <v>2394.17</v>
      </c>
      <c r="DN17" s="220">
        <v>2394.15</v>
      </c>
      <c r="DO17" s="220">
        <v>2393.52</v>
      </c>
      <c r="DP17" s="220">
        <v>2394.96</v>
      </c>
      <c r="DQ17" s="220">
        <v>2395.9</v>
      </c>
      <c r="DR17" s="220">
        <v>2397.0700000000002</v>
      </c>
      <c r="DS17" s="220">
        <v>2397.8200000000002</v>
      </c>
      <c r="DT17" s="220">
        <v>2398.64</v>
      </c>
      <c r="DU17" s="220">
        <v>2401.65</v>
      </c>
      <c r="DV17" s="220">
        <v>2402.86</v>
      </c>
      <c r="DW17" s="220">
        <v>2402.14</v>
      </c>
      <c r="DX17" s="220">
        <v>2402.67</v>
      </c>
      <c r="DY17" s="220">
        <v>2402.19</v>
      </c>
      <c r="DZ17" s="220">
        <v>2402.6</v>
      </c>
      <c r="EA17" s="220">
        <v>2402.1</v>
      </c>
      <c r="EB17" s="220">
        <v>2402.94</v>
      </c>
      <c r="EC17" s="220">
        <v>2402.06</v>
      </c>
      <c r="ED17" s="220">
        <v>2401.85</v>
      </c>
      <c r="EE17" s="220">
        <v>2401.46</v>
      </c>
      <c r="EF17" s="220">
        <v>2400.4899999999998</v>
      </c>
      <c r="EG17" s="220">
        <v>2401</v>
      </c>
      <c r="EH17" s="220">
        <v>2401.3000000000002</v>
      </c>
      <c r="EI17" s="220">
        <v>2404.0500000000002</v>
      </c>
      <c r="EJ17" s="220">
        <v>2405.65</v>
      </c>
      <c r="EK17" s="220">
        <v>2405.92</v>
      </c>
      <c r="EL17" s="220">
        <v>2408.41</v>
      </c>
      <c r="EM17" s="220">
        <v>2410.9499999999998</v>
      </c>
      <c r="EN17" s="220">
        <v>2411.5100000000002</v>
      </c>
      <c r="EO17" s="220">
        <v>2410.8200000000002</v>
      </c>
      <c r="EP17" s="220">
        <v>2410.38</v>
      </c>
      <c r="EQ17" s="220">
        <v>2410.0700000000002</v>
      </c>
      <c r="ER17" s="220">
        <v>2409.04</v>
      </c>
      <c r="ES17" s="220">
        <v>2409.8000000000002</v>
      </c>
      <c r="ET17" s="220">
        <v>2409.73</v>
      </c>
      <c r="EU17" s="220">
        <v>2409.9499999999998</v>
      </c>
      <c r="EV17" s="220">
        <v>2411.27</v>
      </c>
      <c r="EW17" s="220">
        <v>2412.04</v>
      </c>
      <c r="EX17" s="220">
        <v>2412.8000000000002</v>
      </c>
      <c r="EY17" s="220">
        <v>2414.29</v>
      </c>
      <c r="EZ17" s="220">
        <v>2414.4499999999998</v>
      </c>
      <c r="FA17" s="220">
        <v>2414.54</v>
      </c>
      <c r="FB17" s="220">
        <v>2415.21</v>
      </c>
      <c r="FC17" s="220">
        <v>2418.64</v>
      </c>
      <c r="FD17" s="220">
        <v>2423.66</v>
      </c>
      <c r="FE17" s="220">
        <v>2426.54</v>
      </c>
      <c r="FF17" s="220">
        <v>2441.23</v>
      </c>
      <c r="FG17" s="220">
        <v>2450.98</v>
      </c>
      <c r="FH17" s="220">
        <v>2454.5700000000002</v>
      </c>
      <c r="FI17" s="220">
        <v>2460.9</v>
      </c>
      <c r="FJ17" s="220">
        <v>2464.61</v>
      </c>
      <c r="FK17" s="220">
        <v>2464.44</v>
      </c>
      <c r="FL17" s="220">
        <v>2463.29</v>
      </c>
      <c r="FM17" s="220">
        <v>2462.8200000000002</v>
      </c>
      <c r="FN17" s="220">
        <v>2462.7800000000002</v>
      </c>
      <c r="FO17" s="220">
        <v>2462.84</v>
      </c>
      <c r="FP17" s="220">
        <v>2463.15</v>
      </c>
      <c r="FQ17" s="220">
        <v>2463.46</v>
      </c>
      <c r="FR17" s="220">
        <v>2463.31</v>
      </c>
      <c r="FS17" s="220">
        <v>2463.1999999999998</v>
      </c>
      <c r="FT17" s="220">
        <v>2461.66</v>
      </c>
      <c r="FU17" s="220">
        <v>2461.6</v>
      </c>
      <c r="FV17" s="220">
        <v>2461.17</v>
      </c>
      <c r="FW17" s="220">
        <v>2461.1999999999998</v>
      </c>
      <c r="FX17" s="220">
        <v>2461.2800000000002</v>
      </c>
      <c r="FY17" s="220">
        <v>2461.66</v>
      </c>
      <c r="FZ17" s="220">
        <v>2463.2399999999998</v>
      </c>
      <c r="GA17" s="220">
        <v>2463.02</v>
      </c>
      <c r="GB17" s="220">
        <v>2464.84</v>
      </c>
      <c r="GC17" s="220">
        <v>2464.0500000000002</v>
      </c>
      <c r="GD17" s="220">
        <v>2464.44</v>
      </c>
      <c r="GE17" s="220">
        <v>2463.61</v>
      </c>
      <c r="GF17" s="220">
        <v>2463.25</v>
      </c>
      <c r="GG17" s="220">
        <v>2462.5100000000002</v>
      </c>
      <c r="GH17" s="220">
        <v>2460.5700000000002</v>
      </c>
      <c r="GI17" s="220">
        <v>2457.5300000000002</v>
      </c>
      <c r="GJ17" s="220">
        <v>2456.4499999999998</v>
      </c>
      <c r="GK17" s="220">
        <v>2456.0500000000002</v>
      </c>
      <c r="GL17" s="220">
        <v>2455.5</v>
      </c>
      <c r="GM17" s="220">
        <v>2455.6999999999998</v>
      </c>
      <c r="GN17" s="220">
        <v>2455.9899999999998</v>
      </c>
      <c r="GO17" s="220">
        <v>2458.2199999999998</v>
      </c>
      <c r="GP17" s="220">
        <v>2458.64</v>
      </c>
      <c r="GQ17" s="220">
        <v>2460.0700000000002</v>
      </c>
      <c r="GR17" s="220">
        <v>2463.71</v>
      </c>
      <c r="GS17" s="220">
        <v>2464.56</v>
      </c>
      <c r="GT17" s="220">
        <v>2467.7600000000002</v>
      </c>
      <c r="GU17" s="220">
        <v>2468.94</v>
      </c>
      <c r="GV17" s="220">
        <v>2468.38</v>
      </c>
      <c r="GW17" s="220">
        <v>2469.36</v>
      </c>
      <c r="GX17" s="220">
        <v>2469.79</v>
      </c>
      <c r="GY17" s="220">
        <v>2472.1799999999998</v>
      </c>
      <c r="GZ17" s="220">
        <v>2472.73</v>
      </c>
      <c r="HA17" s="220">
        <v>2473.65</v>
      </c>
      <c r="HB17" s="220">
        <v>2473.4299999999998</v>
      </c>
      <c r="HC17" s="220">
        <v>2472.9899999999998</v>
      </c>
      <c r="HD17" s="220">
        <v>2473.44</v>
      </c>
      <c r="HE17" s="220">
        <v>2473.83</v>
      </c>
      <c r="HF17" s="220">
        <v>2475.52</v>
      </c>
      <c r="HG17" s="220">
        <v>2476.2399999999998</v>
      </c>
      <c r="HH17" s="220">
        <v>2479.46</v>
      </c>
      <c r="HI17" s="220">
        <v>2480.81</v>
      </c>
      <c r="HJ17" s="220">
        <v>2483.89</v>
      </c>
      <c r="HK17" s="220">
        <v>2487.13</v>
      </c>
      <c r="HL17" s="220">
        <v>2493.35</v>
      </c>
      <c r="HM17" s="220">
        <v>2497.65</v>
      </c>
      <c r="HN17" s="220">
        <v>2500.8200000000002</v>
      </c>
      <c r="HO17" s="220">
        <v>2503.41</v>
      </c>
      <c r="HP17" s="220">
        <v>2511.2199999999998</v>
      </c>
      <c r="HQ17" s="220">
        <v>2515.2199999999998</v>
      </c>
      <c r="HR17" s="220">
        <v>2521.27</v>
      </c>
      <c r="HS17" s="220">
        <v>2523.1</v>
      </c>
      <c r="HT17" s="220">
        <v>2533.9499999999998</v>
      </c>
      <c r="HU17" s="220">
        <v>2538.38</v>
      </c>
      <c r="HV17" s="220">
        <v>2545.29</v>
      </c>
      <c r="HW17" s="220">
        <v>2552.13</v>
      </c>
      <c r="HX17" s="220">
        <v>2550.04</v>
      </c>
      <c r="HY17" s="220">
        <v>2564.4</v>
      </c>
      <c r="HZ17" s="220">
        <v>2567.2600000000002</v>
      </c>
      <c r="IA17" s="220">
        <v>2568.08</v>
      </c>
      <c r="IB17" s="220">
        <v>2567.15</v>
      </c>
      <c r="IC17" s="220">
        <v>2566.33</v>
      </c>
      <c r="ID17" s="220">
        <v>2565.9899999999998</v>
      </c>
      <c r="IE17" s="220">
        <v>2564.87</v>
      </c>
      <c r="IF17" s="220">
        <v>2563.77</v>
      </c>
      <c r="IG17" s="220">
        <v>2563.84</v>
      </c>
      <c r="IH17" s="220">
        <v>2564.65</v>
      </c>
      <c r="II17" s="220">
        <v>2564.9</v>
      </c>
      <c r="IJ17" s="220">
        <v>2564.9</v>
      </c>
      <c r="IK17" s="220">
        <v>2562.9</v>
      </c>
      <c r="IL17" s="220">
        <v>2564.2399999999998</v>
      </c>
      <c r="IM17" s="220">
        <v>2563.79</v>
      </c>
      <c r="IN17" s="220">
        <v>2563.7800000000002</v>
      </c>
      <c r="IO17" s="220">
        <v>2563.67</v>
      </c>
      <c r="IP17" s="220">
        <v>2563.66</v>
      </c>
      <c r="IQ17" s="220">
        <v>2563.94</v>
      </c>
      <c r="IR17" s="220">
        <v>2564.15</v>
      </c>
      <c r="IS17" s="220">
        <v>2564.5500000000002</v>
      </c>
      <c r="IT17" s="220">
        <v>2564.44</v>
      </c>
      <c r="IU17" s="220">
        <v>2564.89</v>
      </c>
      <c r="IV17" s="220">
        <v>2565.7399999999998</v>
      </c>
      <c r="IW17" s="220">
        <v>2565.9</v>
      </c>
      <c r="IX17" s="220">
        <v>2565.73</v>
      </c>
      <c r="IY17" s="220">
        <v>2566.89</v>
      </c>
      <c r="IZ17" s="220">
        <v>2567.17</v>
      </c>
      <c r="JA17" s="220">
        <v>2568.67</v>
      </c>
      <c r="JB17" s="220">
        <v>2568.85</v>
      </c>
      <c r="JC17" s="220">
        <v>2569.63</v>
      </c>
      <c r="JD17" s="220">
        <v>2572.5</v>
      </c>
      <c r="JE17" s="220">
        <v>2574.65</v>
      </c>
      <c r="JF17" s="220">
        <v>2577.23</v>
      </c>
      <c r="JG17" s="220">
        <v>2580.79</v>
      </c>
      <c r="JH17" s="220">
        <v>2586.33</v>
      </c>
      <c r="JI17" s="220">
        <v>2590.6799999999998</v>
      </c>
      <c r="JJ17" s="220">
        <v>2596.89</v>
      </c>
      <c r="JK17" s="220">
        <v>2603.25</v>
      </c>
      <c r="JL17" s="220">
        <v>2605.84</v>
      </c>
      <c r="JM17" s="220">
        <v>2618.94</v>
      </c>
      <c r="JN17" s="220">
        <v>2627.04</v>
      </c>
      <c r="JO17" s="220">
        <v>2632.53</v>
      </c>
      <c r="JP17" s="220">
        <v>2639.21</v>
      </c>
      <c r="JQ17" s="220">
        <v>2634.19</v>
      </c>
      <c r="JR17" s="220">
        <v>2632.9</v>
      </c>
      <c r="JS17" s="220">
        <v>2634.5</v>
      </c>
      <c r="JT17" s="220">
        <v>2634.4</v>
      </c>
      <c r="JU17" s="220">
        <v>2634.26</v>
      </c>
      <c r="JV17" s="220">
        <v>2634.83</v>
      </c>
      <c r="JW17" s="220">
        <v>2635</v>
      </c>
      <c r="JX17" s="220">
        <v>2634.99</v>
      </c>
      <c r="JY17" s="220">
        <v>2635.88</v>
      </c>
      <c r="JZ17" s="220">
        <v>2636.78</v>
      </c>
      <c r="KA17" s="220">
        <v>2636.67</v>
      </c>
      <c r="KB17" s="220">
        <v>2637.63</v>
      </c>
      <c r="KC17" s="220">
        <v>2638.03</v>
      </c>
      <c r="KD17" s="220">
        <v>2639.86</v>
      </c>
      <c r="KE17" s="220">
        <v>2642.01</v>
      </c>
      <c r="KF17" s="220">
        <v>2641.33</v>
      </c>
      <c r="KG17" s="220">
        <v>2642.81</v>
      </c>
      <c r="KH17" s="220">
        <v>2642.92</v>
      </c>
      <c r="KI17" s="220">
        <v>2643.69</v>
      </c>
      <c r="KJ17" s="220">
        <v>2648.02</v>
      </c>
      <c r="KK17" s="220">
        <v>2653.25</v>
      </c>
      <c r="KL17" s="220">
        <v>2650.55</v>
      </c>
      <c r="KM17" s="220">
        <v>2657.97</v>
      </c>
      <c r="KN17" s="220">
        <v>2663.98</v>
      </c>
      <c r="KO17" s="220">
        <v>2666.36</v>
      </c>
      <c r="KP17" s="220">
        <v>2666.72</v>
      </c>
      <c r="KQ17" s="220">
        <v>2666.14</v>
      </c>
      <c r="KR17" s="220">
        <v>2665.73</v>
      </c>
      <c r="KS17" s="220">
        <v>2662.86</v>
      </c>
      <c r="KT17" s="220">
        <v>2660.12</v>
      </c>
      <c r="KU17" s="220">
        <v>2655.96</v>
      </c>
      <c r="KV17" s="220">
        <v>2650.55</v>
      </c>
      <c r="KW17" s="220">
        <v>2648.87</v>
      </c>
      <c r="KX17" s="220">
        <v>2646.3</v>
      </c>
      <c r="KY17" s="220">
        <v>2640.31</v>
      </c>
      <c r="KZ17" s="220">
        <v>2636</v>
      </c>
      <c r="LA17" s="220">
        <v>2632.72</v>
      </c>
      <c r="LB17" s="220">
        <v>2631.65</v>
      </c>
      <c r="LC17" s="220">
        <v>2630.5</v>
      </c>
      <c r="LD17" s="220">
        <v>2629.69</v>
      </c>
      <c r="LE17" s="220">
        <v>2628.7</v>
      </c>
      <c r="LF17" s="220">
        <v>2629.76</v>
      </c>
      <c r="LG17" s="220">
        <v>2630.4</v>
      </c>
      <c r="LH17" s="220">
        <v>2630.93</v>
      </c>
      <c r="LI17" s="220">
        <v>2631.45</v>
      </c>
      <c r="LJ17" s="220">
        <v>2631.58</v>
      </c>
      <c r="LK17" s="220">
        <v>2632.53</v>
      </c>
      <c r="LL17" s="220">
        <v>2632.52</v>
      </c>
      <c r="LM17" s="220">
        <v>2632.71</v>
      </c>
      <c r="LN17" s="220">
        <v>2633.79</v>
      </c>
      <c r="LO17" s="220">
        <v>2634.97</v>
      </c>
      <c r="LP17" s="220">
        <v>2635.25</v>
      </c>
      <c r="LQ17" s="220">
        <v>2635.11</v>
      </c>
      <c r="LR17" s="220">
        <v>2635.29</v>
      </c>
      <c r="LS17" s="220">
        <v>2634.48</v>
      </c>
      <c r="LT17" s="220">
        <v>2635.8</v>
      </c>
      <c r="LU17" s="220">
        <v>2635.46</v>
      </c>
      <c r="LV17" s="220">
        <v>2635.33</v>
      </c>
      <c r="LW17" s="220">
        <v>2635.34</v>
      </c>
      <c r="LX17" s="220">
        <v>2634.79</v>
      </c>
      <c r="LY17" s="220">
        <v>2634.8</v>
      </c>
      <c r="LZ17" s="220">
        <v>2634.44</v>
      </c>
      <c r="MA17" s="220">
        <v>2634.61</v>
      </c>
      <c r="MB17" s="220">
        <v>2634.3</v>
      </c>
      <c r="MC17" s="220">
        <v>2632.8</v>
      </c>
      <c r="MD17" s="220">
        <v>2632.73</v>
      </c>
      <c r="ME17" s="220">
        <v>2631</v>
      </c>
      <c r="MF17" s="220">
        <v>2631.6</v>
      </c>
      <c r="MG17" s="220">
        <v>2631.54</v>
      </c>
      <c r="MH17" s="220">
        <v>2631.91</v>
      </c>
      <c r="MI17" s="220">
        <v>2631.41</v>
      </c>
      <c r="MJ17" s="220">
        <v>2631.25</v>
      </c>
      <c r="MK17" s="220">
        <v>2630.86</v>
      </c>
      <c r="ML17" s="220">
        <v>2631.37</v>
      </c>
      <c r="MM17" s="220">
        <v>2631.17</v>
      </c>
      <c r="MN17" s="220">
        <v>2631.17</v>
      </c>
      <c r="MO17" s="220">
        <v>2631.53</v>
      </c>
      <c r="MP17" s="220">
        <v>2631.51</v>
      </c>
      <c r="MQ17" s="220">
        <v>2631.43</v>
      </c>
      <c r="MR17" s="220">
        <v>2632.08</v>
      </c>
      <c r="MS17" s="220">
        <v>2632</v>
      </c>
      <c r="MT17" s="220">
        <v>2631.95</v>
      </c>
      <c r="MU17" s="220">
        <v>2631.58</v>
      </c>
      <c r="MV17" s="220">
        <v>2631.3</v>
      </c>
      <c r="MW17" s="220">
        <v>2631.64</v>
      </c>
      <c r="MX17" s="220">
        <v>2631.58</v>
      </c>
      <c r="MY17" s="220">
        <v>2631.93</v>
      </c>
      <c r="MZ17" s="220">
        <v>2631.77</v>
      </c>
      <c r="NA17" s="220">
        <v>2632.18</v>
      </c>
      <c r="NB17" s="220">
        <v>2633.38</v>
      </c>
      <c r="NC17" s="220">
        <v>2635.13</v>
      </c>
      <c r="ND17" s="220">
        <v>2636.4</v>
      </c>
      <c r="NE17" s="220">
        <v>2635.94</v>
      </c>
      <c r="NF17" s="220">
        <v>2637.12</v>
      </c>
      <c r="NG17" s="220">
        <v>2638.33</v>
      </c>
      <c r="NH17" s="220">
        <v>2637.96</v>
      </c>
      <c r="NI17" s="220">
        <v>2639.99</v>
      </c>
      <c r="NJ17" s="220">
        <v>2639.51</v>
      </c>
      <c r="NK17" s="220">
        <v>2642.42</v>
      </c>
      <c r="NL17" s="220">
        <v>2642.78</v>
      </c>
      <c r="NM17" s="220">
        <v>2643.07</v>
      </c>
      <c r="NN17" s="220">
        <v>2642.95</v>
      </c>
      <c r="NO17" s="220">
        <v>2641.58</v>
      </c>
      <c r="NP17" s="220">
        <v>2641.72</v>
      </c>
      <c r="NQ17" s="220">
        <v>2642.23</v>
      </c>
      <c r="NR17" s="220">
        <v>2642.76</v>
      </c>
      <c r="NS17" s="220">
        <v>2642.43</v>
      </c>
      <c r="NT17" s="220">
        <v>2642.01</v>
      </c>
      <c r="NU17" s="220">
        <v>2642.7</v>
      </c>
      <c r="NV17" s="220">
        <v>2643.22</v>
      </c>
      <c r="NW17" s="220">
        <v>2644.04</v>
      </c>
      <c r="NX17" s="220">
        <v>2645.21</v>
      </c>
      <c r="NY17" s="220">
        <v>2646.21</v>
      </c>
      <c r="NZ17" s="220">
        <v>2647.18</v>
      </c>
      <c r="OA17" s="220">
        <v>2647.76</v>
      </c>
      <c r="OB17" s="220">
        <v>2647.1</v>
      </c>
      <c r="OC17" s="220">
        <v>2647.34</v>
      </c>
      <c r="OD17" s="220">
        <v>2647.27</v>
      </c>
      <c r="OE17" s="220">
        <v>2647.69</v>
      </c>
      <c r="OF17" s="220">
        <v>2647.83</v>
      </c>
      <c r="OG17" s="220">
        <v>2648.29</v>
      </c>
      <c r="OH17" s="220">
        <v>2648.73</v>
      </c>
      <c r="OI17" s="220">
        <v>2649.35</v>
      </c>
      <c r="OJ17" s="220">
        <v>2650.3</v>
      </c>
      <c r="OK17" s="220">
        <v>2650.87</v>
      </c>
      <c r="OL17" s="220">
        <v>2651.04</v>
      </c>
      <c r="OM17" s="220">
        <v>2651.72</v>
      </c>
      <c r="ON17" s="220">
        <v>2652.13</v>
      </c>
      <c r="OO17" s="220">
        <v>2651.87</v>
      </c>
      <c r="OP17" s="220">
        <v>2652.43</v>
      </c>
      <c r="OQ17" s="220">
        <v>2653.14</v>
      </c>
      <c r="OR17" s="220">
        <v>2653.87</v>
      </c>
      <c r="OS17" s="220">
        <v>2654.41</v>
      </c>
      <c r="OT17" s="220">
        <v>2655.19</v>
      </c>
      <c r="OU17" s="220">
        <v>2656.05</v>
      </c>
      <c r="OV17" s="220">
        <v>2656.1</v>
      </c>
      <c r="OW17" s="220">
        <v>2656.18</v>
      </c>
      <c r="OX17" s="220">
        <v>2657.02</v>
      </c>
      <c r="OY17" s="220">
        <v>2657.31</v>
      </c>
      <c r="OZ17" s="220">
        <v>2657.07</v>
      </c>
      <c r="PA17" s="220">
        <v>2657.51</v>
      </c>
      <c r="PB17" s="220">
        <v>2657.47</v>
      </c>
      <c r="PC17" s="220">
        <v>2657.76</v>
      </c>
      <c r="PD17" s="220">
        <v>2657.92</v>
      </c>
      <c r="PE17" s="220">
        <v>2658.24</v>
      </c>
      <c r="PF17" s="220">
        <v>2658.11</v>
      </c>
      <c r="PG17" s="220">
        <v>2658.65</v>
      </c>
      <c r="PH17" s="220">
        <v>2658.59</v>
      </c>
      <c r="PI17" s="220">
        <v>2659.07</v>
      </c>
      <c r="PJ17" s="220">
        <v>2659.34</v>
      </c>
      <c r="PK17" s="220">
        <v>2659.5</v>
      </c>
      <c r="PL17" s="220">
        <v>2660.69</v>
      </c>
      <c r="PM17" s="220">
        <v>2660.75</v>
      </c>
      <c r="PN17" s="220">
        <v>2662.1</v>
      </c>
      <c r="PO17" s="220">
        <v>2661.76</v>
      </c>
      <c r="PP17" s="220">
        <v>2662.9</v>
      </c>
      <c r="PQ17" s="220">
        <v>2663.58</v>
      </c>
      <c r="PR17" s="220">
        <v>2663.67</v>
      </c>
      <c r="PS17" s="220">
        <v>2664.1</v>
      </c>
      <c r="PT17" s="220">
        <v>2665.32</v>
      </c>
      <c r="PU17" s="220">
        <v>2665.04</v>
      </c>
      <c r="PV17" s="220">
        <v>2665.62</v>
      </c>
      <c r="PW17" s="220">
        <v>2666</v>
      </c>
      <c r="PX17" s="220">
        <v>2666.5</v>
      </c>
      <c r="PY17" s="220">
        <v>2666.99</v>
      </c>
      <c r="PZ17" s="220">
        <v>2665</v>
      </c>
      <c r="QA17" s="220">
        <v>2667.12</v>
      </c>
      <c r="QB17" s="220">
        <v>2665.94</v>
      </c>
      <c r="QC17" s="220">
        <v>2667.38</v>
      </c>
      <c r="QD17" s="220">
        <v>2668.86</v>
      </c>
      <c r="QE17" s="220">
        <v>2671.77</v>
      </c>
      <c r="QF17" s="220">
        <v>2671.77</v>
      </c>
      <c r="QG17" s="220">
        <v>2672.25</v>
      </c>
      <c r="QH17" s="220">
        <v>2672.3</v>
      </c>
      <c r="QI17" s="220">
        <v>2672.87</v>
      </c>
      <c r="QJ17" s="220">
        <v>2672.73</v>
      </c>
      <c r="QK17" s="220">
        <v>2672.74</v>
      </c>
      <c r="QL17" s="220">
        <v>2673.17</v>
      </c>
      <c r="QM17" s="220">
        <v>2672.82</v>
      </c>
      <c r="QN17" s="220">
        <v>2671.55</v>
      </c>
      <c r="QO17" s="220">
        <v>2672.03</v>
      </c>
      <c r="QP17" s="220">
        <v>2672.39</v>
      </c>
      <c r="QQ17" s="220">
        <v>2671.89</v>
      </c>
      <c r="QR17" s="220">
        <v>2671.81</v>
      </c>
      <c r="QS17" s="220">
        <v>2672</v>
      </c>
      <c r="QT17" s="220">
        <v>2671.81</v>
      </c>
      <c r="QU17" s="220">
        <v>2671.53</v>
      </c>
      <c r="QV17" s="220">
        <v>2671.62</v>
      </c>
      <c r="QW17" s="220">
        <v>2671.79</v>
      </c>
      <c r="QX17" s="220">
        <v>2671.58</v>
      </c>
      <c r="QY17" s="220">
        <v>2671.57</v>
      </c>
      <c r="QZ17" s="220">
        <v>2671.25</v>
      </c>
      <c r="RA17" s="220">
        <v>2671.12</v>
      </c>
      <c r="RB17" s="220">
        <v>2670.65</v>
      </c>
      <c r="RC17" s="220">
        <v>2670.87</v>
      </c>
      <c r="RD17" s="220">
        <v>2670.51</v>
      </c>
      <c r="RE17" s="220">
        <v>2669.57</v>
      </c>
      <c r="RF17" s="220">
        <v>2669.02</v>
      </c>
      <c r="RG17" s="220">
        <v>2668.47</v>
      </c>
      <c r="RH17" s="220">
        <v>2667.91</v>
      </c>
      <c r="RI17" s="220">
        <v>2667.43</v>
      </c>
      <c r="RJ17" s="220">
        <v>2666.66</v>
      </c>
      <c r="RK17" s="220">
        <v>2667.45</v>
      </c>
      <c r="RL17" s="220">
        <v>2667.69</v>
      </c>
      <c r="RM17" s="220">
        <v>2667.64</v>
      </c>
      <c r="RN17" s="220">
        <v>2667.21</v>
      </c>
      <c r="RO17" s="220">
        <v>2667.08</v>
      </c>
      <c r="RP17" s="220">
        <v>2667.64</v>
      </c>
      <c r="RQ17" s="220">
        <v>2667.23</v>
      </c>
      <c r="RR17" s="220">
        <v>2667.7</v>
      </c>
      <c r="RS17" s="220">
        <v>2668.31</v>
      </c>
      <c r="RT17" s="220">
        <v>2669.12</v>
      </c>
      <c r="RU17" s="220">
        <v>2669.04</v>
      </c>
      <c r="RV17" s="220">
        <v>2670.43</v>
      </c>
      <c r="RW17" s="220">
        <v>2669.96</v>
      </c>
      <c r="RX17" s="220">
        <v>2670.53</v>
      </c>
      <c r="RY17" s="220">
        <v>2671.6</v>
      </c>
      <c r="RZ17" s="220">
        <v>2674.62</v>
      </c>
      <c r="SA17" s="220">
        <v>2676.12</v>
      </c>
      <c r="SB17" s="220">
        <v>2679.03</v>
      </c>
      <c r="SC17" s="220">
        <v>2683.19</v>
      </c>
      <c r="SD17" s="220">
        <v>2684.35</v>
      </c>
      <c r="SE17" s="220">
        <v>2683.69</v>
      </c>
      <c r="SF17" s="220">
        <v>2686.8</v>
      </c>
      <c r="SG17" s="220">
        <v>2685.97</v>
      </c>
      <c r="SH17" s="220">
        <v>2690.29</v>
      </c>
      <c r="SI17" s="220">
        <v>2692.43</v>
      </c>
      <c r="SJ17" s="220">
        <v>2697.83</v>
      </c>
      <c r="SK17" s="220">
        <v>2701.17</v>
      </c>
      <c r="SL17" s="221">
        <v>2701.11</v>
      </c>
      <c r="SM17" s="221">
        <v>2702.31</v>
      </c>
      <c r="SN17" s="221">
        <v>2703.24</v>
      </c>
      <c r="SO17" s="221">
        <v>2703.39</v>
      </c>
      <c r="SP17" s="221">
        <v>2703.61</v>
      </c>
      <c r="SQ17" s="221">
        <v>2702.87</v>
      </c>
      <c r="SR17" s="221">
        <v>2702.33</v>
      </c>
      <c r="SS17" s="221">
        <v>2703.07</v>
      </c>
      <c r="ST17" s="221">
        <v>2702.74</v>
      </c>
      <c r="SU17" s="221">
        <v>2703.09</v>
      </c>
      <c r="SV17" s="221">
        <v>2702.99</v>
      </c>
      <c r="SW17" s="221">
        <v>2703.56</v>
      </c>
      <c r="SX17" s="221">
        <v>2705.69</v>
      </c>
      <c r="SY17" s="221">
        <v>2705.07</v>
      </c>
      <c r="SZ17" s="221">
        <v>2708.32</v>
      </c>
      <c r="TA17" s="221">
        <v>2706.68</v>
      </c>
      <c r="TB17" s="221">
        <v>2710.51</v>
      </c>
      <c r="TC17" s="221">
        <v>2714.13</v>
      </c>
      <c r="TD17" s="221">
        <v>2715.22</v>
      </c>
      <c r="TE17" s="222">
        <v>2717.08</v>
      </c>
      <c r="TF17" s="222">
        <v>2719.38</v>
      </c>
      <c r="TG17" s="222">
        <v>2720.66</v>
      </c>
      <c r="TH17" s="222">
        <v>2720.52</v>
      </c>
      <c r="TI17" s="222">
        <v>2721.72</v>
      </c>
      <c r="TJ17" s="222">
        <v>2722.35</v>
      </c>
      <c r="TK17" s="222">
        <v>2723.6</v>
      </c>
      <c r="TL17" s="222">
        <v>2723.82</v>
      </c>
      <c r="TM17" s="222">
        <v>2724.04</v>
      </c>
      <c r="TN17" s="222">
        <v>2726.12</v>
      </c>
      <c r="TO17" s="222">
        <v>2727.25</v>
      </c>
      <c r="TP17" s="222">
        <v>2729.14</v>
      </c>
      <c r="TQ17" s="222">
        <v>2730.15</v>
      </c>
      <c r="TR17" s="222">
        <v>2730.91</v>
      </c>
      <c r="TS17" s="222">
        <v>2731.72</v>
      </c>
      <c r="TT17" s="222">
        <v>2732.43</v>
      </c>
      <c r="TU17" s="222">
        <v>2732.72</v>
      </c>
      <c r="TV17" s="222">
        <v>2733.25</v>
      </c>
      <c r="TW17" s="222">
        <v>2733.28</v>
      </c>
      <c r="TX17" s="222">
        <v>2733.53</v>
      </c>
      <c r="TY17" s="222">
        <v>2733.52</v>
      </c>
      <c r="TZ17" s="222">
        <v>2734.33</v>
      </c>
      <c r="UA17" s="222">
        <v>2734.92</v>
      </c>
      <c r="UB17" s="222">
        <v>2735.88</v>
      </c>
      <c r="UC17" s="222">
        <v>2736.76</v>
      </c>
      <c r="UD17" s="222">
        <v>2737.8</v>
      </c>
      <c r="UE17" s="222">
        <v>2737.43</v>
      </c>
      <c r="UF17" s="222">
        <v>2738.74</v>
      </c>
      <c r="UG17" s="222">
        <v>2738.92</v>
      </c>
      <c r="UH17" s="222">
        <v>2741.52</v>
      </c>
      <c r="UI17" s="222">
        <v>2742.83</v>
      </c>
      <c r="UJ17" s="222">
        <v>2742.38</v>
      </c>
      <c r="UK17" s="222">
        <v>2744.02</v>
      </c>
      <c r="UL17" s="222">
        <v>2746.22</v>
      </c>
      <c r="UM17" s="222">
        <v>2747.94</v>
      </c>
      <c r="UN17" s="222">
        <v>2748.32</v>
      </c>
      <c r="UO17" s="222">
        <v>2748.61</v>
      </c>
      <c r="UP17" s="222">
        <v>2749.24</v>
      </c>
      <c r="UQ17" s="222">
        <v>2749.37</v>
      </c>
      <c r="UR17" s="222">
        <v>2750.34</v>
      </c>
      <c r="US17" s="222">
        <v>2750.8</v>
      </c>
      <c r="UT17" s="222">
        <v>2751.19</v>
      </c>
      <c r="UU17" s="222">
        <v>2751.61</v>
      </c>
      <c r="UV17" s="222">
        <v>2751.57</v>
      </c>
      <c r="UW17" s="222">
        <v>2752.32</v>
      </c>
      <c r="UX17" s="222">
        <v>2752.65</v>
      </c>
      <c r="UY17" s="222">
        <v>2752.97</v>
      </c>
      <c r="UZ17" s="222">
        <v>2753.97</v>
      </c>
      <c r="VA17" s="222">
        <v>2753.93</v>
      </c>
      <c r="VB17" s="222">
        <v>2754.16</v>
      </c>
      <c r="VC17" s="222">
        <v>2754.15</v>
      </c>
      <c r="VD17" s="222">
        <v>2755.28</v>
      </c>
      <c r="VE17" s="222">
        <v>2755.56</v>
      </c>
      <c r="VF17" s="170">
        <v>2756.26</v>
      </c>
      <c r="VG17" s="170">
        <v>2757.29</v>
      </c>
      <c r="VH17" s="170">
        <v>2758.39</v>
      </c>
      <c r="VI17" s="170">
        <v>2758.95</v>
      </c>
      <c r="VJ17" s="170">
        <v>2759.65</v>
      </c>
      <c r="VK17" s="170">
        <v>2760.89</v>
      </c>
      <c r="VL17" s="170">
        <v>2761.69</v>
      </c>
      <c r="VM17" s="170">
        <v>2762.71</v>
      </c>
      <c r="VN17" s="222">
        <v>2763.26</v>
      </c>
      <c r="VO17" s="222">
        <v>2764.18</v>
      </c>
      <c r="VP17" s="222">
        <v>2763.69</v>
      </c>
      <c r="VQ17" s="222">
        <v>2764.27</v>
      </c>
      <c r="VR17" s="222">
        <v>2764.36</v>
      </c>
      <c r="VS17" s="222">
        <v>2765.01</v>
      </c>
      <c r="VT17" s="222">
        <v>2766.66</v>
      </c>
      <c r="VU17" s="222">
        <v>2766.53</v>
      </c>
      <c r="VV17" s="222">
        <v>2766.69</v>
      </c>
      <c r="VW17" s="222">
        <v>2767.52</v>
      </c>
      <c r="VX17" s="222">
        <v>2768.04</v>
      </c>
      <c r="VY17" s="222">
        <v>2768.88</v>
      </c>
      <c r="VZ17" s="222">
        <v>2769.17</v>
      </c>
      <c r="WA17" s="222">
        <v>2769.73</v>
      </c>
      <c r="WB17" s="222">
        <v>2770.76</v>
      </c>
      <c r="WC17" s="222">
        <v>2771.41</v>
      </c>
      <c r="WD17" s="222">
        <v>2772.18</v>
      </c>
      <c r="WE17" s="222">
        <v>2773</v>
      </c>
      <c r="WF17" s="222">
        <v>2774.29</v>
      </c>
      <c r="WG17" s="222">
        <v>2775.43</v>
      </c>
      <c r="WH17" s="222">
        <v>2775.89</v>
      </c>
      <c r="WI17" s="170">
        <v>2777.74</v>
      </c>
      <c r="WJ17" s="222">
        <v>2776.98</v>
      </c>
      <c r="WK17" s="222">
        <v>2779.01</v>
      </c>
      <c r="WL17" s="222">
        <v>2779.78</v>
      </c>
      <c r="WM17" s="222">
        <v>2780.65</v>
      </c>
      <c r="WN17" s="222">
        <v>2781.09</v>
      </c>
      <c r="WO17" s="222">
        <v>2781.19</v>
      </c>
      <c r="WP17" s="222">
        <v>2781.42</v>
      </c>
      <c r="WQ17" s="222">
        <v>2781.94</v>
      </c>
      <c r="WR17" s="222">
        <v>2781.59</v>
      </c>
      <c r="WS17" s="222">
        <v>2782.46</v>
      </c>
      <c r="WT17" s="222">
        <v>2781.94</v>
      </c>
      <c r="WU17" s="222">
        <v>2782.62</v>
      </c>
      <c r="WV17" s="222">
        <v>2783.67</v>
      </c>
      <c r="WW17" s="222">
        <v>2783.92</v>
      </c>
      <c r="WX17" s="222">
        <v>2784.78</v>
      </c>
      <c r="WY17" s="222">
        <v>2784.58</v>
      </c>
      <c r="WZ17" s="222">
        <v>2785.12</v>
      </c>
      <c r="XA17" s="222">
        <v>2785.62</v>
      </c>
      <c r="XB17" s="222">
        <v>2786.41</v>
      </c>
      <c r="XC17" s="222">
        <v>2787.28</v>
      </c>
      <c r="XD17" s="222">
        <v>2788.46</v>
      </c>
      <c r="XE17" s="222">
        <v>2788.91</v>
      </c>
      <c r="XF17" s="222">
        <v>2788.93</v>
      </c>
      <c r="XG17" s="222">
        <v>2789.53</v>
      </c>
      <c r="XH17" s="222">
        <v>2790.65</v>
      </c>
      <c r="XI17" s="222">
        <v>2790.25</v>
      </c>
      <c r="XJ17" s="222">
        <v>2791.57</v>
      </c>
      <c r="XK17" s="222">
        <v>2791.49</v>
      </c>
      <c r="XL17" s="222">
        <v>2792.5</v>
      </c>
      <c r="XM17" s="222">
        <v>2793.39</v>
      </c>
      <c r="XN17" s="222">
        <v>2794.64</v>
      </c>
      <c r="XO17" s="222">
        <v>2795.61</v>
      </c>
      <c r="XP17" s="222">
        <v>2796.8</v>
      </c>
      <c r="XQ17" s="222">
        <v>2798.23</v>
      </c>
      <c r="XR17" s="222">
        <v>2799.88</v>
      </c>
      <c r="XS17" s="222">
        <v>2799.62</v>
      </c>
      <c r="XT17" s="222">
        <v>2801.77</v>
      </c>
      <c r="XU17" s="222">
        <v>2801.2</v>
      </c>
      <c r="XV17" s="222">
        <v>2803.58</v>
      </c>
      <c r="XW17" s="222">
        <v>2805.41</v>
      </c>
      <c r="XX17" s="222">
        <v>2804.74</v>
      </c>
      <c r="XY17" s="222">
        <v>2806.96</v>
      </c>
      <c r="XZ17" s="222">
        <v>2805.97</v>
      </c>
      <c r="YA17" s="222">
        <v>2808.78</v>
      </c>
      <c r="YB17" s="222">
        <v>2807.59</v>
      </c>
      <c r="YC17" s="222">
        <v>2809.64</v>
      </c>
      <c r="YD17" s="222">
        <v>2808.97</v>
      </c>
      <c r="YE17" s="222">
        <v>2810.94</v>
      </c>
      <c r="YF17" s="222">
        <v>2811.69</v>
      </c>
      <c r="YG17" s="222">
        <v>2813.32</v>
      </c>
      <c r="YH17" s="222">
        <v>2813.22</v>
      </c>
      <c r="YI17" s="222">
        <v>2817.01</v>
      </c>
      <c r="YJ17" s="222">
        <v>2817.61</v>
      </c>
      <c r="YK17" s="222">
        <v>2819.18</v>
      </c>
      <c r="YL17" s="222">
        <v>2819.86</v>
      </c>
      <c r="YM17" s="222">
        <v>2819.57</v>
      </c>
      <c r="YN17" s="222">
        <v>2819.91</v>
      </c>
      <c r="YO17" s="222">
        <v>2820.59</v>
      </c>
      <c r="YP17" s="222">
        <v>2823.14</v>
      </c>
      <c r="YQ17" s="222">
        <v>2821.08</v>
      </c>
      <c r="YR17" s="222">
        <v>2822.98</v>
      </c>
      <c r="YS17" s="222">
        <v>2823.89</v>
      </c>
      <c r="YT17" s="222">
        <v>2824.16</v>
      </c>
      <c r="YU17" s="222">
        <v>2826.6</v>
      </c>
      <c r="YV17" s="222">
        <v>2826.14</v>
      </c>
      <c r="YW17" s="222">
        <v>2828.11</v>
      </c>
      <c r="YX17" s="222">
        <v>2830.37</v>
      </c>
      <c r="YY17" s="222">
        <v>2829.7</v>
      </c>
      <c r="YZ17" s="222">
        <v>2832.64</v>
      </c>
      <c r="ZA17" s="222">
        <v>2832.22</v>
      </c>
      <c r="ZB17" s="222">
        <v>2834.88</v>
      </c>
      <c r="ZC17" s="222">
        <v>2834.5</v>
      </c>
      <c r="ZD17" s="222">
        <v>2839.25</v>
      </c>
      <c r="ZE17" s="222">
        <v>2841.23</v>
      </c>
      <c r="ZF17" s="222">
        <v>2841.3</v>
      </c>
      <c r="ZG17" s="222">
        <v>2842.07</v>
      </c>
      <c r="ZH17" s="222">
        <v>2842.11</v>
      </c>
      <c r="ZI17" s="222">
        <v>2843.93</v>
      </c>
      <c r="ZJ17" s="222">
        <v>2844.58</v>
      </c>
      <c r="ZK17" s="222">
        <v>2844.42</v>
      </c>
      <c r="ZL17" s="222">
        <v>2845.28</v>
      </c>
      <c r="ZM17" s="222">
        <v>2844.7</v>
      </c>
      <c r="ZN17" s="222">
        <v>2845.8</v>
      </c>
      <c r="ZO17" s="222">
        <v>2846.12</v>
      </c>
      <c r="ZP17" s="222">
        <v>2846.09</v>
      </c>
      <c r="ZQ17" s="222">
        <v>2846.32</v>
      </c>
      <c r="ZR17" s="222">
        <v>2846.32</v>
      </c>
      <c r="ZS17" s="222">
        <v>2846.25</v>
      </c>
      <c r="ZT17" s="222">
        <v>2847.44</v>
      </c>
      <c r="ZU17" s="222">
        <v>2847.41</v>
      </c>
      <c r="ZV17" s="222">
        <v>2848.45</v>
      </c>
      <c r="ZW17" s="222">
        <v>2847.99</v>
      </c>
      <c r="ZX17" s="222">
        <v>2848.51</v>
      </c>
      <c r="ZY17" s="222">
        <v>2849.9</v>
      </c>
      <c r="ZZ17" s="222">
        <v>2849.35</v>
      </c>
      <c r="AAA17" s="222">
        <v>2850.19</v>
      </c>
      <c r="AAB17" s="222">
        <v>2850.89</v>
      </c>
      <c r="AAC17" s="222">
        <v>2851.41</v>
      </c>
      <c r="AAD17" s="222">
        <v>2851.71</v>
      </c>
      <c r="AAE17" s="222">
        <v>2852.12</v>
      </c>
      <c r="AAF17" s="222">
        <v>2853.17</v>
      </c>
      <c r="AAG17" s="222">
        <v>2852.83</v>
      </c>
      <c r="AAH17" s="222">
        <v>2852.94</v>
      </c>
      <c r="AAI17" s="170">
        <v>2853.26</v>
      </c>
      <c r="AAJ17" s="170">
        <v>2853.37</v>
      </c>
      <c r="AAK17" s="170">
        <v>2853.43</v>
      </c>
      <c r="AAL17" s="170">
        <v>2853.4</v>
      </c>
      <c r="AAM17" s="170">
        <v>2853.67</v>
      </c>
      <c r="AAN17" s="170">
        <v>2853.85</v>
      </c>
      <c r="AAO17" s="170">
        <v>2854.21</v>
      </c>
      <c r="AAP17" s="170">
        <v>2854.69</v>
      </c>
      <c r="AAQ17" s="170">
        <v>2854.77</v>
      </c>
      <c r="AAR17" s="170">
        <v>2853.98</v>
      </c>
      <c r="AAS17" s="170">
        <v>2854.48</v>
      </c>
      <c r="AAT17" s="170">
        <v>2854.35</v>
      </c>
      <c r="AAU17" s="170">
        <v>2854.58</v>
      </c>
      <c r="AAV17" s="170">
        <v>2854.35</v>
      </c>
      <c r="AAW17" s="170">
        <v>2854.5</v>
      </c>
      <c r="AAX17" s="170">
        <v>2854.46</v>
      </c>
      <c r="AAY17" s="170">
        <v>2855.05</v>
      </c>
      <c r="AAZ17" s="170">
        <v>2854.47</v>
      </c>
      <c r="ABA17" s="170">
        <v>2853.64</v>
      </c>
      <c r="ABB17" s="170">
        <v>2854.4</v>
      </c>
      <c r="ABC17" s="170">
        <v>2854.07</v>
      </c>
      <c r="ABD17" s="170">
        <v>2854.72</v>
      </c>
      <c r="ABE17" s="170">
        <v>2854.74</v>
      </c>
      <c r="ABF17" s="170">
        <v>2854.92</v>
      </c>
      <c r="ABG17" s="170">
        <v>2854.7</v>
      </c>
      <c r="ABH17" s="170">
        <v>2854.58</v>
      </c>
      <c r="ABI17" s="170">
        <v>2854.61</v>
      </c>
      <c r="ABJ17" s="170">
        <v>2854.92</v>
      </c>
      <c r="ABK17" s="170">
        <v>2854.72</v>
      </c>
      <c r="ABL17" s="170">
        <v>2854.45</v>
      </c>
      <c r="ABM17" s="170">
        <v>2854.3</v>
      </c>
      <c r="ABN17" s="170">
        <v>2853.5</v>
      </c>
      <c r="ABO17" s="170">
        <v>2853.47</v>
      </c>
      <c r="ABP17" s="170">
        <v>2852.76</v>
      </c>
      <c r="ABQ17" s="170">
        <v>2853.15</v>
      </c>
      <c r="ABR17" s="170">
        <v>2852.85</v>
      </c>
      <c r="ABS17" s="170">
        <v>2852.88</v>
      </c>
      <c r="ABT17" s="170">
        <v>2852.33</v>
      </c>
      <c r="ABU17" s="170">
        <v>2852.81</v>
      </c>
      <c r="ABV17" s="170">
        <v>2852.85</v>
      </c>
      <c r="ABW17" s="170">
        <v>2852.71</v>
      </c>
      <c r="ABX17" s="170">
        <v>2852.41</v>
      </c>
      <c r="ABY17" s="170">
        <v>2851.99</v>
      </c>
      <c r="ABZ17" s="170">
        <v>2851.69</v>
      </c>
      <c r="ACA17" s="170">
        <v>2851.27</v>
      </c>
      <c r="ACB17" s="170">
        <v>2850.84</v>
      </c>
      <c r="ACC17" s="170">
        <v>2850.57</v>
      </c>
      <c r="ACD17" s="170">
        <v>2849.83</v>
      </c>
      <c r="ACE17" s="170">
        <v>2850.22</v>
      </c>
      <c r="ACF17" s="170">
        <v>2850.13</v>
      </c>
      <c r="ACG17" s="170">
        <v>2850.35</v>
      </c>
      <c r="ACH17" s="170">
        <v>2849.89</v>
      </c>
      <c r="ACI17" s="170">
        <v>2849.48</v>
      </c>
      <c r="ACJ17" s="170">
        <v>2849.73</v>
      </c>
      <c r="ACK17" s="170">
        <v>2849.92</v>
      </c>
      <c r="ACL17" s="170">
        <v>2849.87</v>
      </c>
      <c r="ACM17" s="170">
        <v>2849.6</v>
      </c>
      <c r="ACN17" s="170">
        <v>2849.74</v>
      </c>
      <c r="ACO17" s="170">
        <v>2848.94</v>
      </c>
      <c r="ACP17" s="170">
        <v>2849.59</v>
      </c>
      <c r="ACQ17" s="170">
        <v>2849.51</v>
      </c>
      <c r="ACR17" s="170">
        <v>2849.66</v>
      </c>
      <c r="ACS17" s="223">
        <v>2849.43</v>
      </c>
      <c r="ACT17" s="223">
        <v>2849.69</v>
      </c>
      <c r="ACU17" s="223">
        <v>2849.46</v>
      </c>
      <c r="ACV17" s="223">
        <v>2849.26</v>
      </c>
      <c r="ACW17" s="223">
        <v>2849.33</v>
      </c>
      <c r="ACX17" s="223">
        <v>2849.37</v>
      </c>
      <c r="ACY17" s="223">
        <v>2849.51</v>
      </c>
      <c r="ACZ17" s="223">
        <v>2850.01</v>
      </c>
      <c r="ADA17" s="223">
        <v>2849.65</v>
      </c>
      <c r="ADB17" s="223">
        <v>2849.56</v>
      </c>
      <c r="ADC17" s="223">
        <v>2849.92</v>
      </c>
      <c r="ADD17" s="223">
        <v>2849.75</v>
      </c>
      <c r="ADE17" s="223">
        <v>2849.69</v>
      </c>
      <c r="ADF17" s="223">
        <v>2849.77</v>
      </c>
      <c r="ADG17" s="223">
        <v>2849.47</v>
      </c>
      <c r="ADH17" s="223">
        <v>2849.67</v>
      </c>
      <c r="ADI17" s="223">
        <v>2849.06</v>
      </c>
      <c r="ADJ17" s="223">
        <v>2849.3</v>
      </c>
      <c r="ADK17" s="223">
        <v>2849.29</v>
      </c>
      <c r="ADL17" s="223">
        <v>2849.48</v>
      </c>
      <c r="ADM17" s="223">
        <v>2849.51</v>
      </c>
      <c r="ADN17" s="223">
        <v>2849.89</v>
      </c>
      <c r="ADO17" s="223">
        <v>2850.03</v>
      </c>
      <c r="ADP17" s="223">
        <v>2849.82</v>
      </c>
      <c r="ADQ17" s="223">
        <v>2850.03</v>
      </c>
      <c r="ADR17" s="223">
        <v>2849.84</v>
      </c>
      <c r="ADS17" s="223">
        <v>2849.9</v>
      </c>
      <c r="ADT17" s="223">
        <v>2849.71</v>
      </c>
      <c r="ADU17" s="223">
        <v>2849.79</v>
      </c>
      <c r="ADV17" s="223">
        <v>2849.81</v>
      </c>
      <c r="ADW17" s="223">
        <v>2849.81</v>
      </c>
      <c r="ADX17" s="223">
        <v>2849.92</v>
      </c>
      <c r="ADY17" s="223">
        <v>2849.85</v>
      </c>
      <c r="ADZ17" s="223">
        <v>2849.98</v>
      </c>
      <c r="AEA17" s="223">
        <v>2849.9</v>
      </c>
      <c r="AEB17" s="223">
        <v>2849.57</v>
      </c>
      <c r="AEC17" s="223">
        <v>2849.47</v>
      </c>
      <c r="AED17" s="223">
        <v>2849.51</v>
      </c>
      <c r="AEE17" s="223">
        <v>2849.55</v>
      </c>
      <c r="AEF17" s="223">
        <v>2849.83</v>
      </c>
      <c r="AEG17" s="223">
        <v>2849.86</v>
      </c>
      <c r="AEH17" s="223">
        <v>2850.12</v>
      </c>
      <c r="AEI17" s="223">
        <v>2850.19</v>
      </c>
      <c r="AEJ17" s="223">
        <v>2850.08</v>
      </c>
      <c r="AEK17" s="223">
        <v>2850.02</v>
      </c>
      <c r="AEL17" s="223">
        <v>2849.66</v>
      </c>
      <c r="AEM17" s="223">
        <v>2849.72</v>
      </c>
      <c r="AEN17" s="223">
        <v>2849.6</v>
      </c>
      <c r="AEO17" s="223">
        <v>2849.6</v>
      </c>
      <c r="AEP17" s="223">
        <v>2849.76</v>
      </c>
      <c r="AEQ17" s="223">
        <v>2849.4</v>
      </c>
      <c r="AER17" s="223">
        <v>2849.81</v>
      </c>
      <c r="AES17" s="223">
        <v>2849.65</v>
      </c>
      <c r="AET17" s="223">
        <v>2849.99</v>
      </c>
      <c r="AEU17" s="170">
        <v>2850.01</v>
      </c>
      <c r="AEV17" s="170">
        <v>2849.99</v>
      </c>
      <c r="AEW17" s="170">
        <v>2849.69</v>
      </c>
      <c r="AEX17" s="170">
        <v>2849.6</v>
      </c>
      <c r="AEY17" s="170">
        <v>2849.32</v>
      </c>
      <c r="AEZ17" s="170">
        <v>2849.49</v>
      </c>
      <c r="AFA17" s="170">
        <v>2849.27</v>
      </c>
      <c r="AFB17" s="224">
        <v>2849.71</v>
      </c>
      <c r="AFC17" s="224">
        <v>2849.87</v>
      </c>
      <c r="AFD17" s="224">
        <v>2849.25</v>
      </c>
      <c r="AFE17" s="224">
        <v>2849.45</v>
      </c>
      <c r="AFF17" s="224">
        <v>2849.34</v>
      </c>
      <c r="AFG17" s="224">
        <v>2849.55</v>
      </c>
      <c r="AFH17" s="224">
        <v>2849.48</v>
      </c>
      <c r="AFI17" s="224">
        <v>2849.47</v>
      </c>
      <c r="AFJ17" s="224">
        <v>2849.79</v>
      </c>
      <c r="AFK17" s="224">
        <v>2849.43</v>
      </c>
      <c r="AFL17" s="224">
        <v>2849.96</v>
      </c>
      <c r="AFM17" s="224">
        <v>2849.9</v>
      </c>
      <c r="AFN17" s="224">
        <v>2849.8</v>
      </c>
      <c r="AFO17" s="224">
        <v>2849.52</v>
      </c>
      <c r="AFP17" s="224">
        <v>2849.73</v>
      </c>
      <c r="AFQ17" s="224">
        <v>2849.56</v>
      </c>
      <c r="AFR17" s="224">
        <v>2849.86</v>
      </c>
      <c r="AFS17" s="224">
        <v>2849.33</v>
      </c>
      <c r="AFT17" s="224">
        <v>2849.81</v>
      </c>
      <c r="AFU17" s="224">
        <v>2849.79</v>
      </c>
      <c r="AFV17" s="224">
        <v>2849.63</v>
      </c>
      <c r="AFW17" s="224">
        <v>2849.81</v>
      </c>
      <c r="AFX17" s="224">
        <v>2849.67</v>
      </c>
      <c r="AFY17" s="224">
        <v>2849.87</v>
      </c>
      <c r="AFZ17" s="224">
        <v>2849.76</v>
      </c>
      <c r="AGA17" s="224">
        <v>2849.49</v>
      </c>
      <c r="AGB17" s="224">
        <v>2849.96</v>
      </c>
      <c r="AGC17" s="224">
        <v>2849.68</v>
      </c>
      <c r="AGD17" s="224">
        <v>2849.84</v>
      </c>
      <c r="AGE17" s="224">
        <v>2849.83</v>
      </c>
      <c r="AGF17" s="224">
        <v>2849.99</v>
      </c>
      <c r="AGG17" s="224">
        <v>2849.9</v>
      </c>
      <c r="AGH17" s="224">
        <v>2850.06</v>
      </c>
      <c r="AGI17" s="224">
        <v>2850.02</v>
      </c>
      <c r="AGJ17" s="224">
        <v>2850.32</v>
      </c>
      <c r="AGK17" s="224">
        <v>2850.01</v>
      </c>
      <c r="AGL17" s="224">
        <v>2849.97</v>
      </c>
      <c r="AGM17" s="224">
        <v>2850.28</v>
      </c>
      <c r="AGN17" s="224">
        <v>2850</v>
      </c>
      <c r="AGO17" s="224">
        <v>2849.63</v>
      </c>
      <c r="AGP17" s="224">
        <v>2849.69</v>
      </c>
      <c r="AGQ17" s="224">
        <v>2849.8</v>
      </c>
      <c r="AGR17" s="224">
        <v>2849.77</v>
      </c>
      <c r="AGS17" s="224">
        <v>2850.01</v>
      </c>
      <c r="AGT17" s="224">
        <v>2849.97</v>
      </c>
      <c r="AGU17" s="224">
        <v>2849.78</v>
      </c>
      <c r="AGV17" s="224">
        <v>2849.74</v>
      </c>
      <c r="AGW17" s="224">
        <v>2849.98</v>
      </c>
      <c r="AGX17" s="224">
        <v>2850.06</v>
      </c>
      <c r="AGY17" s="224">
        <v>2849.51</v>
      </c>
      <c r="AGZ17" s="224">
        <v>2849.69</v>
      </c>
      <c r="AHA17" s="224">
        <v>2849.81</v>
      </c>
      <c r="AHB17" s="224">
        <v>2850.26</v>
      </c>
      <c r="AHC17" s="224">
        <v>2849.77</v>
      </c>
      <c r="AHD17" s="224">
        <v>2849.74</v>
      </c>
      <c r="AHE17" s="224">
        <v>2849.8</v>
      </c>
      <c r="AHF17" s="224">
        <v>2849.61</v>
      </c>
      <c r="AHG17" s="224">
        <v>2849.45</v>
      </c>
      <c r="AHH17" s="224">
        <v>2848.93</v>
      </c>
      <c r="AHI17" s="224">
        <v>2849.41</v>
      </c>
      <c r="AHJ17" s="224">
        <v>2849.24</v>
      </c>
      <c r="AHK17" s="224">
        <v>2848.68</v>
      </c>
      <c r="AHL17" s="224">
        <v>2848.75</v>
      </c>
      <c r="AHM17" s="224">
        <v>2849.25</v>
      </c>
      <c r="AHN17" s="224">
        <v>2849.04</v>
      </c>
      <c r="AHO17" s="224">
        <v>2848.95</v>
      </c>
      <c r="AHP17" s="224">
        <v>2848.67</v>
      </c>
      <c r="AHQ17" s="224">
        <v>2848.9</v>
      </c>
      <c r="AHR17" s="224">
        <v>2849.57</v>
      </c>
      <c r="AHS17" s="224">
        <v>2848.8</v>
      </c>
      <c r="AHT17" s="224">
        <v>2848.79</v>
      </c>
      <c r="AHU17" s="224">
        <v>2849.03</v>
      </c>
      <c r="AHV17" s="224">
        <v>2848.96</v>
      </c>
      <c r="AHW17" s="224">
        <v>2849.1</v>
      </c>
      <c r="AHX17" s="224">
        <v>2849.41</v>
      </c>
      <c r="AHY17" s="224">
        <v>2849.18</v>
      </c>
      <c r="AHZ17" s="224">
        <v>2849.15</v>
      </c>
      <c r="AIA17" s="224">
        <v>2849.65</v>
      </c>
      <c r="AIB17" s="224">
        <v>2848.84</v>
      </c>
      <c r="AIC17" s="224">
        <v>2849.36</v>
      </c>
      <c r="AID17" s="224">
        <v>2849.06</v>
      </c>
      <c r="AIE17" s="224">
        <v>2849.26</v>
      </c>
      <c r="AIF17" s="224">
        <v>2849.48</v>
      </c>
      <c r="AIG17" s="224">
        <v>2848.87</v>
      </c>
      <c r="AIH17" s="224">
        <v>2849.82</v>
      </c>
      <c r="AII17" s="224">
        <v>2848.9</v>
      </c>
      <c r="AIJ17" s="224">
        <v>2849.16</v>
      </c>
      <c r="AIK17" s="224">
        <v>2849.22</v>
      </c>
      <c r="AIL17" s="224">
        <v>2848.77</v>
      </c>
      <c r="AIM17" s="224">
        <v>2848.94</v>
      </c>
      <c r="AIN17" s="224">
        <v>2848.85</v>
      </c>
      <c r="AIO17" s="224">
        <v>2849.1</v>
      </c>
      <c r="AIP17" s="224">
        <v>2849.19</v>
      </c>
      <c r="AIQ17" s="224">
        <v>2848.96</v>
      </c>
      <c r="AIR17" s="224">
        <v>2849.1</v>
      </c>
      <c r="AIS17" s="224">
        <v>2848.63</v>
      </c>
      <c r="AIT17" s="224">
        <v>2849.14</v>
      </c>
      <c r="AIU17" s="224">
        <v>2848.77</v>
      </c>
      <c r="AIV17" s="224">
        <v>2848.34</v>
      </c>
      <c r="AIW17" s="224">
        <v>2848.7</v>
      </c>
      <c r="AIX17" s="224">
        <v>2848.83</v>
      </c>
      <c r="AIY17" s="224">
        <v>2849.12</v>
      </c>
      <c r="AIZ17" s="224">
        <v>2849.08</v>
      </c>
      <c r="AJA17" s="224">
        <v>2849.16</v>
      </c>
      <c r="AJB17" s="224">
        <v>2848.57</v>
      </c>
      <c r="AJC17" s="224">
        <v>2848.77</v>
      </c>
      <c r="AJD17" s="224">
        <v>2848.68</v>
      </c>
      <c r="AJE17" s="224">
        <v>2849.08</v>
      </c>
      <c r="AJF17" s="224">
        <v>2849.18</v>
      </c>
      <c r="AJG17" s="224">
        <v>2848.61</v>
      </c>
      <c r="AJH17" s="224">
        <v>2849.26</v>
      </c>
      <c r="AJI17" s="224">
        <v>2848.73</v>
      </c>
      <c r="AJJ17" s="224">
        <v>2849.18</v>
      </c>
      <c r="AJK17" s="224">
        <v>2849.26</v>
      </c>
      <c r="AJL17" s="224">
        <v>2848.55</v>
      </c>
      <c r="AJM17" s="224">
        <v>2849.04</v>
      </c>
      <c r="AJN17" s="224">
        <v>2848.5</v>
      </c>
      <c r="AJO17" s="224">
        <v>2849</v>
      </c>
      <c r="AJP17" s="224">
        <v>2848.99</v>
      </c>
      <c r="AJQ17" s="224">
        <v>2848.57</v>
      </c>
      <c r="AJR17" s="224">
        <v>2848.76</v>
      </c>
      <c r="AJS17" s="224">
        <v>2848.46</v>
      </c>
      <c r="AJT17" s="224">
        <v>2849.06</v>
      </c>
      <c r="AJU17" s="224">
        <v>2849.48</v>
      </c>
      <c r="AJV17" s="224">
        <v>2848.6</v>
      </c>
      <c r="AJW17" s="224">
        <v>2849.23</v>
      </c>
      <c r="AJX17" s="224">
        <v>2848.71</v>
      </c>
      <c r="AJY17" s="224">
        <v>2849.04</v>
      </c>
      <c r="AJZ17" s="224">
        <v>2849.27</v>
      </c>
      <c r="AKA17" s="224">
        <v>2848.53</v>
      </c>
      <c r="AKB17" s="224">
        <v>2848.72</v>
      </c>
      <c r="AKC17" s="224">
        <v>2848.58</v>
      </c>
      <c r="AKD17" s="224">
        <v>2849.12</v>
      </c>
      <c r="AKE17" s="224">
        <v>2849.22</v>
      </c>
      <c r="AKF17" s="224">
        <v>2849.17</v>
      </c>
      <c r="AKG17" s="224">
        <v>2849.25</v>
      </c>
      <c r="AKH17" s="224">
        <v>2848.62</v>
      </c>
      <c r="AKI17" s="224">
        <v>2849.2</v>
      </c>
      <c r="AKJ17" s="224">
        <v>2849.22</v>
      </c>
      <c r="AKK17" s="224">
        <v>2848.51</v>
      </c>
      <c r="AKL17" s="224">
        <v>2849.18</v>
      </c>
      <c r="AKM17" s="224">
        <v>2848.64</v>
      </c>
      <c r="AKN17" s="224">
        <v>2849.17</v>
      </c>
      <c r="AKO17" s="224">
        <v>2849.09</v>
      </c>
      <c r="AKP17" s="224">
        <v>2848.46</v>
      </c>
      <c r="AKQ17" s="224">
        <v>2849.2</v>
      </c>
      <c r="AKR17" s="224">
        <v>2848.72</v>
      </c>
      <c r="AKS17" s="224">
        <v>2848.91</v>
      </c>
      <c r="AKT17" s="224">
        <v>2849.1</v>
      </c>
      <c r="AKU17" s="224">
        <v>2848.48</v>
      </c>
      <c r="AKV17" s="224">
        <v>2849.38</v>
      </c>
      <c r="AKW17" s="224">
        <v>2848.89</v>
      </c>
      <c r="AKX17" s="224">
        <v>2849.23</v>
      </c>
      <c r="AKY17" s="224">
        <v>2849.39</v>
      </c>
      <c r="AKZ17" s="224">
        <v>2848.45</v>
      </c>
      <c r="ALA17" s="224">
        <v>2849.28</v>
      </c>
      <c r="ALB17" s="224">
        <v>2848.81</v>
      </c>
      <c r="ALC17" s="224">
        <v>2849.73</v>
      </c>
      <c r="ALD17" s="224">
        <v>2849.48</v>
      </c>
      <c r="ALE17" s="224">
        <v>2848.49</v>
      </c>
      <c r="ALF17" s="224">
        <v>2848.97</v>
      </c>
      <c r="ALG17" s="224">
        <v>2848.58</v>
      </c>
      <c r="ALH17" s="224">
        <v>2848.93</v>
      </c>
      <c r="ALI17" s="224">
        <v>2849.11</v>
      </c>
      <c r="ALJ17" s="224">
        <v>2848.5</v>
      </c>
      <c r="ALK17" s="224">
        <v>2849.04</v>
      </c>
      <c r="ALL17" s="224">
        <v>2848.85</v>
      </c>
      <c r="ALM17" s="224">
        <v>2849.08</v>
      </c>
      <c r="ALN17" s="224">
        <v>2849.15</v>
      </c>
      <c r="ALO17" s="224">
        <v>2848.46</v>
      </c>
      <c r="ALP17" s="224">
        <v>2849.12</v>
      </c>
      <c r="ALQ17" s="224">
        <v>2848.56</v>
      </c>
      <c r="ALR17" s="224">
        <v>2849.28</v>
      </c>
      <c r="ALS17" s="224">
        <v>2848.91</v>
      </c>
      <c r="ALT17" s="224">
        <v>2849.25</v>
      </c>
      <c r="ALU17" s="224">
        <v>2848.65</v>
      </c>
      <c r="ALV17" s="224">
        <v>2848.91</v>
      </c>
      <c r="ALW17" s="224">
        <v>2849.32</v>
      </c>
      <c r="ALX17" s="224">
        <v>2848.98</v>
      </c>
      <c r="ALY17" s="224">
        <v>2849.48</v>
      </c>
      <c r="ALZ17" s="224">
        <v>2848.72</v>
      </c>
      <c r="AMA17" s="224">
        <v>2849.04</v>
      </c>
      <c r="AMB17" s="224">
        <v>2849.2</v>
      </c>
      <c r="AMC17" s="224">
        <v>2848.44</v>
      </c>
      <c r="AMD17" s="224">
        <v>2849.3</v>
      </c>
      <c r="AME17" s="224">
        <v>2848.74</v>
      </c>
      <c r="AMF17" s="224">
        <v>2849.21</v>
      </c>
      <c r="AMG17" s="224">
        <v>2848.49</v>
      </c>
      <c r="AMH17" s="224">
        <v>2849.32</v>
      </c>
      <c r="AMI17" s="224">
        <v>2848.55</v>
      </c>
      <c r="AMJ17" s="224">
        <v>2849.12</v>
      </c>
      <c r="AMK17" s="224">
        <v>2849.3</v>
      </c>
      <c r="AML17" s="224">
        <v>2848.65</v>
      </c>
      <c r="AMM17" s="224">
        <v>2849.09</v>
      </c>
      <c r="AMN17" s="224">
        <v>2848.81</v>
      </c>
      <c r="AMO17" s="224">
        <v>2849.36</v>
      </c>
      <c r="AMP17" s="224">
        <v>2848.93</v>
      </c>
      <c r="AMQ17" s="224">
        <v>2848.56</v>
      </c>
      <c r="AMR17" s="224">
        <v>2849.24</v>
      </c>
      <c r="AMS17" s="224">
        <v>2848.7</v>
      </c>
      <c r="AMT17" s="224">
        <v>2849.29</v>
      </c>
      <c r="AMU17" s="224">
        <v>2849.19</v>
      </c>
      <c r="AMV17" s="224">
        <v>2849.23</v>
      </c>
      <c r="AMW17" s="224">
        <v>2848.55</v>
      </c>
      <c r="AMX17" s="224">
        <v>2848.96</v>
      </c>
      <c r="AMY17" s="224">
        <v>2849.11</v>
      </c>
      <c r="AMZ17" s="224">
        <v>2848.63</v>
      </c>
      <c r="ANA17" s="224">
        <v>2848.8</v>
      </c>
      <c r="ANB17" s="224">
        <v>2849.34</v>
      </c>
      <c r="ANC17" s="224">
        <v>2849.48</v>
      </c>
      <c r="AND17" s="224">
        <v>2848.69</v>
      </c>
      <c r="ANE17" s="224">
        <v>2849.27</v>
      </c>
      <c r="ANF17" s="224">
        <v>2848.75</v>
      </c>
      <c r="ANG17" s="224">
        <v>2849.55</v>
      </c>
      <c r="ANH17" s="224">
        <v>2849.4</v>
      </c>
      <c r="ANI17" s="224">
        <v>2848.63</v>
      </c>
      <c r="ANJ17" s="224">
        <v>2849.42</v>
      </c>
      <c r="ANK17" s="224">
        <v>2849</v>
      </c>
      <c r="ANL17" s="224">
        <v>2849.87</v>
      </c>
      <c r="ANM17" s="224">
        <v>2849.48</v>
      </c>
      <c r="ANN17" s="224">
        <v>2849.24</v>
      </c>
      <c r="ANO17" s="224">
        <v>2849.69</v>
      </c>
      <c r="ANP17" s="224">
        <v>2849.08</v>
      </c>
      <c r="ANQ17" s="224">
        <v>2849.53</v>
      </c>
      <c r="ANR17" s="224">
        <v>2849.55</v>
      </c>
      <c r="ANS17" s="224">
        <v>2849.23</v>
      </c>
      <c r="ANT17" s="224">
        <v>2849.65</v>
      </c>
      <c r="ANU17" s="224">
        <v>2849.22</v>
      </c>
      <c r="ANV17" s="224">
        <v>2849.5</v>
      </c>
      <c r="ANW17" s="224">
        <v>2850.26</v>
      </c>
      <c r="ANX17" s="224">
        <v>2850.8</v>
      </c>
      <c r="ANY17" s="224">
        <v>2851.65</v>
      </c>
      <c r="ANZ17" s="224">
        <v>2851.34</v>
      </c>
      <c r="AOA17" s="224">
        <v>2852.77</v>
      </c>
      <c r="AOB17" s="224">
        <v>2853.36</v>
      </c>
      <c r="AOC17" s="224">
        <v>2853.89</v>
      </c>
      <c r="AOD17" s="224">
        <v>2854.53</v>
      </c>
      <c r="AOE17" s="224">
        <v>2855.07</v>
      </c>
      <c r="AOF17" s="224">
        <v>2857.5</v>
      </c>
      <c r="AOG17" s="224">
        <v>2858.39</v>
      </c>
      <c r="AOH17" s="224">
        <v>2860.95</v>
      </c>
      <c r="AOI17" s="224">
        <v>2858.16</v>
      </c>
      <c r="AOJ17" s="224">
        <v>2859.2</v>
      </c>
      <c r="AOK17" s="224">
        <v>2861.67</v>
      </c>
      <c r="AOL17" s="224">
        <v>2862.4</v>
      </c>
      <c r="AOM17" s="224">
        <v>2864.45</v>
      </c>
      <c r="AON17" s="224">
        <v>2865.73</v>
      </c>
      <c r="AOO17" s="224">
        <v>2867.69</v>
      </c>
      <c r="AOP17" s="224">
        <v>2869.97</v>
      </c>
      <c r="AOQ17" s="224">
        <v>2871.15</v>
      </c>
      <c r="AOR17" s="224">
        <v>2873.32</v>
      </c>
      <c r="AOS17" s="224">
        <v>2874.58</v>
      </c>
      <c r="AOT17" s="224">
        <v>2876.32</v>
      </c>
      <c r="AOU17" s="224">
        <v>2877.78</v>
      </c>
      <c r="AOV17" s="224">
        <v>2883.17</v>
      </c>
      <c r="AOW17" s="224">
        <v>2892.7</v>
      </c>
      <c r="AOX17" s="224">
        <v>2893.86</v>
      </c>
      <c r="AOY17" s="224">
        <v>2904.55</v>
      </c>
      <c r="AOZ17" s="224">
        <v>2900.59</v>
      </c>
      <c r="APA17" s="224">
        <v>2912.87</v>
      </c>
      <c r="APB17" s="224">
        <v>2910.84</v>
      </c>
      <c r="APC17" s="224">
        <v>2914.45</v>
      </c>
      <c r="APD17" s="224">
        <v>2916.91</v>
      </c>
      <c r="APE17" s="224">
        <v>2918.64</v>
      </c>
      <c r="APF17" s="224">
        <v>2923.72</v>
      </c>
      <c r="APG17" s="224">
        <v>2927.22</v>
      </c>
      <c r="APH17" s="224">
        <v>2936.87</v>
      </c>
      <c r="API17" s="224">
        <v>2944.6</v>
      </c>
      <c r="APJ17" s="224">
        <v>2948.46</v>
      </c>
      <c r="APK17" s="224">
        <v>2970.93</v>
      </c>
      <c r="APL17" s="224">
        <v>2981.91</v>
      </c>
      <c r="APM17" s="224">
        <v>3006.31</v>
      </c>
      <c r="APN17" s="224">
        <v>3014.5</v>
      </c>
      <c r="APO17" s="224">
        <v>3014.72</v>
      </c>
      <c r="APP17" s="224">
        <v>3021</v>
      </c>
      <c r="APQ17" s="224">
        <v>3023.98</v>
      </c>
      <c r="APR17" s="224">
        <v>3034.25</v>
      </c>
      <c r="APS17" s="224">
        <v>3040.87</v>
      </c>
      <c r="APT17" s="224">
        <v>3040.68</v>
      </c>
      <c r="APU17" s="224">
        <v>3047.2</v>
      </c>
      <c r="APV17" s="224">
        <v>3050.59</v>
      </c>
      <c r="APW17" s="224">
        <v>3056.14</v>
      </c>
      <c r="APX17" s="224">
        <v>3061.22</v>
      </c>
      <c r="APY17" s="224">
        <v>3063.5</v>
      </c>
      <c r="APZ17" s="224">
        <v>3065.97</v>
      </c>
      <c r="AQA17" s="224">
        <v>3071.75</v>
      </c>
      <c r="AQB17" s="224">
        <v>3075.42</v>
      </c>
      <c r="AQC17" s="224">
        <v>3072.89</v>
      </c>
      <c r="AQD17" s="224">
        <v>3080.88</v>
      </c>
      <c r="AQE17" s="224">
        <v>3083.88</v>
      </c>
      <c r="AQF17" s="224">
        <v>3085.65</v>
      </c>
      <c r="AQG17" s="224">
        <v>3090.47</v>
      </c>
      <c r="AQH17" s="224">
        <v>3093.49</v>
      </c>
      <c r="AQI17" s="224">
        <v>3096.72</v>
      </c>
      <c r="AQJ17" s="224">
        <v>3099.9</v>
      </c>
      <c r="AQK17" s="224">
        <v>3099.41</v>
      </c>
      <c r="AQL17" s="224">
        <v>3105.37</v>
      </c>
      <c r="AQM17" s="224">
        <v>3105.89</v>
      </c>
      <c r="AQN17" s="224">
        <v>3108.88</v>
      </c>
      <c r="AQO17" s="224">
        <v>3111.84</v>
      </c>
      <c r="AQP17" s="224">
        <v>3111.93</v>
      </c>
      <c r="AQQ17" s="224">
        <v>3115.34</v>
      </c>
      <c r="AQR17" s="224">
        <v>3116.8</v>
      </c>
      <c r="AQS17" s="224">
        <v>3118.41</v>
      </c>
      <c r="AQT17" s="224">
        <v>3119.92</v>
      </c>
      <c r="AQU17" s="224">
        <v>3120.5</v>
      </c>
      <c r="AQV17" s="224">
        <v>3120.56</v>
      </c>
      <c r="AQW17" s="224">
        <v>3120.63</v>
      </c>
      <c r="AQX17" s="224">
        <v>3120.71</v>
      </c>
      <c r="AQY17" s="224">
        <v>3121.05</v>
      </c>
      <c r="AQZ17" s="224">
        <v>3120.5</v>
      </c>
      <c r="ARA17" s="224">
        <v>3120.84</v>
      </c>
      <c r="ARB17" s="224">
        <v>3120.78</v>
      </c>
      <c r="ARC17" s="224">
        <v>3120.53</v>
      </c>
      <c r="ARD17" s="224">
        <v>3120.52</v>
      </c>
      <c r="ARE17" s="224">
        <v>3120.56</v>
      </c>
      <c r="ARF17" s="224">
        <v>3120.64</v>
      </c>
      <c r="ARG17" s="224">
        <v>3120.68</v>
      </c>
      <c r="ARH17" s="224">
        <v>3121.03</v>
      </c>
      <c r="ARI17" s="224">
        <v>3120.57</v>
      </c>
      <c r="ARJ17" s="224">
        <v>3120.67</v>
      </c>
      <c r="ARK17" s="224">
        <v>3120.75</v>
      </c>
      <c r="ARL17" s="224">
        <v>3121.04</v>
      </c>
      <c r="ARM17" s="224">
        <v>3120.99</v>
      </c>
      <c r="ARN17" s="224">
        <v>3122.4</v>
      </c>
      <c r="ARO17" s="224">
        <v>3124.95</v>
      </c>
      <c r="ARP17" s="224">
        <v>3126.94</v>
      </c>
      <c r="ARQ17" s="224">
        <v>3129.56</v>
      </c>
      <c r="ARR17" s="224">
        <v>3131.78</v>
      </c>
      <c r="ARS17" s="224">
        <v>3132.31</v>
      </c>
      <c r="ART17" s="224">
        <v>3134.28</v>
      </c>
      <c r="ARU17" s="224">
        <v>3134.1</v>
      </c>
      <c r="ARV17" s="224">
        <v>3137.87</v>
      </c>
      <c r="ARW17" s="224">
        <v>3140.08</v>
      </c>
      <c r="ARX17" s="224">
        <v>3142.3</v>
      </c>
      <c r="ARY17" s="224">
        <v>3144.66</v>
      </c>
      <c r="ARZ17" s="224">
        <v>3145.21</v>
      </c>
      <c r="ASA17" s="224">
        <v>3147.52</v>
      </c>
      <c r="ASB17" s="224">
        <v>3150.14</v>
      </c>
      <c r="ASC17" s="224">
        <v>3153.7</v>
      </c>
      <c r="ASD17" s="224">
        <v>3154.83</v>
      </c>
      <c r="ASE17" s="224">
        <v>3156.56</v>
      </c>
      <c r="ASF17" s="224">
        <v>3157.63</v>
      </c>
      <c r="ASG17" s="224">
        <v>3159.63</v>
      </c>
      <c r="ASH17" s="224">
        <v>3160.83</v>
      </c>
      <c r="ASI17" s="224">
        <v>3163.68</v>
      </c>
      <c r="ASJ17" s="224">
        <v>3165.73</v>
      </c>
      <c r="ASK17" s="224">
        <v>3168.09</v>
      </c>
      <c r="ASL17" s="224">
        <v>3168.75</v>
      </c>
      <c r="ASM17" s="224">
        <v>3169.82</v>
      </c>
      <c r="ASN17" s="224">
        <v>3174.37</v>
      </c>
      <c r="ASO17" s="224">
        <v>3175.7</v>
      </c>
      <c r="ASP17" s="224">
        <v>3177.32</v>
      </c>
      <c r="ASQ17" s="224">
        <v>3178.33</v>
      </c>
      <c r="ASR17" s="224">
        <v>3179.36</v>
      </c>
      <c r="ASS17" s="224">
        <v>3180.13</v>
      </c>
      <c r="AST17" s="224">
        <v>3181.44</v>
      </c>
      <c r="ASU17" s="224">
        <v>3183.53</v>
      </c>
      <c r="ASV17" s="224">
        <v>3184.2</v>
      </c>
      <c r="ASW17" s="224">
        <v>3186.21</v>
      </c>
      <c r="ASX17" s="224">
        <v>3187.47</v>
      </c>
      <c r="ASY17" s="224">
        <v>3188.4</v>
      </c>
      <c r="ASZ17" s="224">
        <v>3191.22</v>
      </c>
      <c r="ATA17" s="224">
        <v>3191.36</v>
      </c>
      <c r="ATB17" s="224">
        <v>3192.74</v>
      </c>
      <c r="ATC17" s="224">
        <v>3193.69</v>
      </c>
      <c r="ATD17" s="224">
        <v>3194.07</v>
      </c>
      <c r="ATE17" s="224">
        <v>3196.55</v>
      </c>
      <c r="ATF17" s="224">
        <v>3196.55</v>
      </c>
      <c r="ATG17" s="224">
        <v>3196.55</v>
      </c>
      <c r="ATH17" s="224">
        <v>3197.42</v>
      </c>
      <c r="ATI17" s="224">
        <v>3199.28</v>
      </c>
      <c r="ATJ17" s="224">
        <v>3200.22</v>
      </c>
      <c r="ATK17" s="224">
        <v>3202.01</v>
      </c>
      <c r="ATL17" s="224">
        <v>3207.16</v>
      </c>
      <c r="ATM17" s="224">
        <v>3207.16</v>
      </c>
      <c r="ATN17" s="224">
        <v>3207.16</v>
      </c>
      <c r="ATO17" s="224">
        <v>3209.67</v>
      </c>
      <c r="ATP17" s="224">
        <v>3213.93</v>
      </c>
      <c r="ATQ17" s="224">
        <v>3215.91</v>
      </c>
      <c r="ATR17" s="224">
        <v>3219.98</v>
      </c>
      <c r="ATS17" s="224">
        <v>3220.86</v>
      </c>
      <c r="ATT17" s="224">
        <v>3220.86</v>
      </c>
      <c r="ATU17" s="224">
        <v>3220.86</v>
      </c>
      <c r="ATV17" s="224">
        <v>3228.2</v>
      </c>
      <c r="ATW17" s="224">
        <v>3234.74</v>
      </c>
      <c r="ATX17" s="224">
        <v>3236.29</v>
      </c>
      <c r="ATY17" s="224">
        <v>3245.13</v>
      </c>
      <c r="ATZ17" s="224">
        <v>3248.97</v>
      </c>
      <c r="AUA17" s="224">
        <v>3248.97</v>
      </c>
      <c r="AUB17" s="224">
        <v>3248.97</v>
      </c>
      <c r="AUC17" s="224">
        <v>3263.91</v>
      </c>
      <c r="AUD17" s="224">
        <v>3265.77</v>
      </c>
      <c r="AUE17" s="224">
        <v>3268.24</v>
      </c>
      <c r="AUF17" s="224">
        <v>3278.69</v>
      </c>
      <c r="AUG17" s="224">
        <v>3285.81</v>
      </c>
      <c r="AUH17" s="224">
        <v>3285.81</v>
      </c>
      <c r="AUI17" s="224">
        <v>3285.81</v>
      </c>
      <c r="AUJ17" s="224">
        <v>3301.24</v>
      </c>
      <c r="AUK17" s="224">
        <v>3310.41</v>
      </c>
      <c r="AUL17" s="224">
        <v>3322.25</v>
      </c>
      <c r="AUM17" s="224">
        <v>3333.02</v>
      </c>
      <c r="AUN17" s="224">
        <v>3344.09</v>
      </c>
      <c r="AUO17" s="224">
        <v>3344.09</v>
      </c>
      <c r="AUP17" s="224">
        <v>3344.09</v>
      </c>
      <c r="AUQ17" s="224">
        <v>3335.92</v>
      </c>
      <c r="AUR17" s="224">
        <v>3352.42</v>
      </c>
      <c r="AUS17" s="224">
        <v>3352.18</v>
      </c>
      <c r="AUT17" s="224">
        <v>3354.69</v>
      </c>
      <c r="AUU17" s="224">
        <v>3359.83</v>
      </c>
      <c r="AUV17" s="224">
        <v>3359.83</v>
      </c>
      <c r="AUW17" s="224">
        <v>3359.83</v>
      </c>
      <c r="AUX17" s="224">
        <v>3362.23</v>
      </c>
      <c r="AUY17" s="224">
        <v>3365.4</v>
      </c>
      <c r="AUZ17" s="224">
        <v>3366.97</v>
      </c>
      <c r="AVA17" s="224">
        <v>3370.21</v>
      </c>
      <c r="AVB17" s="224">
        <v>3370.14</v>
      </c>
      <c r="AVC17" s="224">
        <v>3370.14</v>
      </c>
      <c r="AVD17" s="224">
        <v>3370.14</v>
      </c>
      <c r="AVE17" s="224">
        <v>3370.61</v>
      </c>
      <c r="AVF17" s="224">
        <v>3371.66</v>
      </c>
      <c r="AVG17" s="224">
        <v>3373.65</v>
      </c>
      <c r="AVH17" s="224">
        <v>3374.53</v>
      </c>
      <c r="AVI17" s="224">
        <v>3376.51</v>
      </c>
      <c r="AVJ17" s="224">
        <v>3376.51</v>
      </c>
      <c r="AVK17" s="224">
        <v>3376.51</v>
      </c>
      <c r="AVL17" s="224">
        <v>3378.1</v>
      </c>
      <c r="AVM17" s="224">
        <v>3382.39</v>
      </c>
      <c r="AVN17" s="224">
        <v>3384.06</v>
      </c>
      <c r="AVO17" s="224">
        <v>3386.2</v>
      </c>
      <c r="AVP17" s="224">
        <v>3389.12</v>
      </c>
      <c r="AVQ17" s="224">
        <v>3389.12</v>
      </c>
      <c r="AVR17" s="224">
        <v>3389.12</v>
      </c>
      <c r="AVS17" s="224">
        <v>3390.99</v>
      </c>
      <c r="AVT17" s="224">
        <v>3391.07</v>
      </c>
      <c r="AVU17" s="224">
        <v>3390.18</v>
      </c>
      <c r="AVV17" s="224">
        <v>3392.51</v>
      </c>
      <c r="AVW17" s="224">
        <v>3397.08</v>
      </c>
      <c r="AVX17" s="224">
        <v>3397.08</v>
      </c>
      <c r="AVY17" s="224">
        <v>3397.08</v>
      </c>
      <c r="AVZ17" s="224">
        <v>3397.42</v>
      </c>
      <c r="AWA17" s="224">
        <v>3399.98</v>
      </c>
      <c r="AWB17" s="224">
        <v>3399.57</v>
      </c>
      <c r="AWC17" s="224">
        <v>3401.86</v>
      </c>
      <c r="AWD17" s="224">
        <v>3404.09</v>
      </c>
      <c r="AWE17" s="224">
        <v>3404.09</v>
      </c>
      <c r="AWF17" s="224">
        <v>3404.09</v>
      </c>
      <c r="AWG17" s="224">
        <v>3407.09</v>
      </c>
      <c r="AWH17" s="224">
        <v>3408.21</v>
      </c>
      <c r="AWI17" s="224">
        <v>3408.47</v>
      </c>
      <c r="AWJ17" s="224">
        <v>3409.19</v>
      </c>
      <c r="AWK17" s="224">
        <v>3411.26</v>
      </c>
      <c r="AWL17" s="224">
        <v>3411.26</v>
      </c>
      <c r="AWM17" s="224">
        <v>3411.26</v>
      </c>
      <c r="AWN17" s="224">
        <v>3412.98</v>
      </c>
      <c r="AWO17" s="224">
        <v>3413.11</v>
      </c>
      <c r="AWP17" s="224">
        <v>3416.14</v>
      </c>
      <c r="AWQ17" s="224">
        <v>3416.14</v>
      </c>
      <c r="AWR17" s="224">
        <v>3416.6</v>
      </c>
      <c r="AWS17" s="224">
        <v>3416.6</v>
      </c>
      <c r="AWT17" s="224">
        <v>3416.6</v>
      </c>
      <c r="AWU17" s="224">
        <v>3418.56</v>
      </c>
      <c r="AWV17" s="224">
        <v>3419.67</v>
      </c>
      <c r="AWW17" s="224">
        <v>3420.06</v>
      </c>
      <c r="AWX17" s="161">
        <v>3420.57</v>
      </c>
      <c r="AWY17" s="161">
        <v>3422.41</v>
      </c>
      <c r="AWZ17" s="161">
        <v>3422.09</v>
      </c>
      <c r="AXA17" s="161">
        <v>3423.26</v>
      </c>
      <c r="AXB17" s="161">
        <v>3424.04</v>
      </c>
      <c r="AXC17" s="161">
        <v>3425.32</v>
      </c>
      <c r="AXD17" s="161">
        <v>3426.52</v>
      </c>
      <c r="AXE17" s="161">
        <v>3426.67</v>
      </c>
      <c r="AXF17" s="161">
        <v>3428.66</v>
      </c>
      <c r="AXG17" s="161">
        <v>3428.87</v>
      </c>
      <c r="AXH17" s="161">
        <v>3429.33</v>
      </c>
      <c r="AXI17" s="161">
        <v>3432.07</v>
      </c>
      <c r="AXJ17" s="161">
        <v>3432.88</v>
      </c>
      <c r="AXK17" s="161">
        <v>3433.19</v>
      </c>
      <c r="AXL17" s="161">
        <v>3435.52</v>
      </c>
      <c r="AXM17" s="161">
        <v>3436.7</v>
      </c>
      <c r="AXN17" s="161">
        <v>3439.44</v>
      </c>
      <c r="AXO17" s="161">
        <v>3439.74</v>
      </c>
      <c r="AXP17" s="161">
        <v>3441.78</v>
      </c>
      <c r="AXQ17" s="161">
        <v>3443.37</v>
      </c>
      <c r="AXR17" s="161">
        <v>3444.6</v>
      </c>
      <c r="AXS17" s="161">
        <v>3447.27</v>
      </c>
      <c r="AXT17" s="161">
        <v>3448.54</v>
      </c>
      <c r="AXU17" s="161">
        <v>3450.52</v>
      </c>
      <c r="AXV17" s="161">
        <v>3451.09</v>
      </c>
      <c r="AXW17" s="161">
        <v>3453.84</v>
      </c>
      <c r="AXX17" s="161">
        <v>3453.99</v>
      </c>
      <c r="AXY17" s="161">
        <v>3455.72</v>
      </c>
      <c r="AXZ17" s="161">
        <v>3457.7</v>
      </c>
      <c r="AYA17" s="161">
        <v>3459.76</v>
      </c>
      <c r="AYB17" s="161">
        <v>3462.41</v>
      </c>
      <c r="AYC17" s="161">
        <v>3464.41</v>
      </c>
      <c r="AYD17" s="161">
        <v>3466.53</v>
      </c>
      <c r="AYE17" s="161">
        <v>3470.42</v>
      </c>
      <c r="AYF17" s="161">
        <v>3471.16</v>
      </c>
      <c r="AYG17" s="161">
        <v>3475.56</v>
      </c>
      <c r="AYH17" s="161">
        <v>3477.88</v>
      </c>
      <c r="AYI17" s="161">
        <v>3478.97</v>
      </c>
      <c r="AYJ17" s="161">
        <v>3482.95</v>
      </c>
      <c r="AYK17" s="161">
        <v>3483.5</v>
      </c>
      <c r="AYL17" s="161">
        <v>3486.32</v>
      </c>
      <c r="AYM17" s="161">
        <v>3488.69</v>
      </c>
      <c r="AYN17" s="161">
        <v>3491.46</v>
      </c>
      <c r="AYO17" s="161">
        <v>3493.65</v>
      </c>
      <c r="AYP17" s="161">
        <v>3494.19</v>
      </c>
      <c r="AYQ17" s="161">
        <v>3496.9</v>
      </c>
      <c r="AYR17" s="161">
        <v>3498.37</v>
      </c>
      <c r="AYS17" s="161">
        <v>3499.61</v>
      </c>
      <c r="AYT17" s="161">
        <v>3503.05</v>
      </c>
      <c r="AYU17" s="161">
        <v>3504</v>
      </c>
      <c r="AYV17" s="161">
        <v>3506.89</v>
      </c>
      <c r="AYW17" s="161">
        <v>3509.2</v>
      </c>
      <c r="AYX17" s="161">
        <v>3509.7</v>
      </c>
      <c r="AYY17" s="161">
        <v>3514.02</v>
      </c>
      <c r="AYZ17" s="161">
        <v>3514.27</v>
      </c>
      <c r="AZA17" s="161">
        <v>3515.06</v>
      </c>
      <c r="AZB17" s="161">
        <v>3516.97</v>
      </c>
      <c r="AZC17" s="161">
        <v>3517.74</v>
      </c>
      <c r="AZD17" s="161">
        <v>3521.54</v>
      </c>
      <c r="AZE17" s="161">
        <v>3521.87</v>
      </c>
      <c r="AZF17" s="12">
        <v>3520.9</v>
      </c>
      <c r="AZG17" s="12">
        <v>3521.7</v>
      </c>
      <c r="AZH17" s="12">
        <v>3523.73</v>
      </c>
      <c r="AZI17" s="12">
        <v>3524.75</v>
      </c>
      <c r="AZJ17" s="12">
        <v>3525.24</v>
      </c>
      <c r="AZK17" s="12">
        <v>3526.08</v>
      </c>
      <c r="AZL17" s="12">
        <v>3527.07</v>
      </c>
      <c r="AZM17" s="12">
        <v>3526.42</v>
      </c>
      <c r="AZN17" s="12">
        <v>3526.98</v>
      </c>
      <c r="AZO17" s="12">
        <v>3527.38</v>
      </c>
      <c r="AZP17" s="12">
        <v>3527.57</v>
      </c>
      <c r="AZQ17" s="12">
        <v>3528.05</v>
      </c>
      <c r="AZR17" s="12">
        <v>3527.53</v>
      </c>
      <c r="AZS17" s="12">
        <v>3527.49</v>
      </c>
      <c r="AZT17" s="12">
        <v>3527.38</v>
      </c>
      <c r="AZU17" s="12">
        <v>3526.34</v>
      </c>
      <c r="AZV17" s="12">
        <v>3525.51</v>
      </c>
      <c r="AZW17" s="12">
        <v>3524.63</v>
      </c>
      <c r="AZX17" s="12">
        <v>3523.93</v>
      </c>
      <c r="AZY17" s="12">
        <v>3521.99</v>
      </c>
      <c r="AZZ17" s="12">
        <v>3520.67</v>
      </c>
      <c r="BAA17" s="12">
        <v>3518.14</v>
      </c>
      <c r="BAB17" s="12">
        <v>3517.05</v>
      </c>
      <c r="BAC17" s="12">
        <v>3515.02</v>
      </c>
      <c r="BAD17" s="12">
        <v>3513.73</v>
      </c>
      <c r="BAE17" s="12">
        <v>3511.1</v>
      </c>
      <c r="BAF17" s="12">
        <v>3510.03</v>
      </c>
      <c r="BAG17" s="12">
        <v>3507.04</v>
      </c>
      <c r="BAH17" s="12">
        <v>3505.13</v>
      </c>
      <c r="BAI17" s="12">
        <v>3501.68</v>
      </c>
      <c r="BAJ17" s="12">
        <v>3498.69</v>
      </c>
      <c r="BAK17" s="12">
        <v>3496.04</v>
      </c>
      <c r="BAL17" s="12">
        <v>3495.07</v>
      </c>
      <c r="BAM17" s="12">
        <v>3493.45</v>
      </c>
      <c r="BAN17" s="12">
        <v>3491.45</v>
      </c>
      <c r="BAO17" s="12">
        <v>3489.61</v>
      </c>
      <c r="BAP17" s="12">
        <v>3486.63</v>
      </c>
      <c r="BAQ17" s="12">
        <v>3483.83</v>
      </c>
      <c r="BAR17" s="12">
        <v>3482.9</v>
      </c>
      <c r="BAS17" s="12">
        <v>3480.2</v>
      </c>
      <c r="BAT17" s="12">
        <v>3476.89</v>
      </c>
      <c r="BAU17" s="12">
        <v>3475.7</v>
      </c>
      <c r="BAV17" s="12">
        <v>3473.83</v>
      </c>
      <c r="BAW17" s="12">
        <v>3472.91</v>
      </c>
      <c r="BAX17" s="12">
        <v>3471.53</v>
      </c>
      <c r="BAY17" s="12">
        <v>3471.46</v>
      </c>
      <c r="BAZ17" s="12">
        <v>3470.29</v>
      </c>
      <c r="BBA17" s="12">
        <v>3469.64</v>
      </c>
      <c r="BBB17" s="12">
        <v>3468.03</v>
      </c>
      <c r="BBC17" s="12">
        <v>3465.44</v>
      </c>
      <c r="BBD17" s="12">
        <v>3464.85</v>
      </c>
      <c r="BBE17" s="12">
        <v>3463.85</v>
      </c>
      <c r="BBF17" s="12">
        <v>3462.17</v>
      </c>
      <c r="BBG17" s="12">
        <v>3461.5</v>
      </c>
      <c r="BBH17" s="12">
        <v>3460.03</v>
      </c>
      <c r="BBI17" s="12">
        <v>3459.33</v>
      </c>
      <c r="BBJ17" s="12">
        <v>3458.02</v>
      </c>
      <c r="BBK17" s="12">
        <v>3456.77</v>
      </c>
      <c r="BBL17" s="12">
        <v>3455.85</v>
      </c>
      <c r="BBM17" s="12">
        <v>3454.09</v>
      </c>
      <c r="BBN17" s="12">
        <v>3452.7</v>
      </c>
      <c r="BBO17" s="12">
        <v>3450.91</v>
      </c>
      <c r="BBP17" s="12">
        <v>3448.53</v>
      </c>
      <c r="BBQ17" s="12">
        <v>3447.92</v>
      </c>
      <c r="BBR17" s="12">
        <v>3447.5</v>
      </c>
      <c r="BBS17" s="12">
        <v>3447.13</v>
      </c>
      <c r="BBT17" s="12">
        <v>3446.96</v>
      </c>
      <c r="BBU17" s="12">
        <v>3446.53</v>
      </c>
      <c r="BBV17" s="12">
        <v>3444.89</v>
      </c>
      <c r="BBW17" s="12">
        <v>3443.42</v>
      </c>
      <c r="BBX17" s="12">
        <v>3441.98</v>
      </c>
      <c r="BBY17" s="12">
        <v>3441.33</v>
      </c>
      <c r="BBZ17" s="12">
        <v>3440.35</v>
      </c>
      <c r="BCA17" s="12">
        <v>3439.93</v>
      </c>
      <c r="BCB17" s="12">
        <v>3438.18</v>
      </c>
      <c r="BCC17" s="12">
        <v>3437.39</v>
      </c>
      <c r="BCD17" s="12">
        <v>3436.15</v>
      </c>
      <c r="BCE17" s="12">
        <v>3435.31</v>
      </c>
      <c r="BCF17" s="12">
        <v>3434.95</v>
      </c>
      <c r="BCG17" s="12">
        <v>3433.81</v>
      </c>
      <c r="BCH17" s="12">
        <v>3432.99</v>
      </c>
      <c r="BCI17" s="12">
        <v>3432.53</v>
      </c>
      <c r="BCJ17" s="12">
        <v>3432.14</v>
      </c>
      <c r="BCK17" s="12">
        <v>3432.39</v>
      </c>
      <c r="BCL17" s="12">
        <v>3432.51</v>
      </c>
      <c r="BCM17" s="12">
        <v>3432.66</v>
      </c>
      <c r="BCN17" s="12">
        <v>3432.52</v>
      </c>
      <c r="BCO17" s="12">
        <v>3433.63</v>
      </c>
      <c r="BCP17" s="12">
        <v>3434.38</v>
      </c>
      <c r="BCQ17" s="12">
        <v>3435.66</v>
      </c>
      <c r="BCR17" s="12">
        <v>3437.35</v>
      </c>
      <c r="BCS17" s="12">
        <v>3437.48</v>
      </c>
      <c r="BCT17" s="12">
        <v>3439.06</v>
      </c>
      <c r="BCU17" s="12">
        <v>3440.25</v>
      </c>
      <c r="BCV17" s="12">
        <v>3443.15</v>
      </c>
      <c r="BCW17" s="12">
        <v>3444.29</v>
      </c>
      <c r="BCX17" s="12">
        <v>3445.98</v>
      </c>
      <c r="BCY17" s="12">
        <v>3446.28</v>
      </c>
      <c r="BCZ17" s="12">
        <v>3448.37</v>
      </c>
      <c r="BDA17" s="12">
        <v>3450.99</v>
      </c>
      <c r="BDB17" s="12">
        <v>3453.71</v>
      </c>
      <c r="BDC17" s="12">
        <v>3454.55</v>
      </c>
      <c r="BDD17" s="12">
        <v>3458.91</v>
      </c>
      <c r="BDE17" s="12">
        <v>3460.84</v>
      </c>
      <c r="BDF17" s="12">
        <v>3463.68</v>
      </c>
      <c r="BDG17" s="12">
        <v>3465.09</v>
      </c>
      <c r="BDH17" s="12">
        <v>3465.56</v>
      </c>
      <c r="BDI17" s="12">
        <v>3466.93</v>
      </c>
      <c r="BDJ17" s="12">
        <v>3468.1</v>
      </c>
      <c r="BDK17" s="12">
        <v>3468.92</v>
      </c>
      <c r="BDL17" s="12">
        <v>3469.54</v>
      </c>
      <c r="BDM17" s="12">
        <v>3470.54</v>
      </c>
      <c r="BDN17" s="12">
        <v>3470.99</v>
      </c>
      <c r="BDO17" s="12">
        <v>3472.55</v>
      </c>
      <c r="BDP17" s="12">
        <v>3472.44</v>
      </c>
      <c r="BDQ17" s="12">
        <v>3472.74</v>
      </c>
      <c r="BDR17" s="12">
        <v>3472.52</v>
      </c>
      <c r="BDS17" s="12">
        <v>3473.75</v>
      </c>
      <c r="BDT17" s="12">
        <v>3474.21</v>
      </c>
      <c r="BDU17" s="12">
        <v>3474.23</v>
      </c>
      <c r="BDV17" s="12">
        <v>3474.36</v>
      </c>
      <c r="BDW17" s="12">
        <v>3473.31</v>
      </c>
      <c r="BDX17" s="12">
        <v>3473.64</v>
      </c>
      <c r="BDY17" s="12">
        <v>3473.86</v>
      </c>
      <c r="BDZ17" s="12">
        <v>3472.78</v>
      </c>
      <c r="BEA17" s="12">
        <v>3472.98</v>
      </c>
      <c r="BEB17" s="12">
        <v>3472.65</v>
      </c>
      <c r="BEC17" s="12">
        <v>3471.89</v>
      </c>
      <c r="BED17" s="12">
        <v>3471.85</v>
      </c>
      <c r="BEE17" s="12">
        <v>3469.74</v>
      </c>
      <c r="BEF17" s="12">
        <v>3469.79</v>
      </c>
      <c r="BEG17" s="12">
        <v>3469.58</v>
      </c>
      <c r="BEH17" s="12">
        <v>3467.91</v>
      </c>
      <c r="BEI17" s="12">
        <v>3468.16</v>
      </c>
      <c r="BEJ17" s="12">
        <v>3466.09</v>
      </c>
      <c r="BEK17" s="12">
        <v>3465.98</v>
      </c>
      <c r="BEL17" s="12">
        <v>3465.26</v>
      </c>
      <c r="BEM17" s="12">
        <v>3464.6</v>
      </c>
      <c r="BEN17" s="12">
        <v>3464.15</v>
      </c>
      <c r="BEO17" s="12">
        <v>3462.81</v>
      </c>
      <c r="BEP17" s="12">
        <v>3461.93</v>
      </c>
      <c r="BEQ17" s="12">
        <v>3461.61</v>
      </c>
      <c r="BER17" s="12">
        <v>3461.31</v>
      </c>
      <c r="BES17" s="12">
        <v>3460.47</v>
      </c>
      <c r="BET17" s="12">
        <v>3459.36</v>
      </c>
      <c r="BEU17" s="12">
        <v>3459.5</v>
      </c>
      <c r="BEV17" s="12">
        <v>3457.7</v>
      </c>
      <c r="BEW17" s="12">
        <v>3457.48</v>
      </c>
      <c r="BEX17" s="12">
        <v>3456.49</v>
      </c>
      <c r="BEY17" s="12">
        <v>3455.64</v>
      </c>
      <c r="BEZ17" s="12">
        <v>3454.99</v>
      </c>
      <c r="BFA17" s="12">
        <v>3454.46</v>
      </c>
      <c r="BFB17" s="12">
        <v>3454.33</v>
      </c>
      <c r="BFC17" s="12">
        <v>3454.39</v>
      </c>
      <c r="BFD17" s="12">
        <v>3453.44</v>
      </c>
      <c r="BFE17" s="12">
        <v>3453.08</v>
      </c>
      <c r="BFF17" s="12">
        <v>3452.37</v>
      </c>
      <c r="BFG17" s="12">
        <v>3451.53</v>
      </c>
      <c r="BFH17" s="12">
        <v>3452.08</v>
      </c>
      <c r="BFI17" s="12">
        <v>3451.52</v>
      </c>
      <c r="BFJ17" s="12">
        <v>3451.08</v>
      </c>
      <c r="BFK17" s="12">
        <v>3450.39</v>
      </c>
      <c r="BFL17" s="12">
        <v>3449.79</v>
      </c>
      <c r="BFM17" s="12">
        <v>3449.96</v>
      </c>
      <c r="BFN17" s="12">
        <v>3448.51</v>
      </c>
      <c r="BFO17" s="12">
        <v>3448.76</v>
      </c>
      <c r="BFP17" s="12">
        <v>3448.45</v>
      </c>
      <c r="BFQ17" s="12">
        <v>3447.95</v>
      </c>
      <c r="BFR17" s="12">
        <v>3447.61</v>
      </c>
      <c r="BFS17" s="12">
        <v>3446.45</v>
      </c>
      <c r="BFT17" s="12">
        <v>3445.77</v>
      </c>
      <c r="BFU17" s="12">
        <v>3445.8</v>
      </c>
      <c r="BFV17" s="12">
        <v>3445.08</v>
      </c>
      <c r="BFW17" s="12">
        <v>3445.12</v>
      </c>
      <c r="BFX17" s="12">
        <v>3443.29</v>
      </c>
      <c r="BFY17" s="12">
        <v>3442.95</v>
      </c>
      <c r="BFZ17" s="12">
        <v>3442.05</v>
      </c>
      <c r="BGA17" s="12">
        <v>3441.52</v>
      </c>
      <c r="BGB17" s="12">
        <v>3440.49</v>
      </c>
      <c r="BGC17" s="12">
        <v>3439.99</v>
      </c>
      <c r="BGD17" s="451">
        <v>3439.3</v>
      </c>
      <c r="BGE17" s="452">
        <v>3438.68</v>
      </c>
      <c r="BGF17" s="453">
        <v>3437.62</v>
      </c>
      <c r="BGG17" s="12">
        <v>3436.74</v>
      </c>
      <c r="BGH17" s="12">
        <v>3436.84</v>
      </c>
      <c r="BGI17" s="12">
        <v>3436.19</v>
      </c>
      <c r="BGJ17" s="12">
        <v>3435.15</v>
      </c>
      <c r="BGK17" s="12">
        <v>3434.08</v>
      </c>
      <c r="BGL17" s="12">
        <v>3432.78</v>
      </c>
      <c r="BGM17" s="12">
        <v>3432.12</v>
      </c>
      <c r="BGN17" s="12">
        <v>3431.58</v>
      </c>
      <c r="BIK17" s="167"/>
      <c r="BIL17" s="155"/>
      <c r="BIM17" s="155"/>
    </row>
    <row r="18" spans="1:1731" ht="12" customHeight="1">
      <c r="A18" s="172" t="s">
        <v>274</v>
      </c>
      <c r="B18" s="220">
        <v>2862.97</v>
      </c>
      <c r="C18" s="220">
        <v>2858.62</v>
      </c>
      <c r="D18" s="220">
        <v>2860.08</v>
      </c>
      <c r="E18" s="220">
        <v>2849.77</v>
      </c>
      <c r="F18" s="220">
        <v>2845.09</v>
      </c>
      <c r="G18" s="220">
        <v>2845.26</v>
      </c>
      <c r="H18" s="220">
        <v>2847.62</v>
      </c>
      <c r="I18" s="220">
        <v>2853.49</v>
      </c>
      <c r="J18" s="220">
        <v>2854.49</v>
      </c>
      <c r="K18" s="220">
        <v>2864.86</v>
      </c>
      <c r="L18" s="220">
        <v>2888.18</v>
      </c>
      <c r="M18" s="220">
        <v>2877.62</v>
      </c>
      <c r="N18" s="220">
        <v>2881.75</v>
      </c>
      <c r="O18" s="220">
        <v>2874.38</v>
      </c>
      <c r="P18" s="220">
        <v>2868.84</v>
      </c>
      <c r="Q18" s="220">
        <v>2873.67</v>
      </c>
      <c r="R18" s="220">
        <v>2891.45</v>
      </c>
      <c r="S18" s="220">
        <v>2897.13</v>
      </c>
      <c r="T18" s="220">
        <v>2918.12</v>
      </c>
      <c r="U18" s="220">
        <v>2909.47</v>
      </c>
      <c r="V18" s="220">
        <v>2900.87</v>
      </c>
      <c r="W18" s="220">
        <v>2898.68</v>
      </c>
      <c r="X18" s="220">
        <v>2917.44</v>
      </c>
      <c r="Y18" s="220">
        <v>2898.67</v>
      </c>
      <c r="Z18" s="220">
        <v>2895.44</v>
      </c>
      <c r="AA18" s="220">
        <v>2884.01</v>
      </c>
      <c r="AB18" s="220">
        <v>2878.41</v>
      </c>
      <c r="AC18" s="220">
        <v>2862.89</v>
      </c>
      <c r="AD18" s="220">
        <v>2870.54</v>
      </c>
      <c r="AE18" s="220">
        <v>2872.95</v>
      </c>
      <c r="AF18" s="220">
        <v>2860.18</v>
      </c>
      <c r="AG18" s="220">
        <v>2879.94</v>
      </c>
      <c r="AH18" s="220">
        <v>2870.55</v>
      </c>
      <c r="AI18" s="220">
        <v>2857.33</v>
      </c>
      <c r="AJ18" s="220">
        <v>2866.62</v>
      </c>
      <c r="AK18" s="220">
        <v>2873.8</v>
      </c>
      <c r="AL18" s="220">
        <v>2880.83</v>
      </c>
      <c r="AM18" s="220">
        <v>2876.02</v>
      </c>
      <c r="AN18" s="220">
        <v>2882.39</v>
      </c>
      <c r="AO18" s="220">
        <v>2881.09</v>
      </c>
      <c r="AP18" s="220">
        <v>2881.69</v>
      </c>
      <c r="AQ18" s="220">
        <v>2897.87</v>
      </c>
      <c r="AR18" s="220">
        <v>2922.62</v>
      </c>
      <c r="AS18" s="220">
        <v>2923.56</v>
      </c>
      <c r="AT18" s="220">
        <v>2921.61</v>
      </c>
      <c r="AU18" s="220">
        <v>2930.52</v>
      </c>
      <c r="AV18" s="220">
        <v>2917.59</v>
      </c>
      <c r="AW18" s="220">
        <v>2907.23</v>
      </c>
      <c r="AX18" s="220">
        <v>2904.94</v>
      </c>
      <c r="AY18" s="220">
        <v>2905.8</v>
      </c>
      <c r="AZ18" s="220">
        <v>2933.77</v>
      </c>
      <c r="BA18" s="220">
        <v>2969.48</v>
      </c>
      <c r="BB18" s="220">
        <v>2975.33</v>
      </c>
      <c r="BC18" s="220">
        <v>2961.75</v>
      </c>
      <c r="BD18" s="220">
        <v>2957.49</v>
      </c>
      <c r="BE18" s="220">
        <v>2973.96</v>
      </c>
      <c r="BF18" s="220">
        <v>2964.65</v>
      </c>
      <c r="BG18" s="220">
        <v>2963.51</v>
      </c>
      <c r="BH18" s="220">
        <v>2979.98</v>
      </c>
      <c r="BI18" s="220">
        <v>3005.5</v>
      </c>
      <c r="BJ18" s="220">
        <v>3015.88</v>
      </c>
      <c r="BK18" s="220">
        <v>2999.86</v>
      </c>
      <c r="BL18" s="220">
        <v>2988.42</v>
      </c>
      <c r="BM18" s="220">
        <v>3009.32</v>
      </c>
      <c r="BN18" s="220">
        <v>2996.79</v>
      </c>
      <c r="BO18" s="220">
        <v>3021.58</v>
      </c>
      <c r="BP18" s="220">
        <v>3004.06</v>
      </c>
      <c r="BQ18" s="220">
        <v>2990.57</v>
      </c>
      <c r="BR18" s="220">
        <v>2985.13</v>
      </c>
      <c r="BS18" s="220">
        <v>2956.15</v>
      </c>
      <c r="BT18" s="220">
        <v>2954.49</v>
      </c>
      <c r="BU18" s="220">
        <v>2945.53</v>
      </c>
      <c r="BV18" s="220">
        <v>2955.64</v>
      </c>
      <c r="BW18" s="220">
        <v>2963.81</v>
      </c>
      <c r="BX18" s="220">
        <v>2993.49</v>
      </c>
      <c r="BY18" s="220">
        <v>2976.06</v>
      </c>
      <c r="BZ18" s="220">
        <v>2964.31</v>
      </c>
      <c r="CA18" s="220">
        <v>2953.22</v>
      </c>
      <c r="CB18" s="220">
        <v>2941.7</v>
      </c>
      <c r="CC18" s="220">
        <v>2947.96</v>
      </c>
      <c r="CD18" s="220">
        <v>2952.38</v>
      </c>
      <c r="CE18" s="220">
        <v>2955.56</v>
      </c>
      <c r="CF18" s="220">
        <v>2926.83</v>
      </c>
      <c r="CG18" s="220">
        <v>2920.21</v>
      </c>
      <c r="CH18" s="220">
        <v>2936.05</v>
      </c>
      <c r="CI18" s="220">
        <v>2940.64</v>
      </c>
      <c r="CJ18" s="220">
        <v>2951.82</v>
      </c>
      <c r="CK18" s="220">
        <v>2970.94</v>
      </c>
      <c r="CL18" s="220">
        <v>2949.16</v>
      </c>
      <c r="CM18" s="220">
        <v>2954.6</v>
      </c>
      <c r="CN18" s="220">
        <v>2951.9</v>
      </c>
      <c r="CO18" s="220">
        <v>2968.02</v>
      </c>
      <c r="CP18" s="220">
        <v>2962.84</v>
      </c>
      <c r="CQ18" s="220">
        <v>2952.62</v>
      </c>
      <c r="CR18" s="220">
        <v>2942.45</v>
      </c>
      <c r="CS18" s="220">
        <v>2961.57</v>
      </c>
      <c r="CT18" s="220">
        <v>2945.95</v>
      </c>
      <c r="CU18" s="220">
        <v>2965.84</v>
      </c>
      <c r="CV18" s="220">
        <v>2953.02</v>
      </c>
      <c r="CW18" s="220">
        <v>2965.53</v>
      </c>
      <c r="CX18" s="220">
        <v>2985.33</v>
      </c>
      <c r="CY18" s="220">
        <v>2968.12</v>
      </c>
      <c r="CZ18" s="220">
        <v>2946.46</v>
      </c>
      <c r="DA18" s="220">
        <v>2948.25</v>
      </c>
      <c r="DB18" s="220">
        <v>2950.01</v>
      </c>
      <c r="DC18" s="220">
        <v>2947.7</v>
      </c>
      <c r="DD18" s="220">
        <v>2938.88</v>
      </c>
      <c r="DE18" s="220">
        <v>2932.37</v>
      </c>
      <c r="DF18" s="220">
        <v>2924.18</v>
      </c>
      <c r="DG18" s="220">
        <v>2937.19</v>
      </c>
      <c r="DH18" s="220">
        <v>2948.3</v>
      </c>
      <c r="DI18" s="220">
        <v>2961.4</v>
      </c>
      <c r="DJ18" s="220">
        <v>2952.52</v>
      </c>
      <c r="DK18" s="220">
        <v>2954.11</v>
      </c>
      <c r="DL18" s="220">
        <v>2961.82</v>
      </c>
      <c r="DM18" s="220">
        <v>2969.37</v>
      </c>
      <c r="DN18" s="220">
        <v>2960.01</v>
      </c>
      <c r="DO18" s="220">
        <v>2964.37</v>
      </c>
      <c r="DP18" s="220">
        <v>2952.27</v>
      </c>
      <c r="DQ18" s="220">
        <v>2938.81</v>
      </c>
      <c r="DR18" s="220">
        <v>2923.23</v>
      </c>
      <c r="DS18" s="220">
        <v>2922.94</v>
      </c>
      <c r="DT18" s="220">
        <v>2917.83</v>
      </c>
      <c r="DU18" s="220">
        <v>2900.23</v>
      </c>
      <c r="DV18" s="220">
        <v>2912.03</v>
      </c>
      <c r="DW18" s="220">
        <v>2896.98</v>
      </c>
      <c r="DX18" s="220">
        <v>2887.17</v>
      </c>
      <c r="DY18" s="220">
        <v>2883.35</v>
      </c>
      <c r="DZ18" s="220">
        <v>2875.31</v>
      </c>
      <c r="EA18" s="220">
        <v>2865.59</v>
      </c>
      <c r="EB18" s="220">
        <v>2861.18</v>
      </c>
      <c r="EC18" s="220">
        <v>2842.6</v>
      </c>
      <c r="ED18" s="220">
        <v>2848.35</v>
      </c>
      <c r="EE18" s="220">
        <v>2860.14</v>
      </c>
      <c r="EF18" s="220">
        <v>2875.55</v>
      </c>
      <c r="EG18" s="220">
        <v>2862.95</v>
      </c>
      <c r="EH18" s="220">
        <v>2844.82</v>
      </c>
      <c r="EI18" s="220">
        <v>2842.07</v>
      </c>
      <c r="EJ18" s="220">
        <v>2842.03</v>
      </c>
      <c r="EK18" s="220">
        <v>2821.18</v>
      </c>
      <c r="EL18" s="220">
        <v>2846.26</v>
      </c>
      <c r="EM18" s="220">
        <v>2823.58</v>
      </c>
      <c r="EN18" s="220">
        <v>2826.65</v>
      </c>
      <c r="EO18" s="220">
        <v>2817.77</v>
      </c>
      <c r="EP18" s="220">
        <v>2819.18</v>
      </c>
      <c r="EQ18" s="220">
        <v>2787.85</v>
      </c>
      <c r="ER18" s="220">
        <v>2796.05</v>
      </c>
      <c r="ES18" s="220">
        <v>2821.51</v>
      </c>
      <c r="ET18" s="220">
        <v>2817.58</v>
      </c>
      <c r="EU18" s="220">
        <v>2818.56</v>
      </c>
      <c r="EV18" s="220">
        <v>2835.89</v>
      </c>
      <c r="EW18" s="220">
        <v>2852.96</v>
      </c>
      <c r="EX18" s="220">
        <v>2842.04</v>
      </c>
      <c r="EY18" s="220">
        <v>2851.64</v>
      </c>
      <c r="EZ18" s="220">
        <v>2847.6</v>
      </c>
      <c r="FA18" s="220">
        <v>2836.24</v>
      </c>
      <c r="FB18" s="220">
        <v>2853.81</v>
      </c>
      <c r="FC18" s="220">
        <v>2803.32</v>
      </c>
      <c r="FD18" s="220">
        <v>2804.54</v>
      </c>
      <c r="FE18" s="220">
        <v>2809.93</v>
      </c>
      <c r="FF18" s="220">
        <v>2826.09</v>
      </c>
      <c r="FG18" s="220">
        <v>2834.44</v>
      </c>
      <c r="FH18" s="220">
        <v>2860.06</v>
      </c>
      <c r="FI18" s="220">
        <v>2865.47</v>
      </c>
      <c r="FJ18" s="220">
        <v>2877.19</v>
      </c>
      <c r="FK18" s="220">
        <v>2872.55</v>
      </c>
      <c r="FL18" s="220">
        <v>2847.69</v>
      </c>
      <c r="FM18" s="220">
        <v>2862.66</v>
      </c>
      <c r="FN18" s="220">
        <v>2863.97</v>
      </c>
      <c r="FO18" s="220">
        <v>2874.26</v>
      </c>
      <c r="FP18" s="220">
        <v>2869.94</v>
      </c>
      <c r="FQ18" s="220">
        <v>2877.32</v>
      </c>
      <c r="FR18" s="220">
        <v>2882.81</v>
      </c>
      <c r="FS18" s="220">
        <v>2898.82</v>
      </c>
      <c r="FT18" s="220">
        <v>2891.34</v>
      </c>
      <c r="FU18" s="220">
        <v>2879.33</v>
      </c>
      <c r="FV18" s="220">
        <v>2886.58</v>
      </c>
      <c r="FW18" s="220">
        <v>2861.02</v>
      </c>
      <c r="FX18" s="220">
        <v>2858.78</v>
      </c>
      <c r="FY18" s="220">
        <v>2865.5</v>
      </c>
      <c r="FZ18" s="220">
        <v>2889.63</v>
      </c>
      <c r="GA18" s="220">
        <v>2880.75</v>
      </c>
      <c r="GB18" s="220">
        <v>2879.67</v>
      </c>
      <c r="GC18" s="220">
        <v>2889.84</v>
      </c>
      <c r="GD18" s="220">
        <v>2870.21</v>
      </c>
      <c r="GE18" s="220">
        <v>2875.03</v>
      </c>
      <c r="GF18" s="220">
        <v>2885.82</v>
      </c>
      <c r="GG18" s="220">
        <v>2878.06</v>
      </c>
      <c r="GH18" s="220">
        <v>2862.01</v>
      </c>
      <c r="GI18" s="220">
        <v>2841.64</v>
      </c>
      <c r="GJ18" s="220">
        <v>2840.39</v>
      </c>
      <c r="GK18" s="220">
        <v>2843.37</v>
      </c>
      <c r="GL18" s="220">
        <v>2850.84</v>
      </c>
      <c r="GM18" s="220">
        <v>2844.68</v>
      </c>
      <c r="GN18" s="220">
        <v>2816.04</v>
      </c>
      <c r="GO18" s="220">
        <v>2796.1</v>
      </c>
      <c r="GP18" s="220">
        <v>2808.38</v>
      </c>
      <c r="GQ18" s="220">
        <v>2787.87</v>
      </c>
      <c r="GR18" s="220">
        <v>2802.1</v>
      </c>
      <c r="GS18" s="220">
        <v>2806.64</v>
      </c>
      <c r="GT18" s="220">
        <v>2818.43</v>
      </c>
      <c r="GU18" s="220">
        <v>2842.86</v>
      </c>
      <c r="GV18" s="220">
        <v>2853.94</v>
      </c>
      <c r="GW18" s="220">
        <v>2856.43</v>
      </c>
      <c r="GX18" s="220">
        <v>2854.34</v>
      </c>
      <c r="GY18" s="220">
        <v>2867.85</v>
      </c>
      <c r="GZ18" s="220">
        <v>2889.01</v>
      </c>
      <c r="HA18" s="220">
        <v>2886.38</v>
      </c>
      <c r="HB18" s="220">
        <v>2894.41</v>
      </c>
      <c r="HC18" s="220">
        <v>2889.19</v>
      </c>
      <c r="HD18" s="220">
        <v>2871.79</v>
      </c>
      <c r="HE18" s="220">
        <v>2862.22</v>
      </c>
      <c r="HF18" s="220">
        <v>2863.19</v>
      </c>
      <c r="HG18" s="220">
        <v>2878.01</v>
      </c>
      <c r="HH18" s="220">
        <v>2887.58</v>
      </c>
      <c r="HI18" s="220">
        <v>2869.93</v>
      </c>
      <c r="HJ18" s="220">
        <v>2889.39</v>
      </c>
      <c r="HK18" s="220">
        <v>2884.2</v>
      </c>
      <c r="HL18" s="220">
        <v>2896.9</v>
      </c>
      <c r="HM18" s="220">
        <v>2927.12</v>
      </c>
      <c r="HN18" s="220">
        <v>2912.45</v>
      </c>
      <c r="HO18" s="220">
        <v>2924.48</v>
      </c>
      <c r="HP18" s="220">
        <v>2938.38</v>
      </c>
      <c r="HQ18" s="220">
        <v>2943.44</v>
      </c>
      <c r="HR18" s="220">
        <v>2968.42</v>
      </c>
      <c r="HS18" s="220">
        <v>2962.37</v>
      </c>
      <c r="HT18" s="220">
        <v>2977.01</v>
      </c>
      <c r="HU18" s="220">
        <v>2986.91</v>
      </c>
      <c r="HV18" s="220">
        <v>2978.63</v>
      </c>
      <c r="HW18" s="220">
        <v>2965.19</v>
      </c>
      <c r="HX18" s="220">
        <v>2957.15</v>
      </c>
      <c r="HY18" s="220">
        <v>2959.06</v>
      </c>
      <c r="HZ18" s="220">
        <v>2972.5</v>
      </c>
      <c r="IA18" s="220">
        <v>2951.75</v>
      </c>
      <c r="IB18" s="220">
        <v>2953.76</v>
      </c>
      <c r="IC18" s="220">
        <v>2948.71</v>
      </c>
      <c r="ID18" s="220">
        <v>2945.12</v>
      </c>
      <c r="IE18" s="220">
        <v>2947.29</v>
      </c>
      <c r="IF18" s="220">
        <v>2958.85</v>
      </c>
      <c r="IG18" s="220">
        <v>2972.9</v>
      </c>
      <c r="IH18" s="220">
        <v>2966.66</v>
      </c>
      <c r="II18" s="220">
        <v>2972.72</v>
      </c>
      <c r="IJ18" s="220">
        <v>2969.51</v>
      </c>
      <c r="IK18" s="220">
        <v>2951.44</v>
      </c>
      <c r="IL18" s="220">
        <v>2935.29</v>
      </c>
      <c r="IM18" s="220">
        <v>2956.43</v>
      </c>
      <c r="IN18" s="220">
        <v>2940.53</v>
      </c>
      <c r="IO18" s="220">
        <v>2930.4</v>
      </c>
      <c r="IP18" s="220">
        <v>2923.98</v>
      </c>
      <c r="IQ18" s="220">
        <v>2917.12</v>
      </c>
      <c r="IR18" s="220">
        <v>2925.44</v>
      </c>
      <c r="IS18" s="220">
        <v>2915.64</v>
      </c>
      <c r="IT18" s="220">
        <v>2909.87</v>
      </c>
      <c r="IU18" s="220">
        <v>2913.97</v>
      </c>
      <c r="IV18" s="220">
        <v>2934.18</v>
      </c>
      <c r="IW18" s="220">
        <v>2920.64</v>
      </c>
      <c r="IX18" s="220">
        <v>2928.27</v>
      </c>
      <c r="IY18" s="220">
        <v>2940.5</v>
      </c>
      <c r="IZ18" s="220">
        <v>2890.12</v>
      </c>
      <c r="JA18" s="220">
        <v>2885.9</v>
      </c>
      <c r="JB18" s="220">
        <v>2900.75</v>
      </c>
      <c r="JC18" s="220">
        <v>2913.45</v>
      </c>
      <c r="JD18" s="220">
        <v>2917.73</v>
      </c>
      <c r="JE18" s="220">
        <v>2940.25</v>
      </c>
      <c r="JF18" s="220">
        <v>2940.49</v>
      </c>
      <c r="JG18" s="220">
        <v>2957.97</v>
      </c>
      <c r="JH18" s="220">
        <v>2946.09</v>
      </c>
      <c r="JI18" s="220">
        <v>2953.5</v>
      </c>
      <c r="JJ18" s="220">
        <v>2963.7</v>
      </c>
      <c r="JK18" s="220">
        <v>2944.28</v>
      </c>
      <c r="JL18" s="220">
        <v>2939.26</v>
      </c>
      <c r="JM18" s="220">
        <v>2982.84</v>
      </c>
      <c r="JN18" s="220">
        <v>2988.26</v>
      </c>
      <c r="JO18" s="220">
        <v>2992.79</v>
      </c>
      <c r="JP18" s="220">
        <v>3003.68</v>
      </c>
      <c r="JQ18" s="220">
        <v>2983.88</v>
      </c>
      <c r="JR18" s="220">
        <v>2982.94</v>
      </c>
      <c r="JS18" s="220">
        <v>2995.82</v>
      </c>
      <c r="JT18" s="220">
        <v>3011.12</v>
      </c>
      <c r="JU18" s="220">
        <v>2996.08</v>
      </c>
      <c r="JV18" s="220">
        <v>2984.34</v>
      </c>
      <c r="JW18" s="220">
        <v>2999.82</v>
      </c>
      <c r="JX18" s="220">
        <v>2992.69</v>
      </c>
      <c r="JY18" s="220">
        <v>2983.42</v>
      </c>
      <c r="JZ18" s="220">
        <v>2994.99</v>
      </c>
      <c r="KA18" s="220">
        <v>3005.14</v>
      </c>
      <c r="KB18" s="220">
        <v>3011.12</v>
      </c>
      <c r="KC18" s="220">
        <v>3025.56</v>
      </c>
      <c r="KD18" s="220">
        <v>3003.37</v>
      </c>
      <c r="KE18" s="220">
        <v>3012.29</v>
      </c>
      <c r="KF18" s="220">
        <v>3011.25</v>
      </c>
      <c r="KG18" s="220">
        <v>3007.39</v>
      </c>
      <c r="KH18" s="220">
        <v>3028.65</v>
      </c>
      <c r="KI18" s="220">
        <v>3024.65</v>
      </c>
      <c r="KJ18" s="220">
        <v>3038.74</v>
      </c>
      <c r="KK18" s="220">
        <v>3016.75</v>
      </c>
      <c r="KL18" s="220">
        <v>3023.61</v>
      </c>
      <c r="KM18" s="220">
        <v>3039.65</v>
      </c>
      <c r="KN18" s="220">
        <v>3048.79</v>
      </c>
      <c r="KO18" s="220">
        <v>3057.25</v>
      </c>
      <c r="KP18" s="220">
        <v>3078.06</v>
      </c>
      <c r="KQ18" s="220">
        <v>3072.86</v>
      </c>
      <c r="KR18" s="220">
        <v>3059.72</v>
      </c>
      <c r="KS18" s="220">
        <v>3054.57</v>
      </c>
      <c r="KT18" s="220">
        <v>3034.66</v>
      </c>
      <c r="KU18" s="220">
        <v>3024.61</v>
      </c>
      <c r="KV18" s="220">
        <v>3018.98</v>
      </c>
      <c r="KW18" s="220">
        <v>3016</v>
      </c>
      <c r="KX18" s="220">
        <v>3004.74</v>
      </c>
      <c r="KY18" s="220">
        <v>2999.66</v>
      </c>
      <c r="KZ18" s="220">
        <v>2997.79</v>
      </c>
      <c r="LA18" s="220">
        <v>2981.69</v>
      </c>
      <c r="LB18" s="220">
        <v>3001</v>
      </c>
      <c r="LC18" s="220">
        <v>3008.11</v>
      </c>
      <c r="LD18" s="220">
        <v>3006.13</v>
      </c>
      <c r="LE18" s="220">
        <v>3019.72</v>
      </c>
      <c r="LF18" s="220">
        <v>3010.42</v>
      </c>
      <c r="LG18" s="220">
        <v>3013.52</v>
      </c>
      <c r="LH18" s="220">
        <v>3010.44</v>
      </c>
      <c r="LI18" s="220">
        <v>2979.06</v>
      </c>
      <c r="LJ18" s="220">
        <v>2969.87</v>
      </c>
      <c r="LK18" s="220">
        <v>2979.5</v>
      </c>
      <c r="LL18" s="220">
        <v>2968.69</v>
      </c>
      <c r="LM18" s="220">
        <v>2969.43</v>
      </c>
      <c r="LN18" s="220">
        <v>2978.03</v>
      </c>
      <c r="LO18" s="220">
        <v>2977.38</v>
      </c>
      <c r="LP18" s="220">
        <v>2989.56</v>
      </c>
      <c r="LQ18" s="220">
        <v>2987.42</v>
      </c>
      <c r="LR18" s="220">
        <v>2989.34</v>
      </c>
      <c r="LS18" s="220">
        <v>2990.79</v>
      </c>
      <c r="LT18" s="220">
        <v>2991.37</v>
      </c>
      <c r="LU18" s="220">
        <v>2998.76</v>
      </c>
      <c r="LV18" s="220">
        <v>3001.38</v>
      </c>
      <c r="LW18" s="220">
        <v>2997.57</v>
      </c>
      <c r="LX18" s="220">
        <v>2992.59</v>
      </c>
      <c r="LY18" s="220">
        <v>2984.83</v>
      </c>
      <c r="LZ18" s="220">
        <v>2977.58</v>
      </c>
      <c r="MA18" s="220">
        <v>2979.35</v>
      </c>
      <c r="MB18" s="220">
        <v>2963.06</v>
      </c>
      <c r="MC18" s="220">
        <v>2965.98</v>
      </c>
      <c r="MD18" s="220">
        <v>2969.32</v>
      </c>
      <c r="ME18" s="220">
        <v>2980.79</v>
      </c>
      <c r="MF18" s="220">
        <v>2981.21</v>
      </c>
      <c r="MG18" s="220">
        <v>2985.61</v>
      </c>
      <c r="MH18" s="220">
        <v>2986.56</v>
      </c>
      <c r="MI18" s="220">
        <v>2985.33</v>
      </c>
      <c r="MJ18" s="220">
        <v>3003.31</v>
      </c>
      <c r="MK18" s="220">
        <v>2996.02</v>
      </c>
      <c r="ML18" s="220">
        <v>2975.68</v>
      </c>
      <c r="MM18" s="220">
        <v>2976.51</v>
      </c>
      <c r="MN18" s="220">
        <v>2976.51</v>
      </c>
      <c r="MO18" s="220">
        <v>2958.23</v>
      </c>
      <c r="MP18" s="220">
        <v>2955.84</v>
      </c>
      <c r="MQ18" s="220">
        <v>2957.46</v>
      </c>
      <c r="MR18" s="220">
        <v>2948.06</v>
      </c>
      <c r="MS18" s="220">
        <v>2959.16</v>
      </c>
      <c r="MT18" s="220">
        <v>2958.57</v>
      </c>
      <c r="MU18" s="220">
        <v>2954.61</v>
      </c>
      <c r="MV18" s="220">
        <v>2954.29</v>
      </c>
      <c r="MW18" s="220">
        <v>2964.67</v>
      </c>
      <c r="MX18" s="220">
        <v>2964.87</v>
      </c>
      <c r="MY18" s="220">
        <v>2968.82</v>
      </c>
      <c r="MZ18" s="220">
        <v>2970.87</v>
      </c>
      <c r="NA18" s="220">
        <v>2977.92</v>
      </c>
      <c r="NB18" s="220">
        <v>2978.62</v>
      </c>
      <c r="NC18" s="220">
        <v>2982.57</v>
      </c>
      <c r="ND18" s="220">
        <v>2965.16</v>
      </c>
      <c r="NE18" s="220">
        <v>2963.72</v>
      </c>
      <c r="NF18" s="220">
        <v>2965.05</v>
      </c>
      <c r="NG18" s="220">
        <v>2968.25</v>
      </c>
      <c r="NH18" s="220">
        <v>2955.7</v>
      </c>
      <c r="NI18" s="220">
        <v>2944.38</v>
      </c>
      <c r="NJ18" s="220">
        <v>2940.15</v>
      </c>
      <c r="NK18" s="220">
        <v>2949.07</v>
      </c>
      <c r="NL18" s="220">
        <v>2958.59</v>
      </c>
      <c r="NM18" s="220">
        <v>2967.77</v>
      </c>
      <c r="NN18" s="220">
        <v>2963.28</v>
      </c>
      <c r="NO18" s="220">
        <v>2949.32</v>
      </c>
      <c r="NP18" s="220">
        <v>2955.29</v>
      </c>
      <c r="NQ18" s="220">
        <v>2958.11</v>
      </c>
      <c r="NR18" s="220">
        <v>2961.08</v>
      </c>
      <c r="NS18" s="220">
        <v>2955.69</v>
      </c>
      <c r="NT18" s="220">
        <v>2965.79</v>
      </c>
      <c r="NU18" s="220">
        <v>2966.96</v>
      </c>
      <c r="NV18" s="220">
        <v>2971.51</v>
      </c>
      <c r="NW18" s="220">
        <v>2964.89</v>
      </c>
      <c r="NX18" s="220">
        <v>2964.62</v>
      </c>
      <c r="NY18" s="220">
        <v>2957.8</v>
      </c>
      <c r="NZ18" s="220">
        <v>2955.05</v>
      </c>
      <c r="OA18" s="220">
        <v>2951.99</v>
      </c>
      <c r="OB18" s="220">
        <v>2951.91</v>
      </c>
      <c r="OC18" s="220">
        <v>2949.4</v>
      </c>
      <c r="OD18" s="220">
        <v>2961.9</v>
      </c>
      <c r="OE18" s="220">
        <v>2964.49</v>
      </c>
      <c r="OF18" s="220">
        <v>2962.39</v>
      </c>
      <c r="OG18" s="220">
        <v>2954.3</v>
      </c>
      <c r="OH18" s="220">
        <v>2948.57</v>
      </c>
      <c r="OI18" s="220">
        <v>2952.3</v>
      </c>
      <c r="OJ18" s="220">
        <v>2961.18</v>
      </c>
      <c r="OK18" s="220">
        <v>2985.28</v>
      </c>
      <c r="OL18" s="220">
        <v>2988.52</v>
      </c>
      <c r="OM18" s="220">
        <v>2980.4</v>
      </c>
      <c r="ON18" s="220">
        <v>2986.43</v>
      </c>
      <c r="OO18" s="220">
        <v>2994.76</v>
      </c>
      <c r="OP18" s="220">
        <v>3002.82</v>
      </c>
      <c r="OQ18" s="220">
        <v>3009.32</v>
      </c>
      <c r="OR18" s="220">
        <v>2997.68</v>
      </c>
      <c r="OS18" s="220">
        <v>2996.03</v>
      </c>
      <c r="OT18" s="220">
        <v>2977.93</v>
      </c>
      <c r="OU18" s="220">
        <v>2972.39</v>
      </c>
      <c r="OV18" s="220">
        <v>2976.16</v>
      </c>
      <c r="OW18" s="220">
        <v>3000.82</v>
      </c>
      <c r="OX18" s="220">
        <v>3005.62</v>
      </c>
      <c r="OY18" s="220">
        <v>3023.22</v>
      </c>
      <c r="OZ18" s="220">
        <v>3025.47</v>
      </c>
      <c r="PA18" s="220">
        <v>3019.99</v>
      </c>
      <c r="PB18" s="220">
        <v>3021.01</v>
      </c>
      <c r="PC18" s="220">
        <v>3026.39</v>
      </c>
      <c r="PD18" s="220">
        <v>3011.95</v>
      </c>
      <c r="PE18" s="220">
        <v>3000.75</v>
      </c>
      <c r="PF18" s="220">
        <v>2998.61</v>
      </c>
      <c r="PG18" s="220">
        <v>2999.75</v>
      </c>
      <c r="PH18" s="220">
        <v>2995.7</v>
      </c>
      <c r="PI18" s="220">
        <v>2986.67</v>
      </c>
      <c r="PJ18" s="220">
        <v>2980.59</v>
      </c>
      <c r="PK18" s="220">
        <v>2982.5</v>
      </c>
      <c r="PL18" s="220">
        <v>2993.01</v>
      </c>
      <c r="PM18" s="220">
        <v>2982.43</v>
      </c>
      <c r="PN18" s="220">
        <v>2991.8</v>
      </c>
      <c r="PO18" s="220">
        <v>2998.21</v>
      </c>
      <c r="PP18" s="220">
        <v>2987.51</v>
      </c>
      <c r="PQ18" s="220">
        <v>2980.41</v>
      </c>
      <c r="PR18" s="220">
        <v>2967.2</v>
      </c>
      <c r="PS18" s="220">
        <v>2964.61</v>
      </c>
      <c r="PT18" s="220">
        <v>2968.5</v>
      </c>
      <c r="PU18" s="220">
        <v>2962.99</v>
      </c>
      <c r="PV18" s="220">
        <v>2970.17</v>
      </c>
      <c r="PW18" s="220">
        <v>2973.26</v>
      </c>
      <c r="PX18" s="220">
        <v>2941.82</v>
      </c>
      <c r="PY18" s="220">
        <v>2962.76</v>
      </c>
      <c r="PZ18" s="220">
        <v>2966.15</v>
      </c>
      <c r="QA18" s="220">
        <v>2990.91</v>
      </c>
      <c r="QB18" s="220">
        <v>2983.32</v>
      </c>
      <c r="QC18" s="220">
        <v>2992.27</v>
      </c>
      <c r="QD18" s="220">
        <v>2986.19</v>
      </c>
      <c r="QE18" s="220">
        <v>2983.03</v>
      </c>
      <c r="QF18" s="220">
        <v>2990.24</v>
      </c>
      <c r="QG18" s="220">
        <v>2988.11</v>
      </c>
      <c r="QH18" s="220">
        <v>2979.35</v>
      </c>
      <c r="QI18" s="220">
        <v>2962.61</v>
      </c>
      <c r="QJ18" s="220">
        <v>2967.8</v>
      </c>
      <c r="QK18" s="220">
        <v>2959.39</v>
      </c>
      <c r="QL18" s="220">
        <v>2965.21</v>
      </c>
      <c r="QM18" s="220">
        <v>2969.77</v>
      </c>
      <c r="QN18" s="220">
        <v>2957.14</v>
      </c>
      <c r="QO18" s="220">
        <v>2970.9</v>
      </c>
      <c r="QP18" s="220">
        <v>2968.62</v>
      </c>
      <c r="QQ18" s="220">
        <v>2962.86</v>
      </c>
      <c r="QR18" s="220">
        <v>2961.17</v>
      </c>
      <c r="QS18" s="220">
        <v>2949.35</v>
      </c>
      <c r="QT18" s="220">
        <v>2934.32</v>
      </c>
      <c r="QU18" s="220">
        <v>2936.01</v>
      </c>
      <c r="QV18" s="220">
        <v>2949.6</v>
      </c>
      <c r="QW18" s="220">
        <v>2951.53</v>
      </c>
      <c r="QX18" s="220">
        <v>2946.49</v>
      </c>
      <c r="QY18" s="220">
        <v>2947.28</v>
      </c>
      <c r="QZ18" s="220">
        <v>2950.13</v>
      </c>
      <c r="RA18" s="220">
        <v>2947.31</v>
      </c>
      <c r="RB18" s="220">
        <v>2942.52</v>
      </c>
      <c r="RC18" s="220">
        <v>2962.93</v>
      </c>
      <c r="RD18" s="220">
        <v>2955.19</v>
      </c>
      <c r="RE18" s="220">
        <v>2940.53</v>
      </c>
      <c r="RF18" s="220">
        <v>2950.6</v>
      </c>
      <c r="RG18" s="220">
        <v>2948.93</v>
      </c>
      <c r="RH18" s="220">
        <v>2948.31</v>
      </c>
      <c r="RI18" s="220">
        <v>2927.5</v>
      </c>
      <c r="RJ18" s="220">
        <v>2930.13</v>
      </c>
      <c r="RK18" s="220">
        <v>2933.66</v>
      </c>
      <c r="RL18" s="220">
        <v>2919.65</v>
      </c>
      <c r="RM18" s="220">
        <v>2912.8</v>
      </c>
      <c r="RN18" s="220">
        <v>2916.46</v>
      </c>
      <c r="RO18" s="220">
        <v>2904.18</v>
      </c>
      <c r="RP18" s="220">
        <v>2909.46</v>
      </c>
      <c r="RQ18" s="220">
        <v>2919.28</v>
      </c>
      <c r="RR18" s="220">
        <v>2919.8</v>
      </c>
      <c r="RS18" s="220">
        <v>2927.54</v>
      </c>
      <c r="RT18" s="220">
        <v>2930.43</v>
      </c>
      <c r="RU18" s="220">
        <v>2930.21</v>
      </c>
      <c r="RV18" s="220">
        <v>2942.01</v>
      </c>
      <c r="RW18" s="220">
        <v>2939.89</v>
      </c>
      <c r="RX18" s="220">
        <v>2942.39</v>
      </c>
      <c r="RY18" s="220">
        <v>2944.37</v>
      </c>
      <c r="RZ18" s="220">
        <v>2951.44</v>
      </c>
      <c r="SA18" s="220">
        <v>2964.61</v>
      </c>
      <c r="SB18" s="220">
        <v>2980.42</v>
      </c>
      <c r="SC18" s="220">
        <v>2998.87</v>
      </c>
      <c r="SD18" s="220">
        <v>2990.77</v>
      </c>
      <c r="SE18" s="220">
        <v>2984.13</v>
      </c>
      <c r="SF18" s="220">
        <v>2989.47</v>
      </c>
      <c r="SG18" s="220">
        <v>2985.86</v>
      </c>
      <c r="SH18" s="220">
        <v>2983.53</v>
      </c>
      <c r="SI18" s="220">
        <v>2984.29</v>
      </c>
      <c r="SJ18" s="220">
        <v>3000.26</v>
      </c>
      <c r="SK18" s="220">
        <v>3014.51</v>
      </c>
      <c r="SL18" s="221">
        <v>3014.71</v>
      </c>
      <c r="SM18" s="221">
        <v>3017.13</v>
      </c>
      <c r="SN18" s="221">
        <v>3009.92</v>
      </c>
      <c r="SO18" s="221">
        <v>2995.22</v>
      </c>
      <c r="SP18" s="221">
        <v>2994.38</v>
      </c>
      <c r="SQ18" s="221">
        <v>2986</v>
      </c>
      <c r="SR18" s="221">
        <v>2979.05</v>
      </c>
      <c r="SS18" s="221">
        <v>2980.95</v>
      </c>
      <c r="ST18" s="221">
        <v>2973.55</v>
      </c>
      <c r="SU18" s="221">
        <v>2976.37</v>
      </c>
      <c r="SV18" s="221">
        <v>2978.02</v>
      </c>
      <c r="SW18" s="221">
        <v>2990.14</v>
      </c>
      <c r="SX18" s="221">
        <v>2994.79</v>
      </c>
      <c r="SY18" s="221">
        <v>2992.75</v>
      </c>
      <c r="SZ18" s="221">
        <v>2998.79</v>
      </c>
      <c r="TA18" s="221">
        <v>2994.94</v>
      </c>
      <c r="TB18" s="221">
        <v>2989.42</v>
      </c>
      <c r="TC18" s="221">
        <v>2988.66</v>
      </c>
      <c r="TD18" s="221">
        <v>2989.86</v>
      </c>
      <c r="TE18" s="222">
        <v>2993.54</v>
      </c>
      <c r="TF18" s="222">
        <v>3012.26</v>
      </c>
      <c r="TG18" s="222">
        <v>3013.81</v>
      </c>
      <c r="TH18" s="222">
        <v>3014.34</v>
      </c>
      <c r="TI18" s="222">
        <v>3023.01</v>
      </c>
      <c r="TJ18" s="222">
        <v>3012.55</v>
      </c>
      <c r="TK18" s="222">
        <v>3015.03</v>
      </c>
      <c r="TL18" s="222">
        <v>3019.22</v>
      </c>
      <c r="TM18" s="222">
        <v>3034.04</v>
      </c>
      <c r="TN18" s="222">
        <v>3047.53</v>
      </c>
      <c r="TO18" s="222">
        <v>3039.66</v>
      </c>
      <c r="TP18" s="222">
        <v>3041.08</v>
      </c>
      <c r="TQ18" s="222">
        <v>3039.75</v>
      </c>
      <c r="TR18" s="222">
        <v>3038</v>
      </c>
      <c r="TS18" s="222">
        <v>3037.13</v>
      </c>
      <c r="TT18" s="222">
        <v>3029.17</v>
      </c>
      <c r="TU18" s="222">
        <v>3029.22</v>
      </c>
      <c r="TV18" s="222">
        <v>3032.13</v>
      </c>
      <c r="TW18" s="222">
        <v>3031.62</v>
      </c>
      <c r="TX18" s="222">
        <v>3043.51</v>
      </c>
      <c r="TY18" s="222">
        <v>3061</v>
      </c>
      <c r="TZ18" s="222">
        <v>3063.54</v>
      </c>
      <c r="UA18" s="222">
        <v>3065.85</v>
      </c>
      <c r="UB18" s="222">
        <v>3051.46</v>
      </c>
      <c r="UC18" s="222">
        <v>3055.59</v>
      </c>
      <c r="UD18" s="222">
        <v>3059.22</v>
      </c>
      <c r="UE18" s="222">
        <v>3052.51</v>
      </c>
      <c r="UF18" s="222">
        <v>3044.11</v>
      </c>
      <c r="UG18" s="222">
        <v>3042.26</v>
      </c>
      <c r="UH18" s="222">
        <v>3049.39</v>
      </c>
      <c r="UI18" s="222">
        <v>3055.38</v>
      </c>
      <c r="UJ18" s="222">
        <v>3050.08</v>
      </c>
      <c r="UK18" s="222">
        <v>3060.13</v>
      </c>
      <c r="UL18" s="222">
        <v>3058.33</v>
      </c>
      <c r="UM18" s="222">
        <v>3048.84</v>
      </c>
      <c r="UN18" s="222">
        <v>3046.92</v>
      </c>
      <c r="UO18" s="222">
        <v>3046.42</v>
      </c>
      <c r="UP18" s="222">
        <v>3048.77</v>
      </c>
      <c r="UQ18" s="222">
        <v>3039.02</v>
      </c>
      <c r="UR18" s="222">
        <v>3034.31</v>
      </c>
      <c r="US18" s="222">
        <v>3031.52</v>
      </c>
      <c r="UT18" s="222">
        <v>3027.41</v>
      </c>
      <c r="UU18" s="222">
        <v>3031.31</v>
      </c>
      <c r="UV18" s="222">
        <v>3034.57</v>
      </c>
      <c r="UW18" s="222">
        <v>3048.19</v>
      </c>
      <c r="UX18" s="222">
        <v>3041.68</v>
      </c>
      <c r="UY18" s="222">
        <v>3039.55</v>
      </c>
      <c r="UZ18" s="222">
        <v>3030.19</v>
      </c>
      <c r="VA18" s="222">
        <v>3019.96</v>
      </c>
      <c r="VB18" s="222">
        <v>3014.84</v>
      </c>
      <c r="VC18" s="222">
        <v>3005.47</v>
      </c>
      <c r="VD18" s="222">
        <v>3007.39</v>
      </c>
      <c r="VE18" s="222">
        <v>2997.91</v>
      </c>
      <c r="VF18" s="170">
        <v>2988.06</v>
      </c>
      <c r="VG18" s="170">
        <v>2989.18</v>
      </c>
      <c r="VH18" s="170">
        <v>2986.65</v>
      </c>
      <c r="VI18" s="170">
        <v>2979.39</v>
      </c>
      <c r="VJ18" s="170">
        <v>2977.8</v>
      </c>
      <c r="VK18" s="170">
        <v>2986.32</v>
      </c>
      <c r="VL18" s="170">
        <v>3022.95</v>
      </c>
      <c r="VM18" s="170">
        <v>3039.26</v>
      </c>
      <c r="VN18" s="222">
        <v>3057.27</v>
      </c>
      <c r="VO18" s="222">
        <v>3075.43</v>
      </c>
      <c r="VP18" s="222">
        <v>3090.08</v>
      </c>
      <c r="VQ18" s="222">
        <v>3074.84</v>
      </c>
      <c r="VR18" s="222">
        <v>3107.69</v>
      </c>
      <c r="VS18" s="222">
        <v>3159.02</v>
      </c>
      <c r="VT18" s="222">
        <v>3149.01</v>
      </c>
      <c r="VU18" s="222">
        <v>3134.2</v>
      </c>
      <c r="VV18" s="222">
        <v>3129.4</v>
      </c>
      <c r="VW18" s="222">
        <v>3096.72</v>
      </c>
      <c r="VX18" s="222">
        <v>3094.39</v>
      </c>
      <c r="VY18" s="222">
        <v>3085.09</v>
      </c>
      <c r="VZ18" s="222">
        <v>3037.78</v>
      </c>
      <c r="WA18" s="222">
        <v>3004.74</v>
      </c>
      <c r="WB18" s="222">
        <v>2996.58</v>
      </c>
      <c r="WC18" s="222">
        <v>2963.75</v>
      </c>
      <c r="WD18" s="222">
        <v>3001.16</v>
      </c>
      <c r="WE18" s="222">
        <v>2997.61</v>
      </c>
      <c r="WF18" s="222">
        <v>3030.08</v>
      </c>
      <c r="WG18" s="222">
        <v>3061.02</v>
      </c>
      <c r="WH18" s="222">
        <v>3076.52</v>
      </c>
      <c r="WI18" s="170">
        <v>3054.54</v>
      </c>
      <c r="WJ18" s="222">
        <v>3043.29</v>
      </c>
      <c r="WK18" s="222">
        <v>3038.15</v>
      </c>
      <c r="WL18" s="222">
        <v>3001.19</v>
      </c>
      <c r="WM18" s="222">
        <v>3008.11</v>
      </c>
      <c r="WN18" s="222">
        <v>3024.16</v>
      </c>
      <c r="WO18" s="222">
        <v>3020.65</v>
      </c>
      <c r="WP18" s="222">
        <v>3025.07</v>
      </c>
      <c r="WQ18" s="222">
        <v>3044.56</v>
      </c>
      <c r="WR18" s="222">
        <v>3043.06</v>
      </c>
      <c r="WS18" s="222">
        <v>3041.79</v>
      </c>
      <c r="WT18" s="222">
        <v>3039.41</v>
      </c>
      <c r="WU18" s="222">
        <v>3024.43</v>
      </c>
      <c r="WV18" s="222">
        <v>3014.44</v>
      </c>
      <c r="WW18" s="222">
        <v>3025.29</v>
      </c>
      <c r="WX18" s="222">
        <v>3016.2</v>
      </c>
      <c r="WY18" s="222">
        <v>3022.8</v>
      </c>
      <c r="WZ18" s="222">
        <v>3006.82</v>
      </c>
      <c r="XA18" s="222">
        <v>2992.03</v>
      </c>
      <c r="XB18" s="222">
        <v>3022.56</v>
      </c>
      <c r="XC18" s="222">
        <v>3022.39</v>
      </c>
      <c r="XD18" s="222">
        <v>3030.78</v>
      </c>
      <c r="XE18" s="222">
        <v>3035.31</v>
      </c>
      <c r="XF18" s="222">
        <v>3057.92</v>
      </c>
      <c r="XG18" s="222">
        <v>3050.91</v>
      </c>
      <c r="XH18" s="222">
        <v>3041.25</v>
      </c>
      <c r="XI18" s="222">
        <v>3020.03</v>
      </c>
      <c r="XJ18" s="222">
        <v>3014.62</v>
      </c>
      <c r="XK18" s="222">
        <v>3026.11</v>
      </c>
      <c r="XL18" s="222">
        <v>3025.53</v>
      </c>
      <c r="XM18" s="222">
        <v>3021.19</v>
      </c>
      <c r="XN18" s="222">
        <v>3028.83</v>
      </c>
      <c r="XO18" s="222">
        <v>3020.38</v>
      </c>
      <c r="XP18" s="222">
        <v>3025.02</v>
      </c>
      <c r="XQ18" s="222">
        <v>3025.02</v>
      </c>
      <c r="XR18" s="222">
        <v>3025.87</v>
      </c>
      <c r="XS18" s="222">
        <v>3060.13</v>
      </c>
      <c r="XT18" s="222">
        <v>3063.62</v>
      </c>
      <c r="XU18" s="222">
        <v>3072.98</v>
      </c>
      <c r="XV18" s="222">
        <v>3054.29</v>
      </c>
      <c r="XW18" s="222">
        <v>3067.72</v>
      </c>
      <c r="XX18" s="222">
        <v>3075.4</v>
      </c>
      <c r="XY18" s="222">
        <v>3089.62</v>
      </c>
      <c r="XZ18" s="222">
        <v>3115.89</v>
      </c>
      <c r="YA18" s="222">
        <v>3127.16</v>
      </c>
      <c r="YB18" s="222">
        <v>3149.27</v>
      </c>
      <c r="YC18" s="222">
        <v>3147.36</v>
      </c>
      <c r="YD18" s="222">
        <v>3173.86</v>
      </c>
      <c r="YE18" s="222">
        <v>3167.09</v>
      </c>
      <c r="YF18" s="222">
        <v>3194.08</v>
      </c>
      <c r="YG18" s="222">
        <v>3196.78</v>
      </c>
      <c r="YH18" s="222">
        <v>3186.11</v>
      </c>
      <c r="YI18" s="222">
        <v>3170.26</v>
      </c>
      <c r="YJ18" s="222">
        <v>3190.38</v>
      </c>
      <c r="YK18" s="222">
        <v>3176.09</v>
      </c>
      <c r="YL18" s="222">
        <v>3170.37</v>
      </c>
      <c r="YM18" s="222">
        <v>3160.46</v>
      </c>
      <c r="YN18" s="222">
        <v>3161.12</v>
      </c>
      <c r="YO18" s="222">
        <v>3187.55</v>
      </c>
      <c r="YP18" s="222">
        <v>3171.52</v>
      </c>
      <c r="YQ18" s="222">
        <v>3167.79</v>
      </c>
      <c r="YR18" s="222">
        <v>3173.88</v>
      </c>
      <c r="YS18" s="222">
        <v>3169.39</v>
      </c>
      <c r="YT18" s="222">
        <v>3172.52</v>
      </c>
      <c r="YU18" s="222">
        <v>3188.55</v>
      </c>
      <c r="YV18" s="222">
        <v>3175.17</v>
      </c>
      <c r="YW18" s="222">
        <v>3195.2</v>
      </c>
      <c r="YX18" s="222">
        <v>3194.36</v>
      </c>
      <c r="YY18" s="222">
        <v>3194.45</v>
      </c>
      <c r="YZ18" s="222">
        <v>3211.08</v>
      </c>
      <c r="ZA18" s="222">
        <v>3194.46</v>
      </c>
      <c r="ZB18" s="222">
        <v>3234.6</v>
      </c>
      <c r="ZC18" s="222">
        <v>3228.78</v>
      </c>
      <c r="ZD18" s="222">
        <v>3252.64</v>
      </c>
      <c r="ZE18" s="222">
        <v>3250.94</v>
      </c>
      <c r="ZF18" s="222">
        <v>3272.75</v>
      </c>
      <c r="ZG18" s="222">
        <v>3293.53</v>
      </c>
      <c r="ZH18" s="222">
        <v>3296.28</v>
      </c>
      <c r="ZI18" s="222">
        <v>3329.82</v>
      </c>
      <c r="ZJ18" s="222">
        <v>3331.29</v>
      </c>
      <c r="ZK18" s="222">
        <v>3344.75</v>
      </c>
      <c r="ZL18" s="222">
        <v>3345.48</v>
      </c>
      <c r="ZM18" s="222">
        <v>3372.39</v>
      </c>
      <c r="ZN18" s="222">
        <v>3347.23</v>
      </c>
      <c r="ZO18" s="222">
        <v>3355.29</v>
      </c>
      <c r="ZP18" s="222">
        <v>3364.22</v>
      </c>
      <c r="ZQ18" s="222">
        <v>3370.9</v>
      </c>
      <c r="ZR18" s="222">
        <v>3370.33</v>
      </c>
      <c r="ZS18" s="222">
        <v>3349.18</v>
      </c>
      <c r="ZT18" s="222">
        <v>3344.6</v>
      </c>
      <c r="ZU18" s="222">
        <v>3345.14</v>
      </c>
      <c r="ZV18" s="222">
        <v>3369.15</v>
      </c>
      <c r="ZW18" s="222">
        <v>3361.2</v>
      </c>
      <c r="ZX18" s="222">
        <v>3376.34</v>
      </c>
      <c r="ZY18" s="222">
        <v>3389.67</v>
      </c>
      <c r="ZZ18" s="222">
        <v>3401.7</v>
      </c>
      <c r="AAA18" s="222">
        <v>3378.33</v>
      </c>
      <c r="AAB18" s="222">
        <v>3375.03</v>
      </c>
      <c r="AAC18" s="222">
        <v>3368.94</v>
      </c>
      <c r="AAD18" s="222">
        <v>3372.57</v>
      </c>
      <c r="AAE18" s="222">
        <v>3368.07</v>
      </c>
      <c r="AAF18" s="222">
        <v>3376.58</v>
      </c>
      <c r="AAG18" s="222">
        <v>3392.59</v>
      </c>
      <c r="AAH18" s="222">
        <v>3392.86</v>
      </c>
      <c r="AAI18" s="170">
        <v>3415.64</v>
      </c>
      <c r="AAJ18" s="170">
        <v>3386.95</v>
      </c>
      <c r="AAK18" s="170">
        <v>3372.04</v>
      </c>
      <c r="AAL18" s="170">
        <v>3378.43</v>
      </c>
      <c r="AAM18" s="170">
        <v>3378.17</v>
      </c>
      <c r="AAN18" s="170">
        <v>3372.54</v>
      </c>
      <c r="AAO18" s="170">
        <v>3360.83</v>
      </c>
      <c r="AAP18" s="170">
        <v>3373.82</v>
      </c>
      <c r="AAQ18" s="170">
        <v>3378.48</v>
      </c>
      <c r="AAR18" s="170">
        <v>3385.96</v>
      </c>
      <c r="AAS18" s="170">
        <v>3391.41</v>
      </c>
      <c r="AAT18" s="170">
        <v>3385.54</v>
      </c>
      <c r="AAU18" s="170">
        <v>3366.69</v>
      </c>
      <c r="AAV18" s="170">
        <v>3381.98</v>
      </c>
      <c r="AAW18" s="170">
        <v>3378.44</v>
      </c>
      <c r="AAX18" s="170">
        <v>3347.85</v>
      </c>
      <c r="AAY18" s="170">
        <v>3339.27</v>
      </c>
      <c r="AAZ18" s="170">
        <v>3330.31</v>
      </c>
      <c r="ABA18" s="170">
        <v>3332.48</v>
      </c>
      <c r="ABB18" s="170">
        <v>3319.67</v>
      </c>
      <c r="ABC18" s="170">
        <v>3333.84</v>
      </c>
      <c r="ABD18" s="170">
        <v>3349.16</v>
      </c>
      <c r="ABE18" s="170">
        <v>3349.32</v>
      </c>
      <c r="ABF18" s="170">
        <v>3346.68</v>
      </c>
      <c r="ABG18" s="170">
        <v>3350.85</v>
      </c>
      <c r="ABH18" s="170">
        <v>3361.84</v>
      </c>
      <c r="ABI18" s="170">
        <v>3359.02</v>
      </c>
      <c r="ABJ18" s="170">
        <v>3359.53</v>
      </c>
      <c r="ABK18" s="170">
        <v>3362.15</v>
      </c>
      <c r="ABL18" s="170">
        <v>3373.96</v>
      </c>
      <c r="ABM18" s="170">
        <v>3365.93</v>
      </c>
      <c r="ABN18" s="170">
        <v>3350.58</v>
      </c>
      <c r="ABO18" s="170">
        <v>3343.13</v>
      </c>
      <c r="ABP18" s="170">
        <v>3344.01</v>
      </c>
      <c r="ABQ18" s="170">
        <v>3360.15</v>
      </c>
      <c r="ABR18" s="170">
        <v>3385.48</v>
      </c>
      <c r="ABS18" s="170">
        <v>3379.95</v>
      </c>
      <c r="ABT18" s="170">
        <v>3375.3</v>
      </c>
      <c r="ABU18" s="170">
        <v>3374.02</v>
      </c>
      <c r="ABV18" s="170">
        <v>3371.64</v>
      </c>
      <c r="ABW18" s="170">
        <v>3357.64</v>
      </c>
      <c r="ABX18" s="170">
        <v>3347.73</v>
      </c>
      <c r="ABY18" s="170">
        <v>3329.84</v>
      </c>
      <c r="ABZ18" s="170">
        <v>3316.52</v>
      </c>
      <c r="ACA18" s="170">
        <v>3327.86</v>
      </c>
      <c r="ACB18" s="170">
        <v>3324.36</v>
      </c>
      <c r="ACC18" s="170">
        <v>3347.42</v>
      </c>
      <c r="ACD18" s="170">
        <v>3374.2</v>
      </c>
      <c r="ACE18" s="170">
        <v>3388.48</v>
      </c>
      <c r="ACF18" s="170">
        <v>3368.43</v>
      </c>
      <c r="ACG18" s="170">
        <v>3364.7</v>
      </c>
      <c r="ACH18" s="170">
        <v>3357.74</v>
      </c>
      <c r="ACI18" s="170">
        <v>3366.8</v>
      </c>
      <c r="ACJ18" s="170">
        <v>3376.36</v>
      </c>
      <c r="ACK18" s="170">
        <v>3386.56</v>
      </c>
      <c r="ACL18" s="170">
        <v>3375.39</v>
      </c>
      <c r="ACM18" s="170">
        <v>3382.48</v>
      </c>
      <c r="ACN18" s="170">
        <v>3382.07</v>
      </c>
      <c r="ACO18" s="170">
        <v>3378.27</v>
      </c>
      <c r="ACP18" s="170">
        <v>3393.01</v>
      </c>
      <c r="ACQ18" s="170">
        <v>3398.9</v>
      </c>
      <c r="ACR18" s="170">
        <v>3412.18</v>
      </c>
      <c r="ACS18" s="223">
        <v>3410.48</v>
      </c>
      <c r="ACT18" s="223">
        <v>3439.29</v>
      </c>
      <c r="ACU18" s="223">
        <v>3454.4</v>
      </c>
      <c r="ACV18" s="223">
        <v>3461.85</v>
      </c>
      <c r="ACW18" s="223">
        <v>3453.67</v>
      </c>
      <c r="ACX18" s="223">
        <v>3451.44</v>
      </c>
      <c r="ACY18" s="223">
        <v>3455.46</v>
      </c>
      <c r="ACZ18" s="223">
        <v>3444.66</v>
      </c>
      <c r="ADA18" s="223">
        <v>3456.63</v>
      </c>
      <c r="ADB18" s="223">
        <v>3463.07</v>
      </c>
      <c r="ADC18" s="223">
        <v>3458.95</v>
      </c>
      <c r="ADD18" s="223">
        <v>3465.15</v>
      </c>
      <c r="ADE18" s="223">
        <v>3486.03</v>
      </c>
      <c r="ADF18" s="223">
        <v>3489.69</v>
      </c>
      <c r="ADG18" s="223">
        <v>3470.65</v>
      </c>
      <c r="ADH18" s="223">
        <v>3481.3</v>
      </c>
      <c r="ADI18" s="223">
        <v>3475</v>
      </c>
      <c r="ADJ18" s="223">
        <v>3478.14</v>
      </c>
      <c r="ADK18" s="223">
        <v>3474.85</v>
      </c>
      <c r="ADL18" s="223">
        <v>3484.91</v>
      </c>
      <c r="ADM18" s="223">
        <v>3495.78</v>
      </c>
      <c r="ADN18" s="223">
        <v>3504.51</v>
      </c>
      <c r="ADO18" s="223">
        <v>3495.13</v>
      </c>
      <c r="ADP18" s="223">
        <v>3493.59</v>
      </c>
      <c r="ADQ18" s="223">
        <v>3516.94</v>
      </c>
      <c r="ADR18" s="223">
        <v>3508.44</v>
      </c>
      <c r="ADS18" s="223">
        <v>3486</v>
      </c>
      <c r="ADT18" s="223">
        <v>3472.66</v>
      </c>
      <c r="ADU18" s="223">
        <v>3466.34</v>
      </c>
      <c r="ADV18" s="223">
        <v>3477.77</v>
      </c>
      <c r="ADW18" s="223">
        <v>3460.52</v>
      </c>
      <c r="ADX18" s="223">
        <v>3458.95</v>
      </c>
      <c r="ADY18" s="223">
        <v>3439.06</v>
      </c>
      <c r="ADZ18" s="223">
        <v>3449.76</v>
      </c>
      <c r="AEA18" s="223">
        <v>3464.34</v>
      </c>
      <c r="AEB18" s="223">
        <v>3453.54</v>
      </c>
      <c r="AEC18" s="223">
        <v>3464.1</v>
      </c>
      <c r="AED18" s="223">
        <v>3470.7</v>
      </c>
      <c r="AEE18" s="223">
        <v>3450.95</v>
      </c>
      <c r="AEF18" s="223">
        <v>3464.11</v>
      </c>
      <c r="AEG18" s="223">
        <v>3446.19</v>
      </c>
      <c r="AEH18" s="223">
        <v>3449.64</v>
      </c>
      <c r="AEI18" s="223">
        <v>3454.72</v>
      </c>
      <c r="AEJ18" s="223">
        <v>3439.33</v>
      </c>
      <c r="AEK18" s="223">
        <v>3430.14</v>
      </c>
      <c r="AEL18" s="223">
        <v>3422.58</v>
      </c>
      <c r="AEM18" s="223">
        <v>3410.4</v>
      </c>
      <c r="AEN18" s="223">
        <v>3431.2</v>
      </c>
      <c r="AEO18" s="223">
        <v>3442.6</v>
      </c>
      <c r="AEP18" s="223">
        <v>3457.04</v>
      </c>
      <c r="AEQ18" s="223">
        <v>3454.47</v>
      </c>
      <c r="AER18" s="223">
        <v>3457.67</v>
      </c>
      <c r="AES18" s="223">
        <v>3458.76</v>
      </c>
      <c r="AET18" s="223">
        <v>3441.08</v>
      </c>
      <c r="AEU18" s="170">
        <v>3433.55</v>
      </c>
      <c r="AEV18" s="170">
        <v>3451.2</v>
      </c>
      <c r="AEW18" s="170">
        <v>3451.4</v>
      </c>
      <c r="AEX18" s="170">
        <v>3468.53</v>
      </c>
      <c r="AEY18" s="170">
        <v>3464.77</v>
      </c>
      <c r="AEZ18" s="170">
        <v>3472.82</v>
      </c>
      <c r="AFA18" s="170">
        <v>3458.02</v>
      </c>
      <c r="AFB18" s="224">
        <v>3441.17</v>
      </c>
      <c r="AFC18" s="224">
        <v>3420.98</v>
      </c>
      <c r="AFD18" s="224">
        <v>3443.32</v>
      </c>
      <c r="AFE18" s="224">
        <v>3434.44</v>
      </c>
      <c r="AFF18" s="224">
        <v>3405.1</v>
      </c>
      <c r="AFG18" s="224">
        <v>3385.41</v>
      </c>
      <c r="AFH18" s="224">
        <v>3386.75</v>
      </c>
      <c r="AFI18" s="224">
        <v>3401.7</v>
      </c>
      <c r="AFJ18" s="224">
        <v>3404.07</v>
      </c>
      <c r="AFK18" s="224">
        <v>3398.09</v>
      </c>
      <c r="AFL18" s="224">
        <v>3396.58</v>
      </c>
      <c r="AFM18" s="224">
        <v>3388.82</v>
      </c>
      <c r="AFN18" s="224">
        <v>3404.8</v>
      </c>
      <c r="AFO18" s="224">
        <v>3400.19</v>
      </c>
      <c r="AFP18" s="224">
        <v>3386.76</v>
      </c>
      <c r="AFQ18" s="224">
        <v>3392.4</v>
      </c>
      <c r="AFR18" s="224">
        <v>3368.68</v>
      </c>
      <c r="AFS18" s="224">
        <v>3363.92</v>
      </c>
      <c r="AFT18" s="224">
        <v>3358.93</v>
      </c>
      <c r="AFU18" s="224">
        <v>3358.76</v>
      </c>
      <c r="AFV18" s="224">
        <v>3343.76</v>
      </c>
      <c r="AFW18" s="224">
        <v>3343.25</v>
      </c>
      <c r="AFX18" s="224">
        <v>3345.94</v>
      </c>
      <c r="AFY18" s="224">
        <v>3356.43</v>
      </c>
      <c r="AFZ18" s="224">
        <v>3346.76</v>
      </c>
      <c r="AGA18" s="224">
        <v>3367.81</v>
      </c>
      <c r="AGB18" s="224">
        <v>3385.89</v>
      </c>
      <c r="AGC18" s="224">
        <v>3383.14</v>
      </c>
      <c r="AGD18" s="224">
        <v>3390.74</v>
      </c>
      <c r="AGE18" s="224">
        <v>3384.74</v>
      </c>
      <c r="AGF18" s="224">
        <v>3392.63</v>
      </c>
      <c r="AGG18" s="224">
        <v>3408.05</v>
      </c>
      <c r="AGH18" s="224">
        <v>3414.23</v>
      </c>
      <c r="AGI18" s="224">
        <v>3415.32</v>
      </c>
      <c r="AGJ18" s="224">
        <v>3426.23</v>
      </c>
      <c r="AGK18" s="224">
        <v>3439.82</v>
      </c>
      <c r="AGL18" s="224">
        <v>3423.53</v>
      </c>
      <c r="AGM18" s="224">
        <v>3432.59</v>
      </c>
      <c r="AGN18" s="224">
        <v>3435.25</v>
      </c>
      <c r="AGO18" s="224">
        <v>3447.2</v>
      </c>
      <c r="AGP18" s="224">
        <v>3439.72</v>
      </c>
      <c r="AGQ18" s="224">
        <v>3440.85</v>
      </c>
      <c r="AGR18" s="224">
        <v>3452.78</v>
      </c>
      <c r="AGS18" s="224">
        <v>3448.94</v>
      </c>
      <c r="AGT18" s="224">
        <v>3430.08</v>
      </c>
      <c r="AGU18" s="224">
        <v>3424.15</v>
      </c>
      <c r="AGV18" s="224">
        <v>3418.26</v>
      </c>
      <c r="AGW18" s="224">
        <v>3426.53</v>
      </c>
      <c r="AGX18" s="224">
        <v>3442.02</v>
      </c>
      <c r="AGY18" s="224">
        <v>3461.58</v>
      </c>
      <c r="AGZ18" s="224">
        <v>3460.81</v>
      </c>
      <c r="AHA18" s="224">
        <v>3457.82</v>
      </c>
      <c r="AHB18" s="224">
        <v>3444.97</v>
      </c>
      <c r="AHC18" s="224">
        <v>3452.78</v>
      </c>
      <c r="AHD18" s="224">
        <v>3458.44</v>
      </c>
      <c r="AHE18" s="224">
        <v>3477.33</v>
      </c>
      <c r="AHF18" s="224">
        <v>3482.65</v>
      </c>
      <c r="AHG18" s="224">
        <v>3477.04</v>
      </c>
      <c r="AHH18" s="224">
        <v>3479.97</v>
      </c>
      <c r="AHI18" s="224">
        <v>3475.57</v>
      </c>
      <c r="AHJ18" s="224">
        <v>3492.17</v>
      </c>
      <c r="AHK18" s="224">
        <v>3477.1</v>
      </c>
      <c r="AHL18" s="224">
        <v>3471.91</v>
      </c>
      <c r="AHM18" s="224">
        <v>3473.09</v>
      </c>
      <c r="AHN18" s="224">
        <v>3475.97</v>
      </c>
      <c r="AHO18" s="224">
        <v>3470.45</v>
      </c>
      <c r="AHP18" s="224">
        <v>3450.93</v>
      </c>
      <c r="AHQ18" s="224">
        <v>3465.69</v>
      </c>
      <c r="AHR18" s="224">
        <v>3468.92</v>
      </c>
      <c r="AHS18" s="224">
        <v>3464.14</v>
      </c>
      <c r="AHT18" s="224">
        <v>3471.68</v>
      </c>
      <c r="AHU18" s="224">
        <v>3452.6</v>
      </c>
      <c r="AHV18" s="224">
        <v>3459.92</v>
      </c>
      <c r="AHW18" s="224">
        <v>3456.81</v>
      </c>
      <c r="AHX18" s="224">
        <v>3406.18</v>
      </c>
      <c r="AHY18" s="224">
        <v>3394.66</v>
      </c>
      <c r="AHZ18" s="224">
        <v>3385.22</v>
      </c>
      <c r="AIA18" s="224">
        <v>3391.65</v>
      </c>
      <c r="AIB18" s="224">
        <v>3401.09</v>
      </c>
      <c r="AIC18" s="224">
        <v>3399.86</v>
      </c>
      <c r="AID18" s="224">
        <v>3404.06</v>
      </c>
      <c r="AIE18" s="224">
        <v>3402.59</v>
      </c>
      <c r="AIF18" s="224">
        <v>3394.16</v>
      </c>
      <c r="AIG18" s="224">
        <v>3390.44</v>
      </c>
      <c r="AIH18" s="224">
        <v>3376.32</v>
      </c>
      <c r="AII18" s="224">
        <v>3368.82</v>
      </c>
      <c r="AIJ18" s="224">
        <v>3382.38</v>
      </c>
      <c r="AIK18" s="224">
        <v>3382.74</v>
      </c>
      <c r="AIL18" s="224">
        <v>3368.1</v>
      </c>
      <c r="AIM18" s="224">
        <v>3366.17</v>
      </c>
      <c r="AIN18" s="224">
        <v>3373.04</v>
      </c>
      <c r="AIO18" s="224">
        <v>3355.53</v>
      </c>
      <c r="AIP18" s="224">
        <v>3357.49</v>
      </c>
      <c r="AIQ18" s="224">
        <v>3350.8</v>
      </c>
      <c r="AIR18" s="224">
        <v>3359.94</v>
      </c>
      <c r="AIS18" s="224">
        <v>3354.97</v>
      </c>
      <c r="AIT18" s="224">
        <v>3354.29</v>
      </c>
      <c r="AIU18" s="224">
        <v>3356.85</v>
      </c>
      <c r="AIV18" s="224">
        <v>3356.2</v>
      </c>
      <c r="AIW18" s="224">
        <v>3363.46</v>
      </c>
      <c r="AIX18" s="224">
        <v>3380.42</v>
      </c>
      <c r="AIY18" s="224">
        <v>3389.31</v>
      </c>
      <c r="AIZ18" s="224">
        <v>3385.28</v>
      </c>
      <c r="AJA18" s="224">
        <v>3384.23</v>
      </c>
      <c r="AJB18" s="224">
        <v>3383.25</v>
      </c>
      <c r="AJC18" s="224">
        <v>3375.51</v>
      </c>
      <c r="AJD18" s="224">
        <v>3368.28</v>
      </c>
      <c r="AJE18" s="224">
        <v>3349.95</v>
      </c>
      <c r="AJF18" s="224">
        <v>3342.52</v>
      </c>
      <c r="AJG18" s="224">
        <v>3336.43</v>
      </c>
      <c r="AJH18" s="224">
        <v>3345.6</v>
      </c>
      <c r="AJI18" s="224">
        <v>3342.84</v>
      </c>
      <c r="AJJ18" s="224">
        <v>3357.19</v>
      </c>
      <c r="AJK18" s="224">
        <v>3354.29</v>
      </c>
      <c r="AJL18" s="224">
        <v>3339.78</v>
      </c>
      <c r="AJM18" s="224">
        <v>3328.39</v>
      </c>
      <c r="AJN18" s="224">
        <v>3326.91</v>
      </c>
      <c r="AJO18" s="224">
        <v>3339.74</v>
      </c>
      <c r="AJP18" s="224">
        <v>3344</v>
      </c>
      <c r="AJQ18" s="224">
        <v>3343.51</v>
      </c>
      <c r="AJR18" s="224">
        <v>3352.99</v>
      </c>
      <c r="AJS18" s="224">
        <v>3349.93</v>
      </c>
      <c r="AJT18" s="224">
        <v>3362.75</v>
      </c>
      <c r="AJU18" s="224">
        <v>3370.36</v>
      </c>
      <c r="AJV18" s="224">
        <v>3363.06</v>
      </c>
      <c r="AJW18" s="224">
        <v>3375.77</v>
      </c>
      <c r="AJX18" s="224">
        <v>3382.99</v>
      </c>
      <c r="AJY18" s="224">
        <v>3379.82</v>
      </c>
      <c r="AJZ18" s="224">
        <v>3383.65</v>
      </c>
      <c r="AKA18" s="224">
        <v>3369.95</v>
      </c>
      <c r="AKB18" s="224">
        <v>3367.76</v>
      </c>
      <c r="AKC18" s="224">
        <v>3373.29</v>
      </c>
      <c r="AKD18" s="224">
        <v>3357.55</v>
      </c>
      <c r="AKE18" s="224">
        <v>3369.2</v>
      </c>
      <c r="AKF18" s="224">
        <v>3366.86</v>
      </c>
      <c r="AKG18" s="224">
        <v>3356.7</v>
      </c>
      <c r="AKH18" s="224">
        <v>3354.68</v>
      </c>
      <c r="AKI18" s="224">
        <v>3336.41</v>
      </c>
      <c r="AKJ18" s="224">
        <v>3341.14</v>
      </c>
      <c r="AKK18" s="224">
        <v>3341.02</v>
      </c>
      <c r="AKL18" s="224">
        <v>3337.81</v>
      </c>
      <c r="AKM18" s="224">
        <v>3343.88</v>
      </c>
      <c r="AKN18" s="224">
        <v>3332.1</v>
      </c>
      <c r="AKO18" s="224">
        <v>3329.73</v>
      </c>
      <c r="AKP18" s="224">
        <v>3322.02</v>
      </c>
      <c r="AKQ18" s="224">
        <v>3306.35</v>
      </c>
      <c r="AKR18" s="224">
        <v>3298.53</v>
      </c>
      <c r="AKS18" s="224">
        <v>3307.3</v>
      </c>
      <c r="AKT18" s="224">
        <v>3304.24</v>
      </c>
      <c r="AKU18" s="224">
        <v>3291.85</v>
      </c>
      <c r="AKV18" s="224">
        <v>3296.45</v>
      </c>
      <c r="AKW18" s="224">
        <v>3289.9</v>
      </c>
      <c r="AKX18" s="224">
        <v>3298.13</v>
      </c>
      <c r="AKY18" s="224">
        <v>3292.76</v>
      </c>
      <c r="AKZ18" s="224">
        <v>3290.1</v>
      </c>
      <c r="ALA18" s="224">
        <v>3307.44</v>
      </c>
      <c r="ALB18" s="224">
        <v>3308.04</v>
      </c>
      <c r="ALC18" s="224">
        <v>3303.41</v>
      </c>
      <c r="ALD18" s="224">
        <v>3320.64</v>
      </c>
      <c r="ALE18" s="224">
        <v>3311.08</v>
      </c>
      <c r="ALF18" s="224">
        <v>3316.06</v>
      </c>
      <c r="ALG18" s="224">
        <v>3316.32</v>
      </c>
      <c r="ALH18" s="224">
        <v>3321.14</v>
      </c>
      <c r="ALI18" s="224">
        <v>3304.54</v>
      </c>
      <c r="ALJ18" s="224">
        <v>3305.68</v>
      </c>
      <c r="ALK18" s="224">
        <v>3307.31</v>
      </c>
      <c r="ALL18" s="224">
        <v>3324.89</v>
      </c>
      <c r="ALM18" s="224">
        <v>3294.68</v>
      </c>
      <c r="ALN18" s="224">
        <v>3306.58</v>
      </c>
      <c r="ALO18" s="224">
        <v>3298.8</v>
      </c>
      <c r="ALP18" s="224">
        <v>3296.86</v>
      </c>
      <c r="ALQ18" s="224">
        <v>3292.94</v>
      </c>
      <c r="ALR18" s="224">
        <v>3304.03</v>
      </c>
      <c r="ALS18" s="224">
        <v>3295.76</v>
      </c>
      <c r="ALT18" s="224">
        <v>3265.67</v>
      </c>
      <c r="ALU18" s="224">
        <v>3262.56</v>
      </c>
      <c r="ALV18" s="224">
        <v>3261.86</v>
      </c>
      <c r="ALW18" s="224">
        <v>3241.53</v>
      </c>
      <c r="ALX18" s="224">
        <v>3219.92</v>
      </c>
      <c r="ALY18" s="224">
        <v>3229.32</v>
      </c>
      <c r="ALZ18" s="224">
        <v>3231.3</v>
      </c>
      <c r="AMA18" s="224">
        <v>3209.44</v>
      </c>
      <c r="AMB18" s="224">
        <v>3206.2</v>
      </c>
      <c r="AMC18" s="224">
        <v>3203.21</v>
      </c>
      <c r="AMD18" s="224">
        <v>3195.66</v>
      </c>
      <c r="AME18" s="224">
        <v>3209.25</v>
      </c>
      <c r="AMF18" s="224">
        <v>3229.86</v>
      </c>
      <c r="AMG18" s="224">
        <v>3234.75</v>
      </c>
      <c r="AMH18" s="224">
        <v>3224.15</v>
      </c>
      <c r="AMI18" s="224">
        <v>3216.73</v>
      </c>
      <c r="AMJ18" s="224">
        <v>3215.66</v>
      </c>
      <c r="AMK18" s="224">
        <v>3216.72</v>
      </c>
      <c r="AML18" s="224">
        <v>3215.13</v>
      </c>
      <c r="AMM18" s="224">
        <v>3225.17</v>
      </c>
      <c r="AMN18" s="224">
        <v>3217.45</v>
      </c>
      <c r="AMO18" s="224">
        <v>3217.07</v>
      </c>
      <c r="AMP18" s="224">
        <v>3210.74</v>
      </c>
      <c r="AMQ18" s="224">
        <v>3209.05</v>
      </c>
      <c r="AMR18" s="224">
        <v>3221.21</v>
      </c>
      <c r="AMS18" s="224">
        <v>3224.44</v>
      </c>
      <c r="AMT18" s="224">
        <v>3206.88</v>
      </c>
      <c r="AMU18" s="224">
        <v>3216.17</v>
      </c>
      <c r="AMV18" s="224">
        <v>3210.51</v>
      </c>
      <c r="AMW18" s="224">
        <v>3226.98</v>
      </c>
      <c r="AMX18" s="224">
        <v>3228.16</v>
      </c>
      <c r="AMY18" s="224">
        <v>3227.9</v>
      </c>
      <c r="AMZ18" s="224">
        <v>3224.36</v>
      </c>
      <c r="ANA18" s="224">
        <v>3222.99</v>
      </c>
      <c r="ANB18" s="224">
        <v>3221.18</v>
      </c>
      <c r="ANC18" s="224">
        <v>3233.59</v>
      </c>
      <c r="AND18" s="224">
        <v>3216.74</v>
      </c>
      <c r="ANE18" s="224">
        <v>3219.96</v>
      </c>
      <c r="ANF18" s="224">
        <v>3215.67</v>
      </c>
      <c r="ANG18" s="224">
        <v>3221.42</v>
      </c>
      <c r="ANH18" s="224">
        <v>3227.52</v>
      </c>
      <c r="ANI18" s="224">
        <v>3230.77</v>
      </c>
      <c r="ANJ18" s="224">
        <v>3236.37</v>
      </c>
      <c r="ANK18" s="224">
        <v>3266.38</v>
      </c>
      <c r="ANL18" s="224">
        <v>3267.52</v>
      </c>
      <c r="ANM18" s="224">
        <v>3255.67</v>
      </c>
      <c r="ANN18" s="224">
        <v>3247.28</v>
      </c>
      <c r="ANO18" s="224">
        <v>3228.98</v>
      </c>
      <c r="ANP18" s="224">
        <v>3238.83</v>
      </c>
      <c r="ANQ18" s="224">
        <v>3228.23</v>
      </c>
      <c r="ANR18" s="224">
        <v>3226.69</v>
      </c>
      <c r="ANS18" s="224">
        <v>3220.34</v>
      </c>
      <c r="ANT18" s="224">
        <v>3217.54</v>
      </c>
      <c r="ANU18" s="224">
        <v>3190.84</v>
      </c>
      <c r="ANV18" s="224">
        <v>3172.35</v>
      </c>
      <c r="ANW18" s="224">
        <v>3184.03</v>
      </c>
      <c r="ANX18" s="224">
        <v>3212</v>
      </c>
      <c r="ANY18" s="224">
        <v>3260.72</v>
      </c>
      <c r="ANZ18" s="224">
        <v>3250.1</v>
      </c>
      <c r="AOA18" s="224">
        <v>3254.73</v>
      </c>
      <c r="AOB18" s="224">
        <v>3262.1</v>
      </c>
      <c r="AOC18" s="224">
        <v>3249.15</v>
      </c>
      <c r="AOD18" s="224">
        <v>3236.61</v>
      </c>
      <c r="AOE18" s="224">
        <v>3229.8</v>
      </c>
      <c r="AOF18" s="224">
        <v>3250.41</v>
      </c>
      <c r="AOG18" s="224">
        <v>3251.56</v>
      </c>
      <c r="AOH18" s="224">
        <v>3252.9</v>
      </c>
      <c r="AOI18" s="224">
        <v>3251.87</v>
      </c>
      <c r="AOJ18" s="224">
        <v>3230.04</v>
      </c>
      <c r="AOK18" s="224">
        <v>3245.13</v>
      </c>
      <c r="AOL18" s="224">
        <v>3219.06</v>
      </c>
      <c r="AOM18" s="224">
        <v>3211.33</v>
      </c>
      <c r="AON18" s="224">
        <v>3206.75</v>
      </c>
      <c r="AOO18" s="224">
        <v>3219.56</v>
      </c>
      <c r="AOP18" s="224">
        <v>3183.8</v>
      </c>
      <c r="AOQ18" s="224">
        <v>3184.39</v>
      </c>
      <c r="AOR18" s="224">
        <v>3164.67</v>
      </c>
      <c r="AOS18" s="224">
        <v>3125.1</v>
      </c>
      <c r="AOT18" s="224">
        <v>3140.08</v>
      </c>
      <c r="AOU18" s="224">
        <v>3184.26</v>
      </c>
      <c r="AOV18" s="224">
        <v>3166.73</v>
      </c>
      <c r="AOW18" s="224">
        <v>3162.16</v>
      </c>
      <c r="AOX18" s="224">
        <v>3184.69</v>
      </c>
      <c r="AOY18" s="224">
        <v>3182.81</v>
      </c>
      <c r="AOZ18" s="224">
        <v>3203.56</v>
      </c>
      <c r="APA18" s="224">
        <v>3225.71</v>
      </c>
      <c r="APB18" s="224">
        <v>3216.77</v>
      </c>
      <c r="APC18" s="224">
        <v>3200.94</v>
      </c>
      <c r="APD18" s="224">
        <v>3213.85</v>
      </c>
      <c r="APE18" s="224">
        <v>3204.08</v>
      </c>
      <c r="APF18" s="224">
        <v>3222.82</v>
      </c>
      <c r="APG18" s="224">
        <v>3205.31</v>
      </c>
      <c r="APH18" s="224">
        <v>3230.56</v>
      </c>
      <c r="API18" s="224">
        <v>3276.75</v>
      </c>
      <c r="APJ18" s="224">
        <v>3285.32</v>
      </c>
      <c r="APK18" s="224">
        <v>3283.62</v>
      </c>
      <c r="APL18" s="224">
        <v>3289.05</v>
      </c>
      <c r="APM18" s="224">
        <v>3301.53</v>
      </c>
      <c r="APN18" s="224">
        <v>3284.45</v>
      </c>
      <c r="APO18" s="224">
        <v>3285.74</v>
      </c>
      <c r="APP18" s="224">
        <v>3283.22</v>
      </c>
      <c r="APQ18" s="224">
        <v>3299.16</v>
      </c>
      <c r="APR18" s="224">
        <v>3298.53</v>
      </c>
      <c r="APS18" s="224">
        <v>3295.09</v>
      </c>
      <c r="APT18" s="224">
        <v>3316.93</v>
      </c>
      <c r="APU18" s="224">
        <v>3294.63</v>
      </c>
      <c r="APV18" s="224">
        <v>3292.2</v>
      </c>
      <c r="APW18" s="224">
        <v>3301.24</v>
      </c>
      <c r="APX18" s="224">
        <v>3308.87</v>
      </c>
      <c r="APY18" s="224">
        <v>3347.49</v>
      </c>
      <c r="APZ18" s="224">
        <v>3313.39</v>
      </c>
      <c r="AQA18" s="224">
        <v>3298.75</v>
      </c>
      <c r="AQB18" s="224">
        <v>3283.32</v>
      </c>
      <c r="AQC18" s="224">
        <v>3264.33</v>
      </c>
      <c r="AQD18" s="224">
        <v>3252.18</v>
      </c>
      <c r="AQE18" s="224">
        <v>3257.19</v>
      </c>
      <c r="AQF18" s="224">
        <v>3250.12</v>
      </c>
      <c r="AQG18" s="224">
        <v>3250.87</v>
      </c>
      <c r="AQH18" s="224">
        <v>3255.59</v>
      </c>
      <c r="AQI18" s="224">
        <v>3281.9</v>
      </c>
      <c r="AQJ18" s="224">
        <v>3261.4</v>
      </c>
      <c r="AQK18" s="224">
        <v>3258.1</v>
      </c>
      <c r="AQL18" s="224">
        <v>3278.34</v>
      </c>
      <c r="AQM18" s="224">
        <v>3277.18</v>
      </c>
      <c r="AQN18" s="224">
        <v>3251.89</v>
      </c>
      <c r="AQO18" s="224">
        <v>3241.29</v>
      </c>
      <c r="AQP18" s="224">
        <v>3239.05</v>
      </c>
      <c r="AQQ18" s="224">
        <v>3259.89</v>
      </c>
      <c r="AQR18" s="224">
        <v>3277.63</v>
      </c>
      <c r="AQS18" s="224">
        <v>3272.15</v>
      </c>
      <c r="AQT18" s="224">
        <v>3299.63</v>
      </c>
      <c r="AQU18" s="224">
        <v>3308.04</v>
      </c>
      <c r="AQV18" s="224">
        <v>3348.67</v>
      </c>
      <c r="AQW18" s="224">
        <v>3334.08</v>
      </c>
      <c r="AQX18" s="224">
        <v>3335.73</v>
      </c>
      <c r="AQY18" s="224">
        <v>3350.76</v>
      </c>
      <c r="AQZ18" s="224">
        <v>3358.59</v>
      </c>
      <c r="ARA18" s="224">
        <v>3352.09</v>
      </c>
      <c r="ARB18" s="224">
        <v>3335.49</v>
      </c>
      <c r="ARC18" s="224">
        <v>3356.44</v>
      </c>
      <c r="ARD18" s="224">
        <v>3352.22</v>
      </c>
      <c r="ARE18" s="224">
        <v>3334.94</v>
      </c>
      <c r="ARF18" s="224">
        <v>3335.65</v>
      </c>
      <c r="ARG18" s="224">
        <v>3339.13</v>
      </c>
      <c r="ARH18" s="224">
        <v>3316.41</v>
      </c>
      <c r="ARI18" s="224">
        <v>3265.99</v>
      </c>
      <c r="ARJ18" s="224">
        <v>3266.09</v>
      </c>
      <c r="ARK18" s="224">
        <v>3244.49</v>
      </c>
      <c r="ARL18" s="224">
        <v>3282.71</v>
      </c>
      <c r="ARM18" s="224">
        <v>3282.35</v>
      </c>
      <c r="ARN18" s="224">
        <v>3296.32</v>
      </c>
      <c r="ARO18" s="224">
        <v>3282.76</v>
      </c>
      <c r="ARP18" s="224">
        <v>3285.79</v>
      </c>
      <c r="ARQ18" s="224">
        <v>3293.24</v>
      </c>
      <c r="ARR18" s="224">
        <v>3315.3</v>
      </c>
      <c r="ARS18" s="224">
        <v>3315.24</v>
      </c>
      <c r="ART18" s="224">
        <v>3295.07</v>
      </c>
      <c r="ARU18" s="224">
        <v>3273.57</v>
      </c>
      <c r="ARV18" s="224">
        <v>3277.82</v>
      </c>
      <c r="ARW18" s="224">
        <v>3273.53</v>
      </c>
      <c r="ARX18" s="224">
        <v>3260.14</v>
      </c>
      <c r="ARY18" s="224">
        <v>3226.11</v>
      </c>
      <c r="ARZ18" s="224">
        <v>3205.6</v>
      </c>
      <c r="ASA18" s="224">
        <v>3182.14</v>
      </c>
      <c r="ASB18" s="224">
        <v>3196.13</v>
      </c>
      <c r="ASC18" s="224">
        <v>3230.02</v>
      </c>
      <c r="ASD18" s="224">
        <v>3226.44</v>
      </c>
      <c r="ASE18" s="224">
        <v>3218.43</v>
      </c>
      <c r="ASF18" s="224">
        <v>3201.21</v>
      </c>
      <c r="ASG18" s="224">
        <v>3220.45</v>
      </c>
      <c r="ASH18" s="224">
        <v>3230.21</v>
      </c>
      <c r="ASI18" s="224">
        <v>3207.81</v>
      </c>
      <c r="ASJ18" s="224">
        <v>3232.21</v>
      </c>
      <c r="ASK18" s="224">
        <v>3242.86</v>
      </c>
      <c r="ASL18" s="224">
        <v>3241.95</v>
      </c>
      <c r="ASM18" s="224">
        <v>3241.14</v>
      </c>
      <c r="ASN18" s="224">
        <v>3230.56</v>
      </c>
      <c r="ASO18" s="224">
        <v>3232.55</v>
      </c>
      <c r="ASP18" s="224">
        <v>3251.51</v>
      </c>
      <c r="ASQ18" s="224">
        <v>3244.76</v>
      </c>
      <c r="ASR18" s="224">
        <v>3248.35</v>
      </c>
      <c r="ASS18" s="224">
        <v>3246.28</v>
      </c>
      <c r="AST18" s="224">
        <v>3285.15</v>
      </c>
      <c r="ASU18" s="224">
        <v>3278.08</v>
      </c>
      <c r="ASV18" s="224">
        <v>3259.03</v>
      </c>
      <c r="ASW18" s="224">
        <v>3237.19</v>
      </c>
      <c r="ASX18" s="224">
        <v>3240.7</v>
      </c>
      <c r="ASY18" s="224">
        <v>3239.89</v>
      </c>
      <c r="ASZ18" s="224">
        <v>3219.94</v>
      </c>
      <c r="ATA18" s="224">
        <v>3192.64</v>
      </c>
      <c r="ATB18" s="224">
        <v>3171.67</v>
      </c>
      <c r="ATC18" s="224">
        <v>3178.84</v>
      </c>
      <c r="ATD18" s="224">
        <v>3193.75</v>
      </c>
      <c r="ATE18" s="224">
        <v>3188.24</v>
      </c>
      <c r="ATF18" s="224">
        <v>3188.24</v>
      </c>
      <c r="ATG18" s="224">
        <v>3188.24</v>
      </c>
      <c r="ATH18" s="224">
        <v>3179.19</v>
      </c>
      <c r="ATI18" s="224">
        <v>3208.56</v>
      </c>
      <c r="ATJ18" s="224">
        <v>3200.86</v>
      </c>
      <c r="ATK18" s="224">
        <v>3211.62</v>
      </c>
      <c r="ATL18" s="224">
        <v>3203.63</v>
      </c>
      <c r="ATM18" s="224">
        <v>3203.63</v>
      </c>
      <c r="ATN18" s="224">
        <v>3203.63</v>
      </c>
      <c r="ATO18" s="224">
        <v>3180.46</v>
      </c>
      <c r="ATP18" s="224">
        <v>3206.54</v>
      </c>
      <c r="ATQ18" s="224">
        <v>3191.47</v>
      </c>
      <c r="ATR18" s="224">
        <v>3215.15</v>
      </c>
      <c r="ATS18" s="224">
        <v>3252.42</v>
      </c>
      <c r="ATT18" s="224">
        <v>3252.42</v>
      </c>
      <c r="ATU18" s="224">
        <v>3252.42</v>
      </c>
      <c r="ATV18" s="224">
        <v>3283.08</v>
      </c>
      <c r="ATW18" s="224">
        <v>3282.29</v>
      </c>
      <c r="ATX18" s="224">
        <v>3232.57</v>
      </c>
      <c r="ATY18" s="224">
        <v>3238.15</v>
      </c>
      <c r="ATZ18" s="224">
        <v>3235</v>
      </c>
      <c r="AUA18" s="224">
        <v>3235</v>
      </c>
      <c r="AUB18" s="224">
        <v>3235</v>
      </c>
      <c r="AUC18" s="224">
        <v>3257.38</v>
      </c>
      <c r="AUD18" s="224">
        <v>3277.53</v>
      </c>
      <c r="AUE18" s="224">
        <v>3239.15</v>
      </c>
      <c r="AUF18" s="224">
        <v>3227.87</v>
      </c>
      <c r="AUG18" s="224">
        <v>3211.88</v>
      </c>
      <c r="AUH18" s="224">
        <v>3211.88</v>
      </c>
      <c r="AUI18" s="224">
        <v>3211.88</v>
      </c>
      <c r="AUJ18" s="224">
        <v>3194.94</v>
      </c>
      <c r="AUK18" s="224">
        <v>3193.55</v>
      </c>
      <c r="AUL18" s="224">
        <v>3182.05</v>
      </c>
      <c r="AUM18" s="224">
        <v>3218.36</v>
      </c>
      <c r="AUN18" s="224">
        <v>3288.08</v>
      </c>
      <c r="AUO18" s="224">
        <v>3288.08</v>
      </c>
      <c r="AUP18" s="224">
        <v>3288.08</v>
      </c>
      <c r="AUQ18" s="224">
        <v>3273.2</v>
      </c>
      <c r="AUR18" s="224">
        <v>3310.51</v>
      </c>
      <c r="AUS18" s="224">
        <v>3332.4</v>
      </c>
      <c r="AUT18" s="224">
        <v>3324.67</v>
      </c>
      <c r="AUU18" s="224">
        <v>3292.13</v>
      </c>
      <c r="AUV18" s="224">
        <v>3292.13</v>
      </c>
      <c r="AUW18" s="224">
        <v>3292.13</v>
      </c>
      <c r="AUX18" s="224">
        <v>3263.55</v>
      </c>
      <c r="AUY18" s="224">
        <v>3264.1</v>
      </c>
      <c r="AUZ18" s="224">
        <v>3268.65</v>
      </c>
      <c r="AVA18" s="224">
        <v>3270.79</v>
      </c>
      <c r="AVB18" s="224">
        <v>3292.63</v>
      </c>
      <c r="AVC18" s="224">
        <v>3292.63</v>
      </c>
      <c r="AVD18" s="224">
        <v>3292.63</v>
      </c>
      <c r="AVE18" s="224">
        <v>3285.67</v>
      </c>
      <c r="AVF18" s="224">
        <v>3323.78</v>
      </c>
      <c r="AVG18" s="224">
        <v>3319.17</v>
      </c>
      <c r="AVH18" s="224">
        <v>3302.65</v>
      </c>
      <c r="AVI18" s="224">
        <v>3305.27</v>
      </c>
      <c r="AVJ18" s="224">
        <v>3305.27</v>
      </c>
      <c r="AVK18" s="224">
        <v>3305.27</v>
      </c>
      <c r="AVL18" s="224">
        <v>3322.36</v>
      </c>
      <c r="AVM18" s="224">
        <v>3333.68</v>
      </c>
      <c r="AVN18" s="224">
        <v>3395.23</v>
      </c>
      <c r="AVO18" s="224">
        <v>3408.89</v>
      </c>
      <c r="AVP18" s="224">
        <v>3370.82</v>
      </c>
      <c r="AVQ18" s="224">
        <v>3370.82</v>
      </c>
      <c r="AVR18" s="224">
        <v>3370.82</v>
      </c>
      <c r="AVS18" s="224">
        <v>3367.25</v>
      </c>
      <c r="AVT18" s="224">
        <v>3367.33</v>
      </c>
      <c r="AVU18" s="224">
        <v>3351.19</v>
      </c>
      <c r="AVV18" s="224">
        <v>3319.23</v>
      </c>
      <c r="AVW18" s="224">
        <v>3322</v>
      </c>
      <c r="AVX18" s="224">
        <v>3322</v>
      </c>
      <c r="AVY18" s="224">
        <v>3322</v>
      </c>
      <c r="AVZ18" s="224">
        <v>3372.96</v>
      </c>
      <c r="AWA18" s="224">
        <v>3399.81</v>
      </c>
      <c r="AWB18" s="224">
        <v>3421.33</v>
      </c>
      <c r="AWC18" s="224">
        <v>3401.18</v>
      </c>
      <c r="AWD18" s="224">
        <v>3487.49</v>
      </c>
      <c r="AWE18" s="224">
        <v>3487.49</v>
      </c>
      <c r="AWF18" s="224">
        <v>3487.49</v>
      </c>
      <c r="AWG18" s="224">
        <v>3520.89</v>
      </c>
      <c r="AWH18" s="224">
        <v>3544.54</v>
      </c>
      <c r="AWI18" s="224">
        <v>3545.66</v>
      </c>
      <c r="AWJ18" s="224">
        <v>3544.53</v>
      </c>
      <c r="AWK18" s="224">
        <v>3531</v>
      </c>
      <c r="AWL18" s="224">
        <v>3531</v>
      </c>
      <c r="AWM18" s="224">
        <v>3531</v>
      </c>
      <c r="AWN18" s="224">
        <v>3503.42</v>
      </c>
      <c r="AWO18" s="224">
        <v>3501.51</v>
      </c>
      <c r="AWP18" s="224">
        <v>3529.9</v>
      </c>
      <c r="AWQ18" s="224">
        <v>3529.9</v>
      </c>
      <c r="AWR18" s="224">
        <v>3557.02</v>
      </c>
      <c r="AWS18" s="224">
        <v>3557.02</v>
      </c>
      <c r="AWT18" s="224">
        <v>3557.02</v>
      </c>
      <c r="AWU18" s="224">
        <v>3546.41</v>
      </c>
      <c r="AWV18" s="224">
        <v>3550.13</v>
      </c>
      <c r="AWW18" s="224">
        <v>3540.1</v>
      </c>
      <c r="AWX18" s="161">
        <v>3558.59</v>
      </c>
      <c r="AWY18" s="161">
        <v>3600.2</v>
      </c>
      <c r="AWZ18" s="161">
        <v>3606.54</v>
      </c>
      <c r="AXA18" s="161">
        <v>3591.17</v>
      </c>
      <c r="AXB18" s="161">
        <v>3581.55</v>
      </c>
      <c r="AXC18" s="161">
        <v>3605.49</v>
      </c>
      <c r="AXD18" s="161">
        <v>3620.98</v>
      </c>
      <c r="AXE18" s="161">
        <v>3606.91</v>
      </c>
      <c r="AXF18" s="161">
        <v>3617.92</v>
      </c>
      <c r="AXG18" s="161">
        <v>3644.89</v>
      </c>
      <c r="AXH18" s="161">
        <v>3649.15</v>
      </c>
      <c r="AXI18" s="161">
        <v>3648.81</v>
      </c>
      <c r="AXJ18" s="161">
        <v>3647.26</v>
      </c>
      <c r="AXK18" s="161">
        <v>3642.96</v>
      </c>
      <c r="AXL18" s="161">
        <v>3652.64</v>
      </c>
      <c r="AXM18" s="161">
        <v>3656.31</v>
      </c>
      <c r="AXN18" s="161">
        <v>3653.72</v>
      </c>
      <c r="AXO18" s="161">
        <v>3656.1</v>
      </c>
      <c r="AXP18" s="161">
        <v>3664.12</v>
      </c>
      <c r="AXQ18" s="161">
        <v>3665.81</v>
      </c>
      <c r="AXR18" s="161">
        <v>3669.02</v>
      </c>
      <c r="AXS18" s="161">
        <v>3682.03</v>
      </c>
      <c r="AXT18" s="161">
        <v>3663.73</v>
      </c>
      <c r="AXU18" s="161">
        <v>3655.48</v>
      </c>
      <c r="AXV18" s="161">
        <v>3660.23</v>
      </c>
      <c r="AXW18" s="161">
        <v>3631.02</v>
      </c>
      <c r="AXX18" s="161">
        <v>3686.27</v>
      </c>
      <c r="AXY18" s="161">
        <v>3708.68</v>
      </c>
      <c r="AXZ18" s="161">
        <v>3715.99</v>
      </c>
      <c r="AYA18" s="161">
        <v>3724.09</v>
      </c>
      <c r="AYB18" s="161">
        <v>3752.56</v>
      </c>
      <c r="AYC18" s="161">
        <v>3752.3</v>
      </c>
      <c r="AYD18" s="161">
        <v>3753.56</v>
      </c>
      <c r="AYE18" s="161">
        <v>3756.9</v>
      </c>
      <c r="AYF18" s="161">
        <v>3751.63</v>
      </c>
      <c r="AYG18" s="161">
        <v>3767.51</v>
      </c>
      <c r="AYH18" s="161">
        <v>3795.76</v>
      </c>
      <c r="AYI18" s="161">
        <v>3788.25</v>
      </c>
      <c r="AYJ18" s="161">
        <v>3789.8</v>
      </c>
      <c r="AYK18" s="161">
        <v>3803.98</v>
      </c>
      <c r="AYL18" s="161">
        <v>3790.85</v>
      </c>
      <c r="AYM18" s="161">
        <v>3788.37</v>
      </c>
      <c r="AYN18" s="161">
        <v>3786.14</v>
      </c>
      <c r="AYO18" s="161">
        <v>3801.44</v>
      </c>
      <c r="AYP18" s="161">
        <v>3841.51</v>
      </c>
      <c r="AYQ18" s="161">
        <v>3811.27</v>
      </c>
      <c r="AYR18" s="161">
        <v>3771.24</v>
      </c>
      <c r="AYS18" s="161">
        <v>3753.16</v>
      </c>
      <c r="AYT18" s="161">
        <v>3768.93</v>
      </c>
      <c r="AYU18" s="161">
        <v>3761.19</v>
      </c>
      <c r="AYV18" s="161">
        <v>3767.1</v>
      </c>
      <c r="AYW18" s="161">
        <v>3748.88</v>
      </c>
      <c r="AYX18" s="161">
        <v>3766.61</v>
      </c>
      <c r="AYY18" s="161">
        <v>3763.34</v>
      </c>
      <c r="AYZ18" s="161">
        <v>3763.78</v>
      </c>
      <c r="AZA18" s="161">
        <v>3739.67</v>
      </c>
      <c r="AZB18" s="161">
        <v>3763.51</v>
      </c>
      <c r="AZC18" s="161">
        <v>3725.29</v>
      </c>
      <c r="AZD18" s="161">
        <v>3714.34</v>
      </c>
      <c r="AZE18" s="161">
        <v>3731.07</v>
      </c>
      <c r="AZF18" s="12">
        <v>3746.94</v>
      </c>
      <c r="AZG18" s="12">
        <v>3746.03</v>
      </c>
      <c r="AZH18" s="12">
        <v>3741.14</v>
      </c>
      <c r="AZI18" s="12">
        <v>3753.15</v>
      </c>
      <c r="AZJ18" s="12">
        <v>3767.07</v>
      </c>
      <c r="AZK18" s="12">
        <v>3722.31</v>
      </c>
      <c r="AZL18" s="12">
        <v>3736.58</v>
      </c>
      <c r="AZM18" s="12">
        <v>3782.26</v>
      </c>
      <c r="AZN18" s="12">
        <v>3769.99</v>
      </c>
      <c r="AZO18" s="12">
        <v>3787.52</v>
      </c>
      <c r="AZP18" s="12">
        <v>3748.22</v>
      </c>
      <c r="AZQ18" s="12">
        <v>3761.61</v>
      </c>
      <c r="AZR18" s="12">
        <v>3758.58</v>
      </c>
      <c r="AZS18" s="12">
        <v>3785.17</v>
      </c>
      <c r="AZT18" s="12">
        <v>3797.58</v>
      </c>
      <c r="AZU18" s="12">
        <v>3845.83</v>
      </c>
      <c r="AZV18" s="12">
        <v>3817.42</v>
      </c>
      <c r="AZW18" s="12">
        <v>3789.68</v>
      </c>
      <c r="AZX18" s="12">
        <v>3813.24</v>
      </c>
      <c r="AZY18" s="12">
        <v>3816.78</v>
      </c>
      <c r="AZZ18" s="12">
        <v>3821.69</v>
      </c>
      <c r="BAA18" s="12">
        <v>3829.5</v>
      </c>
      <c r="BAB18" s="12">
        <v>3812.13</v>
      </c>
      <c r="BAC18" s="12">
        <v>3840.16</v>
      </c>
      <c r="BAD18" s="12">
        <v>3847.53</v>
      </c>
      <c r="BAE18" s="12">
        <v>3829.56</v>
      </c>
      <c r="BAF18" s="12">
        <v>3831.37</v>
      </c>
      <c r="BAG18" s="12">
        <v>3828.64</v>
      </c>
      <c r="BAH18" s="12">
        <v>3819.01</v>
      </c>
      <c r="BAI18" s="12">
        <v>3826.29</v>
      </c>
      <c r="BAJ18" s="12">
        <v>3848.38</v>
      </c>
      <c r="BAK18" s="12">
        <v>3868.02</v>
      </c>
      <c r="BAL18" s="12">
        <v>3841.78</v>
      </c>
      <c r="BAM18" s="12">
        <v>3832.31</v>
      </c>
      <c r="BAN18" s="12">
        <v>3832.31</v>
      </c>
      <c r="BAO18" s="12">
        <v>3827.68</v>
      </c>
      <c r="BAP18" s="12">
        <v>3824.96</v>
      </c>
      <c r="BAQ18" s="12">
        <v>3819.95</v>
      </c>
      <c r="BAR18" s="12">
        <v>3827.68</v>
      </c>
      <c r="BAS18" s="12">
        <v>3842.68</v>
      </c>
      <c r="BAT18" s="12">
        <v>3835.01</v>
      </c>
      <c r="BAU18" s="12">
        <v>3841.62</v>
      </c>
      <c r="BAV18" s="12">
        <v>3826.4</v>
      </c>
      <c r="BAW18" s="12">
        <v>3822.43</v>
      </c>
      <c r="BAX18" s="12">
        <v>3815.34</v>
      </c>
      <c r="BAY18" s="12">
        <v>3830.83</v>
      </c>
      <c r="BAZ18" s="12">
        <v>3838.74</v>
      </c>
      <c r="BBA18" s="12">
        <v>3826.69</v>
      </c>
      <c r="BBB18" s="12">
        <v>3833.61</v>
      </c>
      <c r="BBC18" s="12">
        <v>3807.38</v>
      </c>
      <c r="BBD18" s="12">
        <v>3799.85</v>
      </c>
      <c r="BBE18" s="12">
        <v>3787.25</v>
      </c>
      <c r="BBF18" s="12">
        <v>3778.02</v>
      </c>
      <c r="BBG18" s="12">
        <v>3764.76</v>
      </c>
      <c r="BBH18" s="12">
        <v>3769.05</v>
      </c>
      <c r="BBI18" s="12">
        <v>3749.46</v>
      </c>
      <c r="BBJ18" s="12">
        <v>3741.96</v>
      </c>
      <c r="BBK18" s="12">
        <v>3727.05</v>
      </c>
      <c r="BBL18" s="12">
        <v>3735.73</v>
      </c>
      <c r="BBM18" s="12">
        <v>3733.35</v>
      </c>
      <c r="BBN18" s="12">
        <v>3701.64</v>
      </c>
      <c r="BBO18" s="12">
        <v>3706.62</v>
      </c>
      <c r="BBP18" s="12">
        <v>3697</v>
      </c>
      <c r="BBQ18" s="12">
        <v>3685.83</v>
      </c>
      <c r="BBR18" s="12">
        <v>3679.86</v>
      </c>
      <c r="BBS18" s="12">
        <v>3709.8</v>
      </c>
      <c r="BBT18" s="12">
        <v>3684.11</v>
      </c>
      <c r="BBU18" s="12">
        <v>3692.1</v>
      </c>
      <c r="BBV18" s="12">
        <v>3680.52</v>
      </c>
      <c r="BBW18" s="12">
        <v>3688.94</v>
      </c>
      <c r="BBX18" s="12">
        <v>3708.05</v>
      </c>
      <c r="BBY18" s="12">
        <v>3706.48</v>
      </c>
      <c r="BBZ18" s="12">
        <v>3715.58</v>
      </c>
      <c r="BCA18" s="12">
        <v>3711.34</v>
      </c>
      <c r="BCB18" s="12">
        <v>3722.52</v>
      </c>
      <c r="BCC18" s="12">
        <v>3761.19</v>
      </c>
      <c r="BCD18" s="12">
        <v>3755.54</v>
      </c>
      <c r="BCE18" s="12">
        <v>3759.95</v>
      </c>
      <c r="BCF18" s="12">
        <v>3748.56</v>
      </c>
      <c r="BCG18" s="12">
        <v>3775.13</v>
      </c>
      <c r="BCH18" s="12">
        <v>3730.97</v>
      </c>
      <c r="BCI18" s="12">
        <v>3742.14</v>
      </c>
      <c r="BCJ18" s="12">
        <v>3754.76</v>
      </c>
      <c r="BCK18" s="12">
        <v>3759.33</v>
      </c>
      <c r="BCL18" s="12">
        <v>3747.1</v>
      </c>
      <c r="BCM18" s="12">
        <v>3726.84</v>
      </c>
      <c r="BCN18" s="12">
        <v>3732.52</v>
      </c>
      <c r="BCO18" s="12">
        <v>3743.69</v>
      </c>
      <c r="BCP18" s="12">
        <v>3739.01</v>
      </c>
      <c r="BCQ18" s="12">
        <v>3729.75</v>
      </c>
      <c r="BCR18" s="12">
        <v>3738.46</v>
      </c>
      <c r="BCS18" s="12">
        <v>3865.45</v>
      </c>
      <c r="BCT18" s="12">
        <v>3870.32</v>
      </c>
      <c r="BCU18" s="12">
        <v>3862.37</v>
      </c>
      <c r="BCV18" s="12">
        <v>3858.39</v>
      </c>
      <c r="BCW18" s="12">
        <v>3832.46</v>
      </c>
      <c r="BCX18" s="12">
        <v>3818.49</v>
      </c>
      <c r="BCY18" s="12">
        <v>3815.72</v>
      </c>
      <c r="BCZ18" s="12">
        <v>3817.17</v>
      </c>
      <c r="BDA18" s="12">
        <v>3840.61</v>
      </c>
      <c r="BDB18" s="12">
        <v>3782.33</v>
      </c>
      <c r="BDC18" s="12">
        <v>3806.74</v>
      </c>
      <c r="BDD18" s="12">
        <v>3797.88</v>
      </c>
      <c r="BDE18" s="12">
        <v>3803.81</v>
      </c>
      <c r="BDF18" s="12">
        <v>3782.17</v>
      </c>
      <c r="BDG18" s="12">
        <v>3793.41</v>
      </c>
      <c r="BDH18" s="12">
        <v>3808.48</v>
      </c>
      <c r="BDI18" s="12">
        <v>3806</v>
      </c>
      <c r="BDJ18" s="12">
        <v>3809.53</v>
      </c>
      <c r="BDK18" s="12">
        <v>3818.59</v>
      </c>
      <c r="BDL18" s="12">
        <v>3813.89</v>
      </c>
      <c r="BDM18" s="12">
        <v>3800.59</v>
      </c>
      <c r="BDN18" s="12">
        <v>3791.71</v>
      </c>
      <c r="BDO18" s="12">
        <v>3793.41</v>
      </c>
      <c r="BDP18" s="12">
        <v>3778.19</v>
      </c>
      <c r="BDQ18" s="12">
        <v>3775.91</v>
      </c>
      <c r="BDR18" s="12">
        <v>3780.88</v>
      </c>
      <c r="BDS18" s="12">
        <v>3795.42</v>
      </c>
      <c r="BDT18" s="12">
        <v>3758.4</v>
      </c>
      <c r="BDU18" s="12">
        <v>3771.45</v>
      </c>
      <c r="BDV18" s="12">
        <v>3742.23</v>
      </c>
      <c r="BDW18" s="12">
        <v>3754.3</v>
      </c>
      <c r="BDX18" s="12">
        <v>3758.48</v>
      </c>
      <c r="BDY18" s="12">
        <v>3774.35</v>
      </c>
      <c r="BDZ18" s="12">
        <v>3782.73</v>
      </c>
      <c r="BEA18" s="12">
        <v>3770.27</v>
      </c>
      <c r="BEB18" s="12">
        <v>3748.73</v>
      </c>
      <c r="BEC18" s="12">
        <v>3734.54</v>
      </c>
      <c r="BED18" s="12">
        <v>3725.12</v>
      </c>
      <c r="BEE18" s="12">
        <v>3718.17</v>
      </c>
      <c r="BEF18" s="12">
        <v>3715.45</v>
      </c>
      <c r="BEG18" s="12">
        <v>3721.3</v>
      </c>
      <c r="BEH18" s="12">
        <v>3715.35</v>
      </c>
      <c r="BEI18" s="12">
        <v>3726.19</v>
      </c>
      <c r="BEJ18" s="12">
        <v>3720.5</v>
      </c>
      <c r="BEK18" s="12">
        <v>3695.95</v>
      </c>
      <c r="BEL18" s="12">
        <v>3694.66</v>
      </c>
      <c r="BEM18" s="12">
        <v>3705.39</v>
      </c>
      <c r="BEN18" s="12">
        <v>3703.52</v>
      </c>
      <c r="BEO18" s="12">
        <v>3689.97</v>
      </c>
      <c r="BEP18" s="12">
        <v>3685.57</v>
      </c>
      <c r="BEQ18" s="12">
        <v>3682.46</v>
      </c>
      <c r="BER18" s="12">
        <v>3663.8</v>
      </c>
      <c r="BES18" s="12">
        <v>3656.33</v>
      </c>
      <c r="BET18" s="12">
        <v>3635.44</v>
      </c>
      <c r="BEU18" s="12">
        <v>3667.59</v>
      </c>
      <c r="BEV18" s="12">
        <v>3655.48</v>
      </c>
      <c r="BEW18" s="12">
        <v>3624.48</v>
      </c>
      <c r="BEX18" s="12">
        <v>3623.78</v>
      </c>
      <c r="BEY18" s="12">
        <v>3631.36</v>
      </c>
      <c r="BEZ18" s="12">
        <v>3645.01</v>
      </c>
      <c r="BFA18" s="12">
        <v>3635.13</v>
      </c>
      <c r="BFB18" s="12">
        <v>3651.57</v>
      </c>
      <c r="BFC18" s="12">
        <v>3660.96</v>
      </c>
      <c r="BFD18" s="12">
        <v>3667.55</v>
      </c>
      <c r="BFE18" s="12">
        <v>3643.69</v>
      </c>
      <c r="BFF18" s="12">
        <v>3636.73</v>
      </c>
      <c r="BFG18" s="12">
        <v>3641.02</v>
      </c>
      <c r="BFH18" s="12">
        <v>3651.96</v>
      </c>
      <c r="BFI18" s="12">
        <v>3636.87</v>
      </c>
      <c r="BFJ18" s="12">
        <v>3647.79</v>
      </c>
      <c r="BFK18" s="12">
        <v>3656.72</v>
      </c>
      <c r="BFL18" s="12">
        <v>3676.1</v>
      </c>
      <c r="BFM18" s="12">
        <v>3652.47</v>
      </c>
      <c r="BFN18" s="12">
        <v>3637.66</v>
      </c>
      <c r="BFO18" s="12">
        <v>3641.55</v>
      </c>
      <c r="BFP18" s="12">
        <v>3640.36</v>
      </c>
      <c r="BFQ18" s="12">
        <v>3662.07</v>
      </c>
      <c r="BFR18" s="12">
        <v>3642.23</v>
      </c>
      <c r="BFS18" s="12">
        <v>3654.62</v>
      </c>
      <c r="BFT18" s="12">
        <v>3662.68</v>
      </c>
      <c r="BFU18" s="12">
        <v>3698.38</v>
      </c>
      <c r="BFV18" s="12">
        <v>3685.2</v>
      </c>
      <c r="BFW18" s="12">
        <v>3679.73</v>
      </c>
      <c r="BFX18" s="12">
        <v>3686.04</v>
      </c>
      <c r="BFY18" s="12">
        <v>3671.22</v>
      </c>
      <c r="BFZ18" s="12">
        <v>3680.58</v>
      </c>
      <c r="BGA18" s="12">
        <v>3741.96</v>
      </c>
      <c r="BGB18" s="12">
        <v>3729.84</v>
      </c>
      <c r="BGC18" s="12">
        <v>3728.61</v>
      </c>
      <c r="BGD18" s="451">
        <v>3754.34</v>
      </c>
      <c r="BGE18" s="452">
        <v>3766.73</v>
      </c>
      <c r="BGF18" s="453">
        <v>3752.16</v>
      </c>
      <c r="BGG18" s="12">
        <v>3750.86</v>
      </c>
      <c r="BGH18" s="12">
        <v>3748.91</v>
      </c>
      <c r="BGI18" s="12">
        <v>3761.94</v>
      </c>
      <c r="BGJ18" s="12">
        <v>3756.68</v>
      </c>
      <c r="BGK18" s="12">
        <v>3772.34</v>
      </c>
      <c r="BGL18" s="12">
        <v>3759.58</v>
      </c>
      <c r="BGM18" s="12">
        <v>3739.29</v>
      </c>
      <c r="BGN18" s="12">
        <v>3724.64</v>
      </c>
      <c r="BIK18" s="167"/>
      <c r="BIL18" s="155"/>
      <c r="BIM18" s="155"/>
    </row>
    <row r="19" spans="1:1731" ht="12" customHeight="1">
      <c r="A19" s="172" t="s">
        <v>275</v>
      </c>
      <c r="B19" s="220">
        <v>42.28</v>
      </c>
      <c r="C19" s="220">
        <v>42.27</v>
      </c>
      <c r="D19" s="220">
        <v>41.97</v>
      </c>
      <c r="E19" s="220">
        <v>41.57</v>
      </c>
      <c r="F19" s="220">
        <v>41.96</v>
      </c>
      <c r="G19" s="220">
        <v>41.48</v>
      </c>
      <c r="H19" s="220">
        <v>41.39</v>
      </c>
      <c r="I19" s="220">
        <v>41.34</v>
      </c>
      <c r="J19" s="220">
        <v>41.46</v>
      </c>
      <c r="K19" s="220">
        <v>41.19</v>
      </c>
      <c r="L19" s="220">
        <v>40.590000000000003</v>
      </c>
      <c r="M19" s="220">
        <v>40.74</v>
      </c>
      <c r="N19" s="220">
        <v>40.98</v>
      </c>
      <c r="O19" s="220">
        <v>41.21</v>
      </c>
      <c r="P19" s="220">
        <v>41.07</v>
      </c>
      <c r="Q19" s="220">
        <v>41.41</v>
      </c>
      <c r="R19" s="220">
        <v>41.83</v>
      </c>
      <c r="S19" s="220">
        <v>41.86</v>
      </c>
      <c r="T19" s="220">
        <v>42</v>
      </c>
      <c r="U19" s="220">
        <v>41.91</v>
      </c>
      <c r="V19" s="220">
        <v>41.92</v>
      </c>
      <c r="W19" s="220">
        <v>41.67</v>
      </c>
      <c r="X19" s="220">
        <v>41.75</v>
      </c>
      <c r="Y19" s="220">
        <v>41.51</v>
      </c>
      <c r="Z19" s="220">
        <v>41.62</v>
      </c>
      <c r="AA19" s="220">
        <v>41.39</v>
      </c>
      <c r="AB19" s="220">
        <v>41.13</v>
      </c>
      <c r="AC19" s="220">
        <v>41.1</v>
      </c>
      <c r="AD19" s="220">
        <v>41.11</v>
      </c>
      <c r="AE19" s="220">
        <v>41.42</v>
      </c>
      <c r="AF19" s="220">
        <v>41.22</v>
      </c>
      <c r="AG19" s="220">
        <v>41.49</v>
      </c>
      <c r="AH19" s="220">
        <v>41.33</v>
      </c>
      <c r="AI19" s="220">
        <v>41.33</v>
      </c>
      <c r="AJ19" s="220">
        <v>41.44</v>
      </c>
      <c r="AK19" s="220">
        <v>41.34</v>
      </c>
      <c r="AL19" s="220">
        <v>41.42</v>
      </c>
      <c r="AM19" s="220">
        <v>41.65</v>
      </c>
      <c r="AN19" s="220">
        <v>41.76</v>
      </c>
      <c r="AO19" s="220">
        <v>42.09</v>
      </c>
      <c r="AP19" s="220">
        <v>42.22</v>
      </c>
      <c r="AQ19" s="220">
        <v>42.12</v>
      </c>
      <c r="AR19" s="220">
        <v>42.17</v>
      </c>
      <c r="AS19" s="220">
        <v>42.2</v>
      </c>
      <c r="AT19" s="220">
        <v>42.42</v>
      </c>
      <c r="AU19" s="220">
        <v>42.6</v>
      </c>
      <c r="AV19" s="220">
        <v>42.56</v>
      </c>
      <c r="AW19" s="220">
        <v>42.6</v>
      </c>
      <c r="AX19" s="220">
        <v>42.75</v>
      </c>
      <c r="AY19" s="220">
        <v>42.72</v>
      </c>
      <c r="AZ19" s="220">
        <v>42.91</v>
      </c>
      <c r="BA19" s="220">
        <v>43.17</v>
      </c>
      <c r="BB19" s="220">
        <v>43.08</v>
      </c>
      <c r="BC19" s="220">
        <v>42.87</v>
      </c>
      <c r="BD19" s="220">
        <v>42.68</v>
      </c>
      <c r="BE19" s="220">
        <v>42.81</v>
      </c>
      <c r="BF19" s="220">
        <v>42.8</v>
      </c>
      <c r="BG19" s="220">
        <v>42.89</v>
      </c>
      <c r="BH19" s="220">
        <v>42.87</v>
      </c>
      <c r="BI19" s="220">
        <v>43.34</v>
      </c>
      <c r="BJ19" s="220">
        <v>43.33</v>
      </c>
      <c r="BK19" s="220">
        <v>42.93</v>
      </c>
      <c r="BL19" s="220">
        <v>42.96</v>
      </c>
      <c r="BM19" s="220">
        <v>43.07</v>
      </c>
      <c r="BN19" s="220">
        <v>42.91</v>
      </c>
      <c r="BO19" s="220">
        <v>43.1</v>
      </c>
      <c r="BP19" s="220">
        <v>42.61</v>
      </c>
      <c r="BQ19" s="220">
        <v>42.18</v>
      </c>
      <c r="BR19" s="220">
        <v>42.29</v>
      </c>
      <c r="BS19" s="220">
        <v>41.77</v>
      </c>
      <c r="BT19" s="220">
        <v>41.42</v>
      </c>
      <c r="BU19" s="220">
        <v>41.38</v>
      </c>
      <c r="BV19" s="220">
        <v>41.51</v>
      </c>
      <c r="BW19" s="220">
        <v>41.66</v>
      </c>
      <c r="BX19" s="220">
        <v>42.28</v>
      </c>
      <c r="BY19" s="220">
        <v>42.55</v>
      </c>
      <c r="BZ19" s="220">
        <v>42.42</v>
      </c>
      <c r="CA19" s="220">
        <v>42.33</v>
      </c>
      <c r="CB19" s="220">
        <v>42.24</v>
      </c>
      <c r="CC19" s="220">
        <v>42.4</v>
      </c>
      <c r="CD19" s="220">
        <v>42.85</v>
      </c>
      <c r="CE19" s="220">
        <v>43</v>
      </c>
      <c r="CF19" s="220">
        <v>42.47</v>
      </c>
      <c r="CG19" s="220">
        <v>42.42</v>
      </c>
      <c r="CH19" s="220">
        <v>42.26</v>
      </c>
      <c r="CI19" s="220">
        <v>41.89</v>
      </c>
      <c r="CJ19" s="220">
        <v>42.31</v>
      </c>
      <c r="CK19" s="220">
        <v>42.21</v>
      </c>
      <c r="CL19" s="220">
        <v>41.99</v>
      </c>
      <c r="CM19" s="220">
        <v>42.34</v>
      </c>
      <c r="CN19" s="220">
        <v>42.06</v>
      </c>
      <c r="CO19" s="220">
        <v>42.11</v>
      </c>
      <c r="CP19" s="220">
        <v>42.04</v>
      </c>
      <c r="CQ19" s="220">
        <v>41.71</v>
      </c>
      <c r="CR19" s="220">
        <v>41.69</v>
      </c>
      <c r="CS19" s="220">
        <v>41.53</v>
      </c>
      <c r="CT19" s="220">
        <v>41.75</v>
      </c>
      <c r="CU19" s="220">
        <v>42.2</v>
      </c>
      <c r="CV19" s="220">
        <v>41.95</v>
      </c>
      <c r="CW19" s="220">
        <v>42.01</v>
      </c>
      <c r="CX19" s="220">
        <v>41.91</v>
      </c>
      <c r="CY19" s="220">
        <v>41.6</v>
      </c>
      <c r="CZ19" s="220">
        <v>41.45</v>
      </c>
      <c r="DA19" s="220">
        <v>41.74</v>
      </c>
      <c r="DB19" s="220">
        <v>41.73</v>
      </c>
      <c r="DC19" s="220">
        <v>41.56</v>
      </c>
      <c r="DD19" s="220">
        <v>41.37</v>
      </c>
      <c r="DE19" s="220">
        <v>41.51</v>
      </c>
      <c r="DF19" s="220">
        <v>41.35</v>
      </c>
      <c r="DG19" s="220">
        <v>40.82</v>
      </c>
      <c r="DH19" s="220">
        <v>37.950000000000003</v>
      </c>
      <c r="DI19" s="220">
        <v>37.5</v>
      </c>
      <c r="DJ19" s="220">
        <v>38.5</v>
      </c>
      <c r="DK19" s="220">
        <v>38.99</v>
      </c>
      <c r="DL19" s="220">
        <v>38.520000000000003</v>
      </c>
      <c r="DM19" s="220">
        <v>39.090000000000003</v>
      </c>
      <c r="DN19" s="220">
        <v>38.94</v>
      </c>
      <c r="DO19" s="220">
        <v>39.29</v>
      </c>
      <c r="DP19" s="220">
        <v>38.99</v>
      </c>
      <c r="DQ19" s="220">
        <v>38.75</v>
      </c>
      <c r="DR19" s="220">
        <v>38.89</v>
      </c>
      <c r="DS19" s="220">
        <v>38.86</v>
      </c>
      <c r="DT19" s="220">
        <v>38.130000000000003</v>
      </c>
      <c r="DU19" s="220">
        <v>38.22</v>
      </c>
      <c r="DV19" s="220">
        <v>38.39</v>
      </c>
      <c r="DW19" s="220">
        <v>38.15</v>
      </c>
      <c r="DX19" s="220">
        <v>37.94</v>
      </c>
      <c r="DY19" s="220">
        <v>37.86</v>
      </c>
      <c r="DZ19" s="220">
        <v>38.020000000000003</v>
      </c>
      <c r="EA19" s="220">
        <v>38.299999999999997</v>
      </c>
      <c r="EB19" s="220">
        <v>38.130000000000003</v>
      </c>
      <c r="EC19" s="220">
        <v>37.75</v>
      </c>
      <c r="ED19" s="220">
        <v>38.450000000000003</v>
      </c>
      <c r="EE19" s="220">
        <v>38.9</v>
      </c>
      <c r="EF19" s="220">
        <v>38.85</v>
      </c>
      <c r="EG19" s="220">
        <v>38.74</v>
      </c>
      <c r="EH19" s="220">
        <v>38.56</v>
      </c>
      <c r="EI19" s="220">
        <v>38.9</v>
      </c>
      <c r="EJ19" s="220">
        <v>38.840000000000003</v>
      </c>
      <c r="EK19" s="220">
        <v>38.51</v>
      </c>
      <c r="EL19" s="220">
        <v>39.36</v>
      </c>
      <c r="EM19" s="220">
        <v>39.08</v>
      </c>
      <c r="EN19" s="220">
        <v>39.26</v>
      </c>
      <c r="EO19" s="220">
        <v>39.090000000000003</v>
      </c>
      <c r="EP19" s="220">
        <v>38.74</v>
      </c>
      <c r="EQ19" s="220">
        <v>38.43</v>
      </c>
      <c r="ER19" s="220">
        <v>38.49</v>
      </c>
      <c r="ES19" s="220">
        <v>38.85</v>
      </c>
      <c r="ET19" s="220">
        <v>38.89</v>
      </c>
      <c r="EU19" s="220">
        <v>38.880000000000003</v>
      </c>
      <c r="EV19" s="220">
        <v>38.9</v>
      </c>
      <c r="EW19" s="220">
        <v>39.01</v>
      </c>
      <c r="EX19" s="220">
        <v>38.5</v>
      </c>
      <c r="EY19" s="220">
        <v>38.799999999999997</v>
      </c>
      <c r="EZ19" s="220">
        <v>38.479999999999997</v>
      </c>
      <c r="FA19" s="220">
        <v>38.270000000000003</v>
      </c>
      <c r="FB19" s="220">
        <v>38.799999999999997</v>
      </c>
      <c r="FC19" s="220">
        <v>38.520000000000003</v>
      </c>
      <c r="FD19" s="220">
        <v>38.18</v>
      </c>
      <c r="FE19" s="220">
        <v>37.93</v>
      </c>
      <c r="FF19" s="220">
        <v>38.409999999999997</v>
      </c>
      <c r="FG19" s="220">
        <v>38.46</v>
      </c>
      <c r="FH19" s="220">
        <v>38.83</v>
      </c>
      <c r="FI19" s="220">
        <v>39.119999999999997</v>
      </c>
      <c r="FJ19" s="220">
        <v>39.24</v>
      </c>
      <c r="FK19" s="220">
        <v>39.01</v>
      </c>
      <c r="FL19" s="220">
        <v>39</v>
      </c>
      <c r="FM19" s="220">
        <v>39.21</v>
      </c>
      <c r="FN19" s="220">
        <v>38.99</v>
      </c>
      <c r="FO19" s="220">
        <v>38.979999999999997</v>
      </c>
      <c r="FP19" s="220">
        <v>38.9</v>
      </c>
      <c r="FQ19" s="220">
        <v>38.909999999999997</v>
      </c>
      <c r="FR19" s="220">
        <v>39.03</v>
      </c>
      <c r="FS19" s="220">
        <v>39.200000000000003</v>
      </c>
      <c r="FT19" s="220">
        <v>39.43</v>
      </c>
      <c r="FU19" s="220">
        <v>39.61</v>
      </c>
      <c r="FV19" s="220">
        <v>39.43</v>
      </c>
      <c r="FW19" s="220">
        <v>39.15</v>
      </c>
      <c r="FX19" s="220">
        <v>38.909999999999997</v>
      </c>
      <c r="FY19" s="220">
        <v>38.79</v>
      </c>
      <c r="FZ19" s="220">
        <v>39.01</v>
      </c>
      <c r="GA19" s="220">
        <v>39.19</v>
      </c>
      <c r="GB19" s="220">
        <v>39.08</v>
      </c>
      <c r="GC19" s="220">
        <v>39.14</v>
      </c>
      <c r="GD19" s="220">
        <v>39.11</v>
      </c>
      <c r="GE19" s="220">
        <v>39.26</v>
      </c>
      <c r="GF19" s="220">
        <v>39.47</v>
      </c>
      <c r="GG19" s="220">
        <v>39.369999999999997</v>
      </c>
      <c r="GH19" s="220">
        <v>39</v>
      </c>
      <c r="GI19" s="220">
        <v>38.700000000000003</v>
      </c>
      <c r="GJ19" s="220">
        <v>38.69</v>
      </c>
      <c r="GK19" s="220">
        <v>38.659999999999997</v>
      </c>
      <c r="GL19" s="220">
        <v>38.61</v>
      </c>
      <c r="GM19" s="220">
        <v>37.020000000000003</v>
      </c>
      <c r="GN19" s="220">
        <v>36.75</v>
      </c>
      <c r="GO19" s="220">
        <v>36.049999999999997</v>
      </c>
      <c r="GP19" s="220">
        <v>36.840000000000003</v>
      </c>
      <c r="GQ19" s="220">
        <v>37.08</v>
      </c>
      <c r="GR19" s="220">
        <v>36.78</v>
      </c>
      <c r="GS19" s="220">
        <v>36.85</v>
      </c>
      <c r="GT19" s="220">
        <v>36.78</v>
      </c>
      <c r="GU19" s="220">
        <v>36.729999999999997</v>
      </c>
      <c r="GV19" s="220">
        <v>36.43</v>
      </c>
      <c r="GW19" s="220">
        <v>36.03</v>
      </c>
      <c r="GX19" s="220">
        <v>36.43</v>
      </c>
      <c r="GY19" s="220">
        <v>36.630000000000003</v>
      </c>
      <c r="GZ19" s="220">
        <v>36.630000000000003</v>
      </c>
      <c r="HA19" s="220">
        <v>36.31</v>
      </c>
      <c r="HB19" s="220">
        <v>36.32</v>
      </c>
      <c r="HC19" s="220">
        <v>36.36</v>
      </c>
      <c r="HD19" s="220">
        <v>36.51</v>
      </c>
      <c r="HE19" s="220">
        <v>36.24</v>
      </c>
      <c r="HF19" s="220">
        <v>36.15</v>
      </c>
      <c r="HG19" s="220">
        <v>36.270000000000003</v>
      </c>
      <c r="HH19" s="220">
        <v>35.869999999999997</v>
      </c>
      <c r="HI19" s="220">
        <v>35.53</v>
      </c>
      <c r="HJ19" s="220">
        <v>35.53</v>
      </c>
      <c r="HK19" s="220">
        <v>35.770000000000003</v>
      </c>
      <c r="HL19" s="220">
        <v>36.31</v>
      </c>
      <c r="HM19" s="220">
        <v>36.590000000000003</v>
      </c>
      <c r="HN19" s="220">
        <v>36.700000000000003</v>
      </c>
      <c r="HO19" s="220">
        <v>36.950000000000003</v>
      </c>
      <c r="HP19" s="220">
        <v>37.44</v>
      </c>
      <c r="HQ19" s="220">
        <v>37.89</v>
      </c>
      <c r="HR19" s="220">
        <v>38.049999999999997</v>
      </c>
      <c r="HS19" s="220">
        <v>38.130000000000003</v>
      </c>
      <c r="HT19" s="220">
        <v>38.42</v>
      </c>
      <c r="HU19" s="220">
        <v>38.630000000000003</v>
      </c>
      <c r="HV19" s="220">
        <v>38.630000000000003</v>
      </c>
      <c r="HW19" s="220">
        <v>38.9</v>
      </c>
      <c r="HX19" s="220">
        <v>38.880000000000003</v>
      </c>
      <c r="HY19" s="220">
        <v>39.299999999999997</v>
      </c>
      <c r="HZ19" s="220">
        <v>39.22</v>
      </c>
      <c r="IA19" s="220">
        <v>38.82</v>
      </c>
      <c r="IB19" s="220">
        <v>38.54</v>
      </c>
      <c r="IC19" s="220">
        <v>38.33</v>
      </c>
      <c r="ID19" s="220">
        <v>38.590000000000003</v>
      </c>
      <c r="IE19" s="220">
        <v>38.700000000000003</v>
      </c>
      <c r="IF19" s="220">
        <v>38.39</v>
      </c>
      <c r="IG19" s="220">
        <v>38.86</v>
      </c>
      <c r="IH19" s="220">
        <v>39.01</v>
      </c>
      <c r="II19" s="220">
        <v>39.14</v>
      </c>
      <c r="IJ19" s="220">
        <v>39.229999999999997</v>
      </c>
      <c r="IK19" s="220">
        <v>39.03</v>
      </c>
      <c r="IL19" s="220">
        <v>38.99</v>
      </c>
      <c r="IM19" s="220">
        <v>39.28</v>
      </c>
      <c r="IN19" s="220">
        <v>39.28</v>
      </c>
      <c r="IO19" s="220">
        <v>39.07</v>
      </c>
      <c r="IP19" s="220">
        <v>39.03</v>
      </c>
      <c r="IQ19" s="220">
        <v>39.08</v>
      </c>
      <c r="IR19" s="220">
        <v>39.01</v>
      </c>
      <c r="IS19" s="220">
        <v>38.97</v>
      </c>
      <c r="IT19" s="220">
        <v>39.090000000000003</v>
      </c>
      <c r="IU19" s="220">
        <v>39.07</v>
      </c>
      <c r="IV19" s="220">
        <v>39.130000000000003</v>
      </c>
      <c r="IW19" s="220">
        <v>38.81</v>
      </c>
      <c r="IX19" s="220">
        <v>38.89</v>
      </c>
      <c r="IY19" s="220">
        <v>38.86</v>
      </c>
      <c r="IZ19" s="220">
        <v>38.06</v>
      </c>
      <c r="JA19" s="220">
        <v>38</v>
      </c>
      <c r="JB19" s="220">
        <v>37.82</v>
      </c>
      <c r="JC19" s="220">
        <v>38.57</v>
      </c>
      <c r="JD19" s="220">
        <v>38.950000000000003</v>
      </c>
      <c r="JE19" s="220">
        <v>39.020000000000003</v>
      </c>
      <c r="JF19" s="220">
        <v>39.01</v>
      </c>
      <c r="JG19" s="220">
        <v>39.369999999999997</v>
      </c>
      <c r="JH19" s="220">
        <v>39.229999999999997</v>
      </c>
      <c r="JI19" s="220">
        <v>39.5</v>
      </c>
      <c r="JJ19" s="220">
        <v>39.6</v>
      </c>
      <c r="JK19" s="220">
        <v>39.01</v>
      </c>
      <c r="JL19" s="220">
        <v>38.92</v>
      </c>
      <c r="JM19" s="220">
        <v>39.32</v>
      </c>
      <c r="JN19" s="220">
        <v>39.46</v>
      </c>
      <c r="JO19" s="220">
        <v>39.659999999999997</v>
      </c>
      <c r="JP19" s="220">
        <v>39.700000000000003</v>
      </c>
      <c r="JQ19" s="220">
        <v>39.44</v>
      </c>
      <c r="JR19" s="220">
        <v>39.450000000000003</v>
      </c>
      <c r="JS19" s="220">
        <v>39.409999999999997</v>
      </c>
      <c r="JT19" s="220">
        <v>39.79</v>
      </c>
      <c r="JU19" s="220">
        <v>39.6</v>
      </c>
      <c r="JV19" s="220">
        <v>39.68</v>
      </c>
      <c r="JW19" s="220">
        <v>39.770000000000003</v>
      </c>
      <c r="JX19" s="220">
        <v>39.68</v>
      </c>
      <c r="JY19" s="220">
        <v>39.57</v>
      </c>
      <c r="JZ19" s="220">
        <v>39.520000000000003</v>
      </c>
      <c r="KA19" s="220">
        <v>39.270000000000003</v>
      </c>
      <c r="KB19" s="220">
        <v>39.18</v>
      </c>
      <c r="KC19" s="220">
        <v>38.83</v>
      </c>
      <c r="KD19" s="220">
        <v>38.57</v>
      </c>
      <c r="KE19" s="220">
        <v>38.369999999999997</v>
      </c>
      <c r="KF19" s="220">
        <v>38.36</v>
      </c>
      <c r="KG19" s="220">
        <v>38.32</v>
      </c>
      <c r="KH19" s="220">
        <v>38</v>
      </c>
      <c r="KI19" s="220">
        <v>37.97</v>
      </c>
      <c r="KJ19" s="220">
        <v>38</v>
      </c>
      <c r="KK19" s="220">
        <v>38.28</v>
      </c>
      <c r="KL19" s="220">
        <v>38.76</v>
      </c>
      <c r="KM19" s="220">
        <v>39.33</v>
      </c>
      <c r="KN19" s="220">
        <v>39.619999999999997</v>
      </c>
      <c r="KO19" s="220">
        <v>39.799999999999997</v>
      </c>
      <c r="KP19" s="220">
        <v>39.86</v>
      </c>
      <c r="KQ19" s="220">
        <v>39.83</v>
      </c>
      <c r="KR19" s="220">
        <v>39.71</v>
      </c>
      <c r="KS19" s="220">
        <v>39.69</v>
      </c>
      <c r="KT19" s="220">
        <v>39.86</v>
      </c>
      <c r="KU19" s="220">
        <v>39.97</v>
      </c>
      <c r="KV19" s="220">
        <v>39.93</v>
      </c>
      <c r="KW19" s="220">
        <v>39.89</v>
      </c>
      <c r="KX19" s="220">
        <v>39.78</v>
      </c>
      <c r="KY19" s="220">
        <v>39.840000000000003</v>
      </c>
      <c r="KZ19" s="220">
        <v>39.950000000000003</v>
      </c>
      <c r="LA19" s="220">
        <v>39.880000000000003</v>
      </c>
      <c r="LB19" s="220">
        <v>39.9</v>
      </c>
      <c r="LC19" s="220">
        <v>39.619999999999997</v>
      </c>
      <c r="LD19" s="220">
        <v>39.78</v>
      </c>
      <c r="LE19" s="220">
        <v>40.229999999999997</v>
      </c>
      <c r="LF19" s="220">
        <v>40.049999999999997</v>
      </c>
      <c r="LG19" s="220">
        <v>40.17</v>
      </c>
      <c r="LH19" s="220">
        <v>40.130000000000003</v>
      </c>
      <c r="LI19" s="220">
        <v>40.06</v>
      </c>
      <c r="LJ19" s="220">
        <v>40.049999999999997</v>
      </c>
      <c r="LK19" s="220">
        <v>40.07</v>
      </c>
      <c r="LL19" s="220">
        <v>39.5</v>
      </c>
      <c r="LM19" s="220">
        <v>39.479999999999997</v>
      </c>
      <c r="LN19" s="220">
        <v>39.770000000000003</v>
      </c>
      <c r="LO19" s="220">
        <v>39.799999999999997</v>
      </c>
      <c r="LP19" s="220">
        <v>40.04</v>
      </c>
      <c r="LQ19" s="220">
        <v>40.22</v>
      </c>
      <c r="LR19" s="220">
        <v>40.24</v>
      </c>
      <c r="LS19" s="220">
        <v>40.380000000000003</v>
      </c>
      <c r="LT19" s="220">
        <v>40.17</v>
      </c>
      <c r="LU19" s="220">
        <v>40.090000000000003</v>
      </c>
      <c r="LV19" s="220">
        <v>40.01</v>
      </c>
      <c r="LW19" s="220">
        <v>40.06</v>
      </c>
      <c r="LX19" s="220">
        <v>40.03</v>
      </c>
      <c r="LY19" s="220">
        <v>40.049999999999997</v>
      </c>
      <c r="LZ19" s="220">
        <v>40.01</v>
      </c>
      <c r="MA19" s="220">
        <v>39.950000000000003</v>
      </c>
      <c r="MB19" s="220">
        <v>39.89</v>
      </c>
      <c r="MC19" s="220">
        <v>40.07</v>
      </c>
      <c r="MD19" s="220">
        <v>40.130000000000003</v>
      </c>
      <c r="ME19" s="220">
        <v>40.270000000000003</v>
      </c>
      <c r="MF19" s="220">
        <v>40.24</v>
      </c>
      <c r="MG19" s="220">
        <v>40.68</v>
      </c>
      <c r="MH19" s="220">
        <v>40.94</v>
      </c>
      <c r="MI19" s="220">
        <v>40.93</v>
      </c>
      <c r="MJ19" s="220">
        <v>41.27</v>
      </c>
      <c r="MK19" s="220">
        <v>41.27</v>
      </c>
      <c r="ML19" s="220">
        <v>40.83</v>
      </c>
      <c r="MM19" s="220">
        <v>40.99</v>
      </c>
      <c r="MN19" s="220">
        <v>40.99</v>
      </c>
      <c r="MO19" s="220">
        <v>40.6</v>
      </c>
      <c r="MP19" s="220">
        <v>40.619999999999997</v>
      </c>
      <c r="MQ19" s="220">
        <v>40.21</v>
      </c>
      <c r="MR19" s="220">
        <v>40.24</v>
      </c>
      <c r="MS19" s="220">
        <v>40.409999999999997</v>
      </c>
      <c r="MT19" s="220">
        <v>40.25</v>
      </c>
      <c r="MU19" s="220">
        <v>40.22</v>
      </c>
      <c r="MV19" s="220">
        <v>40.22</v>
      </c>
      <c r="MW19" s="220">
        <v>40.65</v>
      </c>
      <c r="MX19" s="220">
        <v>40.630000000000003</v>
      </c>
      <c r="MY19" s="220">
        <v>40.85</v>
      </c>
      <c r="MZ19" s="220">
        <v>40.79</v>
      </c>
      <c r="NA19" s="220">
        <v>41</v>
      </c>
      <c r="NB19" s="220">
        <v>41.01</v>
      </c>
      <c r="NC19" s="220">
        <v>41.2</v>
      </c>
      <c r="ND19" s="220">
        <v>41.1</v>
      </c>
      <c r="NE19" s="220">
        <v>41.22</v>
      </c>
      <c r="NF19" s="220">
        <v>41.32</v>
      </c>
      <c r="NG19" s="220">
        <v>41.36</v>
      </c>
      <c r="NH19" s="220">
        <v>41.18</v>
      </c>
      <c r="NI19" s="220">
        <v>40.82</v>
      </c>
      <c r="NJ19" s="220">
        <v>40.799999999999997</v>
      </c>
      <c r="NK19" s="220">
        <v>40.86</v>
      </c>
      <c r="NL19" s="220">
        <v>40.89</v>
      </c>
      <c r="NM19" s="220">
        <v>40.92</v>
      </c>
      <c r="NN19" s="220">
        <v>40.57</v>
      </c>
      <c r="NO19" s="220">
        <v>40.44</v>
      </c>
      <c r="NP19" s="220">
        <v>40.5</v>
      </c>
      <c r="NQ19" s="220">
        <v>40.51</v>
      </c>
      <c r="NR19" s="220">
        <v>40.53</v>
      </c>
      <c r="NS19" s="220">
        <v>40.43</v>
      </c>
      <c r="NT19" s="220">
        <v>40.53</v>
      </c>
      <c r="NU19" s="220">
        <v>40.36</v>
      </c>
      <c r="NV19" s="220">
        <v>40.42</v>
      </c>
      <c r="NW19" s="220">
        <v>40.78</v>
      </c>
      <c r="NX19" s="220">
        <v>40.96</v>
      </c>
      <c r="NY19" s="220">
        <v>40.96</v>
      </c>
      <c r="NZ19" s="220">
        <v>41.04</v>
      </c>
      <c r="OA19" s="220">
        <v>41</v>
      </c>
      <c r="OB19" s="220">
        <v>41.09</v>
      </c>
      <c r="OC19" s="220">
        <v>41.07</v>
      </c>
      <c r="OD19" s="220">
        <v>40.97</v>
      </c>
      <c r="OE19" s="220">
        <v>41.09</v>
      </c>
      <c r="OF19" s="220">
        <v>41.03</v>
      </c>
      <c r="OG19" s="220">
        <v>40.81</v>
      </c>
      <c r="OH19" s="220">
        <v>40.71</v>
      </c>
      <c r="OI19" s="220">
        <v>40.549999999999997</v>
      </c>
      <c r="OJ19" s="220">
        <v>40.43</v>
      </c>
      <c r="OK19" s="220">
        <v>40.68</v>
      </c>
      <c r="OL19" s="220">
        <v>40.72</v>
      </c>
      <c r="OM19" s="220">
        <v>40.69</v>
      </c>
      <c r="ON19" s="220">
        <v>40.78</v>
      </c>
      <c r="OO19" s="220">
        <v>40.92</v>
      </c>
      <c r="OP19" s="220">
        <v>41.11</v>
      </c>
      <c r="OQ19" s="220">
        <v>41.03</v>
      </c>
      <c r="OR19" s="220">
        <v>41.08</v>
      </c>
      <c r="OS19" s="220">
        <v>41.21</v>
      </c>
      <c r="OT19" s="220">
        <v>41.28</v>
      </c>
      <c r="OU19" s="220">
        <v>41.32</v>
      </c>
      <c r="OV19" s="220">
        <v>41.53</v>
      </c>
      <c r="OW19" s="220">
        <v>41.94</v>
      </c>
      <c r="OX19" s="220">
        <v>42.1</v>
      </c>
      <c r="OY19" s="220">
        <v>42.23</v>
      </c>
      <c r="OZ19" s="220">
        <v>42.49</v>
      </c>
      <c r="PA19" s="220">
        <v>42.34</v>
      </c>
      <c r="PB19" s="220">
        <v>42.21</v>
      </c>
      <c r="PC19" s="220">
        <v>42.13</v>
      </c>
      <c r="PD19" s="220">
        <v>42.11</v>
      </c>
      <c r="PE19" s="220">
        <v>42.01</v>
      </c>
      <c r="PF19" s="220">
        <v>41.86</v>
      </c>
      <c r="PG19" s="220">
        <v>41.93</v>
      </c>
      <c r="PH19" s="220">
        <v>41.81</v>
      </c>
      <c r="PI19" s="220">
        <v>41.65</v>
      </c>
      <c r="PJ19" s="220">
        <v>41.72</v>
      </c>
      <c r="PK19" s="220">
        <v>41.69</v>
      </c>
      <c r="PL19" s="220">
        <v>42.34</v>
      </c>
      <c r="PM19" s="220">
        <v>42.28</v>
      </c>
      <c r="PN19" s="220">
        <v>42.37</v>
      </c>
      <c r="PO19" s="220">
        <v>42.32</v>
      </c>
      <c r="PP19" s="220">
        <v>42.28</v>
      </c>
      <c r="PQ19" s="220">
        <v>42.22</v>
      </c>
      <c r="PR19" s="220">
        <v>42.22</v>
      </c>
      <c r="PS19" s="220">
        <v>42.19</v>
      </c>
      <c r="PT19" s="220">
        <v>42.21</v>
      </c>
      <c r="PU19" s="220">
        <v>41.96</v>
      </c>
      <c r="PV19" s="220">
        <v>42.06</v>
      </c>
      <c r="PW19" s="220">
        <v>42.03</v>
      </c>
      <c r="PX19" s="220">
        <v>41.74</v>
      </c>
      <c r="PY19" s="220">
        <v>41.27</v>
      </c>
      <c r="PZ19" s="220">
        <v>41.02</v>
      </c>
      <c r="QA19" s="220">
        <v>40.89</v>
      </c>
      <c r="QB19" s="220">
        <v>40.98</v>
      </c>
      <c r="QC19" s="220">
        <v>40.97</v>
      </c>
      <c r="QD19" s="220">
        <v>40.85</v>
      </c>
      <c r="QE19" s="220">
        <v>40.82</v>
      </c>
      <c r="QF19" s="220">
        <v>40.72</v>
      </c>
      <c r="QG19" s="220">
        <v>40.96</v>
      </c>
      <c r="QH19" s="220">
        <v>40.53</v>
      </c>
      <c r="QI19" s="220">
        <v>40.47</v>
      </c>
      <c r="QJ19" s="220">
        <v>40.049999999999997</v>
      </c>
      <c r="QK19" s="220">
        <v>40.049999999999997</v>
      </c>
      <c r="QL19" s="220">
        <v>40.380000000000003</v>
      </c>
      <c r="QM19" s="220">
        <v>40.799999999999997</v>
      </c>
      <c r="QN19" s="220">
        <v>40.71</v>
      </c>
      <c r="QO19" s="220">
        <v>40.46</v>
      </c>
      <c r="QP19" s="220">
        <v>40.29</v>
      </c>
      <c r="QQ19" s="220">
        <v>40.22</v>
      </c>
      <c r="QR19" s="220">
        <v>40.08</v>
      </c>
      <c r="QS19" s="220">
        <v>40.19</v>
      </c>
      <c r="QT19" s="220">
        <v>40.1</v>
      </c>
      <c r="QU19" s="220">
        <v>40.19</v>
      </c>
      <c r="QV19" s="220">
        <v>40.450000000000003</v>
      </c>
      <c r="QW19" s="220">
        <v>40.49</v>
      </c>
      <c r="QX19" s="220">
        <v>40.61</v>
      </c>
      <c r="QY19" s="220">
        <v>40.76</v>
      </c>
      <c r="QZ19" s="220">
        <v>40.78</v>
      </c>
      <c r="RA19" s="220">
        <v>40.81</v>
      </c>
      <c r="RB19" s="220">
        <v>41.01</v>
      </c>
      <c r="RC19" s="220">
        <v>41.42</v>
      </c>
      <c r="RD19" s="220">
        <v>41.79</v>
      </c>
      <c r="RE19" s="220">
        <v>41.63</v>
      </c>
      <c r="RF19" s="220">
        <v>41.39</v>
      </c>
      <c r="RG19" s="220">
        <v>41.57</v>
      </c>
      <c r="RH19" s="220">
        <v>41.81</v>
      </c>
      <c r="RI19" s="220">
        <v>41.69</v>
      </c>
      <c r="RJ19" s="220">
        <v>41.88</v>
      </c>
      <c r="RK19" s="220">
        <v>41.53</v>
      </c>
      <c r="RL19" s="220">
        <v>41.5</v>
      </c>
      <c r="RM19" s="220">
        <v>41.42</v>
      </c>
      <c r="RN19" s="220">
        <v>41.26</v>
      </c>
      <c r="RO19" s="220">
        <v>40.98</v>
      </c>
      <c r="RP19" s="220">
        <v>40.700000000000003</v>
      </c>
      <c r="RQ19" s="220">
        <v>40.950000000000003</v>
      </c>
      <c r="RR19" s="220">
        <v>40.96</v>
      </c>
      <c r="RS19" s="220">
        <v>41.17</v>
      </c>
      <c r="RT19" s="220">
        <v>41.11</v>
      </c>
      <c r="RU19" s="220">
        <v>41.02</v>
      </c>
      <c r="RV19" s="220">
        <v>41.22</v>
      </c>
      <c r="RW19" s="220">
        <v>41.59</v>
      </c>
      <c r="RX19" s="220">
        <v>41.47</v>
      </c>
      <c r="RY19" s="220">
        <v>41.57</v>
      </c>
      <c r="RZ19" s="220">
        <v>41.56</v>
      </c>
      <c r="SA19" s="220">
        <v>41.87</v>
      </c>
      <c r="SB19" s="220">
        <v>41.89</v>
      </c>
      <c r="SC19" s="220">
        <v>42.13</v>
      </c>
      <c r="SD19" s="220">
        <v>42.17</v>
      </c>
      <c r="SE19" s="220">
        <v>42.02</v>
      </c>
      <c r="SF19" s="220">
        <v>42.04</v>
      </c>
      <c r="SG19" s="220">
        <v>41.99</v>
      </c>
      <c r="SH19" s="220">
        <v>42.12</v>
      </c>
      <c r="SI19" s="220">
        <v>42.16</v>
      </c>
      <c r="SJ19" s="220">
        <v>42.27</v>
      </c>
      <c r="SK19" s="220">
        <v>42.32</v>
      </c>
      <c r="SL19" s="221">
        <v>42.18</v>
      </c>
      <c r="SM19" s="221">
        <v>42.7</v>
      </c>
      <c r="SN19" s="221">
        <v>42.73</v>
      </c>
      <c r="SO19" s="221">
        <v>42.51</v>
      </c>
      <c r="SP19" s="221">
        <v>42.43</v>
      </c>
      <c r="SQ19" s="221">
        <v>42.4</v>
      </c>
      <c r="SR19" s="221">
        <v>42.29</v>
      </c>
      <c r="SS19" s="221">
        <v>42.33</v>
      </c>
      <c r="ST19" s="221">
        <v>42.09</v>
      </c>
      <c r="SU19" s="221">
        <v>42.1</v>
      </c>
      <c r="SV19" s="221">
        <v>42.3</v>
      </c>
      <c r="SW19" s="221">
        <v>42.4</v>
      </c>
      <c r="SX19" s="221">
        <v>42.47</v>
      </c>
      <c r="SY19" s="221">
        <v>42.21</v>
      </c>
      <c r="SZ19" s="221">
        <v>42.42</v>
      </c>
      <c r="TA19" s="221">
        <v>42.48</v>
      </c>
      <c r="TB19" s="221">
        <v>42.51</v>
      </c>
      <c r="TC19" s="221">
        <v>42.33</v>
      </c>
      <c r="TD19" s="221">
        <v>42.36</v>
      </c>
      <c r="TE19" s="222">
        <v>42.16</v>
      </c>
      <c r="TF19" s="222">
        <v>42.37</v>
      </c>
      <c r="TG19" s="222">
        <v>42.38</v>
      </c>
      <c r="TH19" s="222">
        <v>42.63</v>
      </c>
      <c r="TI19" s="222">
        <v>42.71</v>
      </c>
      <c r="TJ19" s="222">
        <v>42.72</v>
      </c>
      <c r="TK19" s="222">
        <v>42.84</v>
      </c>
      <c r="TL19" s="222">
        <v>42.86</v>
      </c>
      <c r="TM19" s="222">
        <v>43.08</v>
      </c>
      <c r="TN19" s="222">
        <v>43.59</v>
      </c>
      <c r="TO19" s="222">
        <v>43.46</v>
      </c>
      <c r="TP19" s="222">
        <v>43.65</v>
      </c>
      <c r="TQ19" s="222">
        <v>43.62</v>
      </c>
      <c r="TR19" s="222">
        <v>43.67</v>
      </c>
      <c r="TS19" s="222">
        <v>43.79</v>
      </c>
      <c r="TT19" s="222">
        <v>43.9</v>
      </c>
      <c r="TU19" s="222">
        <v>43.98</v>
      </c>
      <c r="TV19" s="222">
        <v>44.31</v>
      </c>
      <c r="TW19" s="222">
        <v>44.24</v>
      </c>
      <c r="TX19" s="222">
        <v>44.1</v>
      </c>
      <c r="TY19" s="222">
        <v>44.22</v>
      </c>
      <c r="TZ19" s="222">
        <v>44.06</v>
      </c>
      <c r="UA19" s="222">
        <v>44.24</v>
      </c>
      <c r="UB19" s="222">
        <v>43.98</v>
      </c>
      <c r="UC19" s="222">
        <v>44</v>
      </c>
      <c r="UD19" s="222">
        <v>44.31</v>
      </c>
      <c r="UE19" s="222">
        <v>44.31</v>
      </c>
      <c r="UF19" s="222">
        <v>44.78</v>
      </c>
      <c r="UG19" s="222">
        <v>44.66</v>
      </c>
      <c r="UH19" s="222">
        <v>44.99</v>
      </c>
      <c r="UI19" s="222">
        <v>44.66</v>
      </c>
      <c r="UJ19" s="222">
        <v>44.63</v>
      </c>
      <c r="UK19" s="222">
        <v>44.52</v>
      </c>
      <c r="UL19" s="222">
        <v>44.67</v>
      </c>
      <c r="UM19" s="222">
        <v>44.69</v>
      </c>
      <c r="UN19" s="222">
        <v>44.45</v>
      </c>
      <c r="UO19" s="222">
        <v>44.44</v>
      </c>
      <c r="UP19" s="222">
        <v>44.38</v>
      </c>
      <c r="UQ19" s="222">
        <v>44.5</v>
      </c>
      <c r="UR19" s="222">
        <v>44.05</v>
      </c>
      <c r="US19" s="222">
        <v>43.76</v>
      </c>
      <c r="UT19" s="222">
        <v>44.1</v>
      </c>
      <c r="UU19" s="222">
        <v>43.69</v>
      </c>
      <c r="UV19" s="222">
        <v>43.61</v>
      </c>
      <c r="UW19" s="222">
        <v>43.12</v>
      </c>
      <c r="UX19" s="222">
        <v>43.32</v>
      </c>
      <c r="UY19" s="222">
        <v>43.52</v>
      </c>
      <c r="UZ19" s="222">
        <v>43.84</v>
      </c>
      <c r="VA19" s="222">
        <v>43.29</v>
      </c>
      <c r="VB19" s="222">
        <v>43.21</v>
      </c>
      <c r="VC19" s="222">
        <v>43.08</v>
      </c>
      <c r="VD19" s="222">
        <v>43.78</v>
      </c>
      <c r="VE19" s="222">
        <v>43.3</v>
      </c>
      <c r="VF19" s="170">
        <v>43.44</v>
      </c>
      <c r="VG19" s="170">
        <v>43.57</v>
      </c>
      <c r="VH19" s="170">
        <v>43.25</v>
      </c>
      <c r="VI19" s="170">
        <v>43.33</v>
      </c>
      <c r="VJ19" s="170">
        <v>43.33</v>
      </c>
      <c r="VK19" s="170">
        <v>42.9</v>
      </c>
      <c r="VL19" s="170">
        <v>42.06</v>
      </c>
      <c r="VM19" s="170">
        <v>41.16</v>
      </c>
      <c r="VN19" s="222">
        <v>41.72</v>
      </c>
      <c r="VO19" s="222">
        <v>41.57</v>
      </c>
      <c r="VP19" s="222">
        <v>41.9</v>
      </c>
      <c r="VQ19" s="222">
        <v>41.75</v>
      </c>
      <c r="VR19" s="222">
        <v>40.94</v>
      </c>
      <c r="VS19" s="222">
        <v>36.93</v>
      </c>
      <c r="VT19" s="222">
        <v>38.42</v>
      </c>
      <c r="VU19" s="222">
        <v>38.729999999999997</v>
      </c>
      <c r="VV19" s="222">
        <v>37.32</v>
      </c>
      <c r="VW19" s="222">
        <v>37.9</v>
      </c>
      <c r="VX19" s="222">
        <v>37.35</v>
      </c>
      <c r="VY19" s="222">
        <v>37.659999999999997</v>
      </c>
      <c r="VZ19" s="222">
        <v>35.729999999999997</v>
      </c>
      <c r="WA19" s="222">
        <v>34.69</v>
      </c>
      <c r="WB19" s="222">
        <v>35.520000000000003</v>
      </c>
      <c r="WC19" s="222">
        <v>34.21</v>
      </c>
      <c r="WD19" s="222">
        <v>35.090000000000003</v>
      </c>
      <c r="WE19" s="222">
        <v>35.72</v>
      </c>
      <c r="WF19" s="222">
        <v>35.229999999999997</v>
      </c>
      <c r="WG19" s="222">
        <v>35.69</v>
      </c>
      <c r="WH19" s="222">
        <v>34.78</v>
      </c>
      <c r="WI19" s="170">
        <v>35.369999999999997</v>
      </c>
      <c r="WJ19" s="222">
        <v>35.08</v>
      </c>
      <c r="WK19" s="222">
        <v>35.549999999999997</v>
      </c>
      <c r="WL19" s="222">
        <v>36.020000000000003</v>
      </c>
      <c r="WM19" s="222">
        <v>36.4</v>
      </c>
      <c r="WN19" s="222">
        <v>36.770000000000003</v>
      </c>
      <c r="WO19" s="222">
        <v>36.74</v>
      </c>
      <c r="WP19" s="222">
        <v>37.28</v>
      </c>
      <c r="WQ19" s="222">
        <v>37.71</v>
      </c>
      <c r="WR19" s="222">
        <v>37.869999999999997</v>
      </c>
      <c r="WS19" s="222">
        <v>37.950000000000003</v>
      </c>
      <c r="WT19" s="222">
        <v>37.659999999999997</v>
      </c>
      <c r="WU19" s="222">
        <v>37.24</v>
      </c>
      <c r="WV19" s="222">
        <v>37.6</v>
      </c>
      <c r="WW19" s="222">
        <v>37.380000000000003</v>
      </c>
      <c r="WX19" s="222">
        <v>36.42</v>
      </c>
      <c r="WY19" s="222">
        <v>36.229999999999997</v>
      </c>
      <c r="WZ19" s="222">
        <v>37.06</v>
      </c>
      <c r="XA19" s="222">
        <v>37.33</v>
      </c>
      <c r="XB19" s="222">
        <v>37.479999999999997</v>
      </c>
      <c r="XC19" s="222">
        <v>37.409999999999997</v>
      </c>
      <c r="XD19" s="222">
        <v>37.81</v>
      </c>
      <c r="XE19" s="222">
        <v>38.369999999999997</v>
      </c>
      <c r="XF19" s="222">
        <v>37.020000000000003</v>
      </c>
      <c r="XG19" s="222">
        <v>37.03</v>
      </c>
      <c r="XH19" s="222">
        <v>37.630000000000003</v>
      </c>
      <c r="XI19" s="222">
        <v>37.67</v>
      </c>
      <c r="XJ19" s="222">
        <v>37.71</v>
      </c>
      <c r="XK19" s="222">
        <v>37.799999999999997</v>
      </c>
      <c r="XL19" s="222">
        <v>38</v>
      </c>
      <c r="XM19" s="222">
        <v>38.03</v>
      </c>
      <c r="XN19" s="222">
        <v>37.94</v>
      </c>
      <c r="XO19" s="222">
        <v>37.76</v>
      </c>
      <c r="XP19" s="222">
        <v>38.270000000000003</v>
      </c>
      <c r="XQ19" s="222">
        <v>38.270000000000003</v>
      </c>
      <c r="XR19" s="222">
        <v>38.35</v>
      </c>
      <c r="XS19" s="222">
        <v>38.69</v>
      </c>
      <c r="XT19" s="222">
        <v>38.700000000000003</v>
      </c>
      <c r="XU19" s="222">
        <v>39.520000000000003</v>
      </c>
      <c r="XV19" s="222">
        <v>38.909999999999997</v>
      </c>
      <c r="XW19" s="222">
        <v>39.409999999999997</v>
      </c>
      <c r="XX19" s="222">
        <v>39.46</v>
      </c>
      <c r="XY19" s="222">
        <v>39.47</v>
      </c>
      <c r="XZ19" s="222">
        <v>39.64</v>
      </c>
      <c r="YA19" s="222">
        <v>40.729999999999997</v>
      </c>
      <c r="YB19" s="222">
        <v>41.11</v>
      </c>
      <c r="YC19" s="222">
        <v>40.72</v>
      </c>
      <c r="YD19" s="222">
        <v>41.18</v>
      </c>
      <c r="YE19" s="222">
        <v>40.880000000000003</v>
      </c>
      <c r="YF19" s="222">
        <v>40.950000000000003</v>
      </c>
      <c r="YG19" s="222">
        <v>40.700000000000003</v>
      </c>
      <c r="YH19" s="222">
        <v>40.380000000000003</v>
      </c>
      <c r="YI19" s="222">
        <v>40.020000000000003</v>
      </c>
      <c r="YJ19" s="222">
        <v>40.380000000000003</v>
      </c>
      <c r="YK19" s="222">
        <v>40.56</v>
      </c>
      <c r="YL19" s="222">
        <v>40.520000000000003</v>
      </c>
      <c r="YM19" s="222">
        <v>40.54</v>
      </c>
      <c r="YN19" s="222">
        <v>40.6</v>
      </c>
      <c r="YO19" s="222">
        <v>41.03</v>
      </c>
      <c r="YP19" s="222">
        <v>40.659999999999997</v>
      </c>
      <c r="YQ19" s="222">
        <v>40.78</v>
      </c>
      <c r="YR19" s="222">
        <v>40.35</v>
      </c>
      <c r="YS19" s="222">
        <v>40.07</v>
      </c>
      <c r="YT19" s="222">
        <v>39.78</v>
      </c>
      <c r="YU19" s="222">
        <v>40.08</v>
      </c>
      <c r="YV19" s="222">
        <v>40.07</v>
      </c>
      <c r="YW19" s="222">
        <v>39.549999999999997</v>
      </c>
      <c r="YX19" s="222">
        <v>39.22</v>
      </c>
      <c r="YY19" s="222">
        <v>39.799999999999997</v>
      </c>
      <c r="YZ19" s="222">
        <v>39.94</v>
      </c>
      <c r="ZA19" s="222">
        <v>39.83</v>
      </c>
      <c r="ZB19" s="222">
        <v>39.81</v>
      </c>
      <c r="ZC19" s="222">
        <v>39.49</v>
      </c>
      <c r="ZD19" s="222">
        <v>39.46</v>
      </c>
      <c r="ZE19" s="222">
        <v>40.049999999999997</v>
      </c>
      <c r="ZF19" s="222">
        <v>40.119999999999997</v>
      </c>
      <c r="ZG19" s="222">
        <v>40.119999999999997</v>
      </c>
      <c r="ZH19" s="222">
        <v>39.69</v>
      </c>
      <c r="ZI19" s="222">
        <v>39.71</v>
      </c>
      <c r="ZJ19" s="222">
        <v>39.51</v>
      </c>
      <c r="ZK19" s="222">
        <v>39.42</v>
      </c>
      <c r="ZL19" s="222">
        <v>38.770000000000003</v>
      </c>
      <c r="ZM19" s="222">
        <v>38.590000000000003</v>
      </c>
      <c r="ZN19" s="222">
        <v>38.42</v>
      </c>
      <c r="ZO19" s="222">
        <v>38.69</v>
      </c>
      <c r="ZP19" s="222">
        <v>38.9</v>
      </c>
      <c r="ZQ19" s="222">
        <v>38.840000000000003</v>
      </c>
      <c r="ZR19" s="222">
        <v>38.72</v>
      </c>
      <c r="ZS19" s="222">
        <v>38.6</v>
      </c>
      <c r="ZT19" s="222">
        <v>38.94</v>
      </c>
      <c r="ZU19" s="222">
        <v>38.92</v>
      </c>
      <c r="ZV19" s="222">
        <v>38.64</v>
      </c>
      <c r="ZW19" s="222">
        <v>38.86</v>
      </c>
      <c r="ZX19" s="222">
        <v>39.049999999999997</v>
      </c>
      <c r="ZY19" s="222">
        <v>38.83</v>
      </c>
      <c r="ZZ19" s="222">
        <v>38.93</v>
      </c>
      <c r="AAA19" s="222">
        <v>38.619999999999997</v>
      </c>
      <c r="AAB19" s="222">
        <v>38.479999999999997</v>
      </c>
      <c r="AAC19" s="222">
        <v>38.340000000000003</v>
      </c>
      <c r="AAD19" s="222">
        <v>38.28</v>
      </c>
      <c r="AAE19" s="222">
        <v>37.74</v>
      </c>
      <c r="AAF19" s="222">
        <v>37.99</v>
      </c>
      <c r="AAG19" s="222">
        <v>38.17</v>
      </c>
      <c r="AAH19" s="222">
        <v>38.68</v>
      </c>
      <c r="AAI19" s="170">
        <v>38.770000000000003</v>
      </c>
      <c r="AAJ19" s="170">
        <v>38.6</v>
      </c>
      <c r="AAK19" s="170">
        <v>37.93</v>
      </c>
      <c r="AAL19" s="170">
        <v>37.979999999999997</v>
      </c>
      <c r="AAM19" s="170">
        <v>37.76</v>
      </c>
      <c r="AAN19" s="170">
        <v>37.58</v>
      </c>
      <c r="AAO19" s="170">
        <v>37.6</v>
      </c>
      <c r="AAP19" s="170">
        <v>37.74</v>
      </c>
      <c r="AAQ19" s="170">
        <v>38.11</v>
      </c>
      <c r="AAR19" s="170">
        <v>38.17</v>
      </c>
      <c r="AAS19" s="170">
        <v>37.89</v>
      </c>
      <c r="AAT19" s="170">
        <v>38.07</v>
      </c>
      <c r="AAU19" s="170">
        <v>37.96</v>
      </c>
      <c r="AAV19" s="170">
        <v>38.03</v>
      </c>
      <c r="AAW19" s="170">
        <v>37.520000000000003</v>
      </c>
      <c r="AAX19" s="170">
        <v>37.47</v>
      </c>
      <c r="AAY19" s="170">
        <v>37.409999999999997</v>
      </c>
      <c r="AAZ19" s="170">
        <v>37.01</v>
      </c>
      <c r="ABA19" s="170">
        <v>37.15</v>
      </c>
      <c r="ABB19" s="170">
        <v>36.32</v>
      </c>
      <c r="ABC19" s="170">
        <v>35.86</v>
      </c>
      <c r="ABD19" s="170">
        <v>36.24</v>
      </c>
      <c r="ABE19" s="170">
        <v>36.880000000000003</v>
      </c>
      <c r="ABF19" s="170">
        <v>36.43</v>
      </c>
      <c r="ABG19" s="170">
        <v>36.409999999999997</v>
      </c>
      <c r="ABH19" s="170">
        <v>36.340000000000003</v>
      </c>
      <c r="ABI19" s="170">
        <v>36.56</v>
      </c>
      <c r="ABJ19" s="170">
        <v>36.630000000000003</v>
      </c>
      <c r="ABK19" s="170">
        <v>37.01</v>
      </c>
      <c r="ABL19" s="170">
        <v>37.07</v>
      </c>
      <c r="ABM19" s="170">
        <v>37.049999999999997</v>
      </c>
      <c r="ABN19" s="170">
        <v>36.909999999999997</v>
      </c>
      <c r="ABO19" s="170">
        <v>36.630000000000003</v>
      </c>
      <c r="ABP19" s="170">
        <v>36.57</v>
      </c>
      <c r="ABQ19" s="170">
        <v>36.68</v>
      </c>
      <c r="ABR19" s="170">
        <v>37.1</v>
      </c>
      <c r="ABS19" s="170">
        <v>37.01</v>
      </c>
      <c r="ABT19" s="170">
        <v>37.369999999999997</v>
      </c>
      <c r="ABU19" s="170">
        <v>37.32</v>
      </c>
      <c r="ABV19" s="170">
        <v>37.32</v>
      </c>
      <c r="ABW19" s="170">
        <v>36.799999999999997</v>
      </c>
      <c r="ABX19" s="170">
        <v>36.17</v>
      </c>
      <c r="ABY19" s="170">
        <v>35.950000000000003</v>
      </c>
      <c r="ABZ19" s="170">
        <v>35.340000000000003</v>
      </c>
      <c r="ACA19" s="170">
        <v>35.69</v>
      </c>
      <c r="ACB19" s="170">
        <v>36.07</v>
      </c>
      <c r="ACC19" s="170">
        <v>36.31</v>
      </c>
      <c r="ACD19" s="170">
        <v>36.93</v>
      </c>
      <c r="ACE19" s="170">
        <v>37.01</v>
      </c>
      <c r="ACF19" s="170">
        <v>37.229999999999997</v>
      </c>
      <c r="ACG19" s="170">
        <v>37.32</v>
      </c>
      <c r="ACH19" s="170">
        <v>36.97</v>
      </c>
      <c r="ACI19" s="170">
        <v>36.92</v>
      </c>
      <c r="ACJ19" s="170">
        <v>37.380000000000003</v>
      </c>
      <c r="ACK19" s="170">
        <v>37.53</v>
      </c>
      <c r="ACL19" s="170">
        <v>37.33</v>
      </c>
      <c r="ACM19" s="170">
        <v>37.44</v>
      </c>
      <c r="ACN19" s="170">
        <v>37.68</v>
      </c>
      <c r="ACO19" s="170">
        <v>37.6</v>
      </c>
      <c r="ACP19" s="170">
        <v>37.770000000000003</v>
      </c>
      <c r="ACQ19" s="170">
        <v>37.56</v>
      </c>
      <c r="ACR19" s="170">
        <v>37.4</v>
      </c>
      <c r="ACS19" s="223">
        <v>37.33</v>
      </c>
      <c r="ACT19" s="223">
        <v>37.700000000000003</v>
      </c>
      <c r="ACU19" s="223">
        <v>37.92</v>
      </c>
      <c r="ACV19" s="223">
        <v>38.36</v>
      </c>
      <c r="ACW19" s="223">
        <v>38.42</v>
      </c>
      <c r="ACX19" s="223">
        <v>38.71</v>
      </c>
      <c r="ACY19" s="223">
        <v>38.85</v>
      </c>
      <c r="ACZ19" s="223">
        <v>38.64</v>
      </c>
      <c r="ADA19" s="223">
        <v>38.9</v>
      </c>
      <c r="ADB19" s="223">
        <v>39.049999999999997</v>
      </c>
      <c r="ADC19" s="223">
        <v>38.82</v>
      </c>
      <c r="ADD19" s="223">
        <v>38.75</v>
      </c>
      <c r="ADE19" s="223">
        <v>39.04</v>
      </c>
      <c r="ADF19" s="223">
        <v>38.86</v>
      </c>
      <c r="ADG19" s="223">
        <v>38.049999999999997</v>
      </c>
      <c r="ADH19" s="223">
        <v>37.76</v>
      </c>
      <c r="ADI19" s="223">
        <v>37.799999999999997</v>
      </c>
      <c r="ADJ19" s="223">
        <v>38.14</v>
      </c>
      <c r="ADK19" s="223">
        <v>38.69</v>
      </c>
      <c r="ADL19" s="223">
        <v>38.729999999999997</v>
      </c>
      <c r="ADM19" s="223">
        <v>38.5</v>
      </c>
      <c r="ADN19" s="223">
        <v>38.11</v>
      </c>
      <c r="ADO19" s="223">
        <v>38.83</v>
      </c>
      <c r="ADP19" s="223">
        <v>38.01</v>
      </c>
      <c r="ADQ19" s="223">
        <v>38.81</v>
      </c>
      <c r="ADR19" s="223">
        <v>38.619999999999997</v>
      </c>
      <c r="ADS19" s="223">
        <v>38.299999999999997</v>
      </c>
      <c r="ADT19" s="223">
        <v>38.24</v>
      </c>
      <c r="ADU19" s="223">
        <v>38.380000000000003</v>
      </c>
      <c r="ADV19" s="223">
        <v>38.72</v>
      </c>
      <c r="ADW19" s="223">
        <v>38.619999999999997</v>
      </c>
      <c r="ADX19" s="223">
        <v>38.79</v>
      </c>
      <c r="ADY19" s="223">
        <v>38.520000000000003</v>
      </c>
      <c r="ADZ19" s="223">
        <v>38.659999999999997</v>
      </c>
      <c r="AEA19" s="223">
        <v>38.89</v>
      </c>
      <c r="AEB19" s="223">
        <v>38.82</v>
      </c>
      <c r="AEC19" s="223">
        <v>38.270000000000003</v>
      </c>
      <c r="AED19" s="223">
        <v>38.130000000000003</v>
      </c>
      <c r="AEE19" s="223">
        <v>37.61</v>
      </c>
      <c r="AEF19" s="223">
        <v>37.99</v>
      </c>
      <c r="AEG19" s="223">
        <v>37.36</v>
      </c>
      <c r="AEH19" s="223">
        <v>37.380000000000003</v>
      </c>
      <c r="AEI19" s="223">
        <v>37.75</v>
      </c>
      <c r="AEJ19" s="223">
        <v>37.53</v>
      </c>
      <c r="AEK19" s="223">
        <v>37.43</v>
      </c>
      <c r="AEL19" s="223">
        <v>37.659999999999997</v>
      </c>
      <c r="AEM19" s="223">
        <v>37.99</v>
      </c>
      <c r="AEN19" s="223">
        <v>38.380000000000003</v>
      </c>
      <c r="AEO19" s="223">
        <v>38.44</v>
      </c>
      <c r="AEP19" s="223">
        <v>38.619999999999997</v>
      </c>
      <c r="AEQ19" s="223">
        <v>38.630000000000003</v>
      </c>
      <c r="AER19" s="223">
        <v>38.869999999999997</v>
      </c>
      <c r="AES19" s="223">
        <v>38.880000000000003</v>
      </c>
      <c r="AET19" s="223">
        <v>38.619999999999997</v>
      </c>
      <c r="AEU19" s="170">
        <v>38.619999999999997</v>
      </c>
      <c r="AEV19" s="170">
        <v>38.56</v>
      </c>
      <c r="AEW19" s="170">
        <v>38.22</v>
      </c>
      <c r="AEX19" s="170">
        <v>38.46</v>
      </c>
      <c r="AEY19" s="170">
        <v>38.68</v>
      </c>
      <c r="AEZ19" s="170">
        <v>38.799999999999997</v>
      </c>
      <c r="AFA19" s="170">
        <v>38.29</v>
      </c>
      <c r="AFB19" s="224">
        <v>38.520000000000003</v>
      </c>
      <c r="AFC19" s="224">
        <v>38.21</v>
      </c>
      <c r="AFD19" s="224">
        <v>38.75</v>
      </c>
      <c r="AFE19" s="224">
        <v>38.590000000000003</v>
      </c>
      <c r="AFF19" s="224">
        <v>38.31</v>
      </c>
      <c r="AFG19" s="224">
        <v>38.44</v>
      </c>
      <c r="AFH19" s="224">
        <v>38.5</v>
      </c>
      <c r="AFI19" s="224">
        <v>38.770000000000003</v>
      </c>
      <c r="AFJ19" s="224">
        <v>38.76</v>
      </c>
      <c r="AFK19" s="224">
        <v>38.950000000000003</v>
      </c>
      <c r="AFL19" s="224">
        <v>39.06</v>
      </c>
      <c r="AFM19" s="224">
        <v>38.97</v>
      </c>
      <c r="AFN19" s="224">
        <v>38.68</v>
      </c>
      <c r="AFO19" s="224">
        <v>38.450000000000003</v>
      </c>
      <c r="AFP19" s="224">
        <v>38.15</v>
      </c>
      <c r="AFQ19" s="224">
        <v>37.81</v>
      </c>
      <c r="AFR19" s="224">
        <v>37.44</v>
      </c>
      <c r="AFS19" s="224">
        <v>37.4</v>
      </c>
      <c r="AFT19" s="224">
        <v>37.630000000000003</v>
      </c>
      <c r="AFU19" s="224">
        <v>37.61</v>
      </c>
      <c r="AFV19" s="224">
        <v>37.619999999999997</v>
      </c>
      <c r="AFW19" s="224">
        <v>37.65</v>
      </c>
      <c r="AFX19" s="224">
        <v>37.61</v>
      </c>
      <c r="AFY19" s="224">
        <v>37.450000000000003</v>
      </c>
      <c r="AFZ19" s="224">
        <v>37.200000000000003</v>
      </c>
      <c r="AGA19" s="224">
        <v>37.33</v>
      </c>
      <c r="AGB19" s="224">
        <v>36.64</v>
      </c>
      <c r="AGC19" s="224">
        <v>36.97</v>
      </c>
      <c r="AGD19" s="224">
        <v>36.96</v>
      </c>
      <c r="AGE19" s="224">
        <v>36.85</v>
      </c>
      <c r="AGF19" s="224">
        <v>36.909999999999997</v>
      </c>
      <c r="AGG19" s="224">
        <v>37.65</v>
      </c>
      <c r="AGH19" s="224">
        <v>37.020000000000003</v>
      </c>
      <c r="AGI19" s="224">
        <v>37.700000000000003</v>
      </c>
      <c r="AGJ19" s="224">
        <v>37.33</v>
      </c>
      <c r="AGK19" s="224">
        <v>37.479999999999997</v>
      </c>
      <c r="AGL19" s="224">
        <v>37.08</v>
      </c>
      <c r="AGM19" s="224">
        <v>37.26</v>
      </c>
      <c r="AGN19" s="224">
        <v>37.94</v>
      </c>
      <c r="AGO19" s="224">
        <v>38.1</v>
      </c>
      <c r="AGP19" s="224">
        <v>38.049999999999997</v>
      </c>
      <c r="AGQ19" s="224">
        <v>38.049999999999997</v>
      </c>
      <c r="AGR19" s="224">
        <v>38.29</v>
      </c>
      <c r="AGS19" s="224">
        <v>38.07</v>
      </c>
      <c r="AGT19" s="224">
        <v>37.74</v>
      </c>
      <c r="AGU19" s="224">
        <v>37.83</v>
      </c>
      <c r="AGV19" s="224">
        <v>38.08</v>
      </c>
      <c r="AGW19" s="224">
        <v>38.22</v>
      </c>
      <c r="AGX19" s="224">
        <v>38.42</v>
      </c>
      <c r="AGY19" s="224">
        <v>38.74</v>
      </c>
      <c r="AGZ19" s="224">
        <v>38.409999999999997</v>
      </c>
      <c r="AHA19" s="224">
        <v>38.51</v>
      </c>
      <c r="AHB19" s="224">
        <v>38.32</v>
      </c>
      <c r="AHC19" s="224">
        <v>38.53</v>
      </c>
      <c r="AHD19" s="224">
        <v>38.549999999999997</v>
      </c>
      <c r="AHE19" s="224">
        <v>38.659999999999997</v>
      </c>
      <c r="AHF19" s="224">
        <v>38.67</v>
      </c>
      <c r="AHG19" s="224">
        <v>38.72</v>
      </c>
      <c r="AHH19" s="224">
        <v>38.72</v>
      </c>
      <c r="AHI19" s="224">
        <v>38.76</v>
      </c>
      <c r="AHJ19" s="224">
        <v>38.82</v>
      </c>
      <c r="AHK19" s="224">
        <v>38.770000000000003</v>
      </c>
      <c r="AHL19" s="224">
        <v>38.71</v>
      </c>
      <c r="AHM19" s="224">
        <v>38.89</v>
      </c>
      <c r="AHN19" s="224">
        <v>38.79</v>
      </c>
      <c r="AHO19" s="224">
        <v>38.880000000000003</v>
      </c>
      <c r="AHP19" s="224">
        <v>38.869999999999997</v>
      </c>
      <c r="AHQ19" s="224">
        <v>39.1</v>
      </c>
      <c r="AHR19" s="224">
        <v>39.14</v>
      </c>
      <c r="AHS19" s="224">
        <v>39.49</v>
      </c>
      <c r="AHT19" s="224">
        <v>39.76</v>
      </c>
      <c r="AHU19" s="224">
        <v>39.46</v>
      </c>
      <c r="AHV19" s="224">
        <v>39.700000000000003</v>
      </c>
      <c r="AHW19" s="224">
        <v>39.57</v>
      </c>
      <c r="AHX19" s="224">
        <v>39.31</v>
      </c>
      <c r="AHY19" s="224">
        <v>39.44</v>
      </c>
      <c r="AHZ19" s="224">
        <v>38.9</v>
      </c>
      <c r="AIA19" s="224">
        <v>38.950000000000003</v>
      </c>
      <c r="AIB19" s="224">
        <v>39.22</v>
      </c>
      <c r="AIC19" s="224">
        <v>39.36</v>
      </c>
      <c r="AID19" s="224">
        <v>39.49</v>
      </c>
      <c r="AIE19" s="224">
        <v>39.46</v>
      </c>
      <c r="AIF19" s="224">
        <v>39.36</v>
      </c>
      <c r="AIG19" s="224">
        <v>39.200000000000003</v>
      </c>
      <c r="AIH19" s="224">
        <v>39.130000000000003</v>
      </c>
      <c r="AII19" s="224">
        <v>38.68</v>
      </c>
      <c r="AIJ19" s="224">
        <v>38.840000000000003</v>
      </c>
      <c r="AIK19" s="224">
        <v>38.9</v>
      </c>
      <c r="AIL19" s="224">
        <v>38.36</v>
      </c>
      <c r="AIM19" s="224">
        <v>37.92</v>
      </c>
      <c r="AIN19" s="224">
        <v>38.299999999999997</v>
      </c>
      <c r="AIO19" s="224">
        <v>38.33</v>
      </c>
      <c r="AIP19" s="224">
        <v>38.24</v>
      </c>
      <c r="AIQ19" s="224">
        <v>38.26</v>
      </c>
      <c r="AIR19" s="224">
        <v>38.65</v>
      </c>
      <c r="AIS19" s="224">
        <v>38.61</v>
      </c>
      <c r="AIT19" s="224">
        <v>38.6</v>
      </c>
      <c r="AIU19" s="224">
        <v>38.47</v>
      </c>
      <c r="AIV19" s="224">
        <v>38.58</v>
      </c>
      <c r="AIW19" s="224">
        <v>38.71</v>
      </c>
      <c r="AIX19" s="224">
        <v>38.9</v>
      </c>
      <c r="AIY19" s="224">
        <v>38.979999999999997</v>
      </c>
      <c r="AIZ19" s="224">
        <v>39.020000000000003</v>
      </c>
      <c r="AJA19" s="224">
        <v>39.08</v>
      </c>
      <c r="AJB19" s="224">
        <v>39.119999999999997</v>
      </c>
      <c r="AJC19" s="224">
        <v>38.94</v>
      </c>
      <c r="AJD19" s="224">
        <v>38.94</v>
      </c>
      <c r="AJE19" s="224">
        <v>38.76</v>
      </c>
      <c r="AJF19" s="224">
        <v>38.68</v>
      </c>
      <c r="AJG19" s="224">
        <v>38.53</v>
      </c>
      <c r="AJH19" s="224">
        <v>38.78</v>
      </c>
      <c r="AJI19" s="224">
        <v>38.78</v>
      </c>
      <c r="AJJ19" s="224">
        <v>38.82</v>
      </c>
      <c r="AJK19" s="224">
        <v>38.78</v>
      </c>
      <c r="AJL19" s="224">
        <v>38.74</v>
      </c>
      <c r="AJM19" s="224">
        <v>38.409999999999997</v>
      </c>
      <c r="AJN19" s="224">
        <v>38.28</v>
      </c>
      <c r="AJO19" s="224">
        <v>38.46</v>
      </c>
      <c r="AJP19" s="224">
        <v>38.53</v>
      </c>
      <c r="AJQ19" s="224">
        <v>38.619999999999997</v>
      </c>
      <c r="AJR19" s="224">
        <v>38.520000000000003</v>
      </c>
      <c r="AJS19" s="224">
        <v>38.51</v>
      </c>
      <c r="AJT19" s="224">
        <v>38.729999999999997</v>
      </c>
      <c r="AJU19" s="224">
        <v>38.89</v>
      </c>
      <c r="AJV19" s="224">
        <v>38.9</v>
      </c>
      <c r="AJW19" s="224">
        <v>39.130000000000003</v>
      </c>
      <c r="AJX19" s="224">
        <v>39.11</v>
      </c>
      <c r="AJY19" s="224">
        <v>39.04</v>
      </c>
      <c r="AJZ19" s="224">
        <v>38.93</v>
      </c>
      <c r="AKA19" s="224">
        <v>38.78</v>
      </c>
      <c r="AKB19" s="224">
        <v>38.979999999999997</v>
      </c>
      <c r="AKC19" s="224">
        <v>39.15</v>
      </c>
      <c r="AKD19" s="224">
        <v>39</v>
      </c>
      <c r="AKE19" s="224">
        <v>39.19</v>
      </c>
      <c r="AKF19" s="224">
        <v>39.119999999999997</v>
      </c>
      <c r="AKG19" s="224">
        <v>39.340000000000003</v>
      </c>
      <c r="AKH19" s="224">
        <v>39.26</v>
      </c>
      <c r="AKI19" s="224">
        <v>38.82</v>
      </c>
      <c r="AKJ19" s="224">
        <v>38.94</v>
      </c>
      <c r="AKK19" s="224">
        <v>39.07</v>
      </c>
      <c r="AKL19" s="224">
        <v>39.21</v>
      </c>
      <c r="AKM19" s="224">
        <v>39.04</v>
      </c>
      <c r="AKN19" s="224">
        <v>39.200000000000003</v>
      </c>
      <c r="AKO19" s="224">
        <v>39.299999999999997</v>
      </c>
      <c r="AKP19" s="224">
        <v>39.15</v>
      </c>
      <c r="AKQ19" s="224">
        <v>39.22</v>
      </c>
      <c r="AKR19" s="224">
        <v>39.1</v>
      </c>
      <c r="AKS19" s="224">
        <v>39.07</v>
      </c>
      <c r="AKT19" s="224">
        <v>39.25</v>
      </c>
      <c r="AKU19" s="224">
        <v>39.22</v>
      </c>
      <c r="AKV19" s="224">
        <v>39.42</v>
      </c>
      <c r="AKW19" s="224">
        <v>39.57</v>
      </c>
      <c r="AKX19" s="224">
        <v>39.69</v>
      </c>
      <c r="AKY19" s="224">
        <v>39.64</v>
      </c>
      <c r="AKZ19" s="224">
        <v>39.64</v>
      </c>
      <c r="ALA19" s="224">
        <v>39.67</v>
      </c>
      <c r="ALB19" s="224">
        <v>40</v>
      </c>
      <c r="ALC19" s="224">
        <v>40.04</v>
      </c>
      <c r="ALD19" s="224">
        <v>40.130000000000003</v>
      </c>
      <c r="ALE19" s="224">
        <v>40.1</v>
      </c>
      <c r="ALF19" s="224">
        <v>40.15</v>
      </c>
      <c r="ALG19" s="224">
        <v>40.22</v>
      </c>
      <c r="ALH19" s="224">
        <v>40.67</v>
      </c>
      <c r="ALI19" s="224">
        <v>40.950000000000003</v>
      </c>
      <c r="ALJ19" s="224">
        <v>40.770000000000003</v>
      </c>
      <c r="ALK19" s="224">
        <v>40.39</v>
      </c>
      <c r="ALL19" s="224">
        <v>40.4</v>
      </c>
      <c r="ALM19" s="224">
        <v>40.07</v>
      </c>
      <c r="ALN19" s="224">
        <v>39.880000000000003</v>
      </c>
      <c r="ALO19" s="224">
        <v>39.85</v>
      </c>
      <c r="ALP19" s="224">
        <v>39.85</v>
      </c>
      <c r="ALQ19" s="224">
        <v>39.85</v>
      </c>
      <c r="ALR19" s="224">
        <v>39.979999999999997</v>
      </c>
      <c r="ALS19" s="224">
        <v>40.29</v>
      </c>
      <c r="ALT19" s="224">
        <v>40.01</v>
      </c>
      <c r="ALU19" s="224">
        <v>39.630000000000003</v>
      </c>
      <c r="ALV19" s="224">
        <v>39.47</v>
      </c>
      <c r="ALW19" s="224">
        <v>39.32</v>
      </c>
      <c r="ALX19" s="224">
        <v>39.200000000000003</v>
      </c>
      <c r="ALY19" s="224">
        <v>39.22</v>
      </c>
      <c r="ALZ19" s="224">
        <v>39.130000000000003</v>
      </c>
      <c r="AMA19" s="224">
        <v>38.799999999999997</v>
      </c>
      <c r="AMB19" s="224">
        <v>38.130000000000003</v>
      </c>
      <c r="AMC19" s="224">
        <v>38.36</v>
      </c>
      <c r="AMD19" s="224">
        <v>38.159999999999997</v>
      </c>
      <c r="AME19" s="224">
        <v>37.94</v>
      </c>
      <c r="AMF19" s="224">
        <v>38.049999999999997</v>
      </c>
      <c r="AMG19" s="224">
        <v>38.520000000000003</v>
      </c>
      <c r="AMH19" s="224">
        <v>38.47</v>
      </c>
      <c r="AMI19" s="224">
        <v>38.68</v>
      </c>
      <c r="AMJ19" s="224">
        <v>38.69</v>
      </c>
      <c r="AMK19" s="224">
        <v>38.4</v>
      </c>
      <c r="AML19" s="224">
        <v>38.6</v>
      </c>
      <c r="AMM19" s="224">
        <v>38.71</v>
      </c>
      <c r="AMN19" s="224">
        <v>38.69</v>
      </c>
      <c r="AMO19" s="224">
        <v>38.82</v>
      </c>
      <c r="AMP19" s="224">
        <v>38.770000000000003</v>
      </c>
      <c r="AMQ19" s="224">
        <v>38.56</v>
      </c>
      <c r="AMR19" s="224">
        <v>38.69</v>
      </c>
      <c r="AMS19" s="224">
        <v>38.64</v>
      </c>
      <c r="AMT19" s="224">
        <v>38.369999999999997</v>
      </c>
      <c r="AMU19" s="224">
        <v>38.619999999999997</v>
      </c>
      <c r="AMV19" s="224">
        <v>38.61</v>
      </c>
      <c r="AMW19" s="224">
        <v>38.85</v>
      </c>
      <c r="AMX19" s="224">
        <v>38.93</v>
      </c>
      <c r="AMY19" s="224">
        <v>38.880000000000003</v>
      </c>
      <c r="AMZ19" s="224">
        <v>38.74</v>
      </c>
      <c r="ANA19" s="224">
        <v>38.340000000000003</v>
      </c>
      <c r="ANB19" s="224">
        <v>38.06</v>
      </c>
      <c r="ANC19" s="224">
        <v>38.19</v>
      </c>
      <c r="AND19" s="224">
        <v>38.119999999999997</v>
      </c>
      <c r="ANE19" s="224">
        <v>37.61</v>
      </c>
      <c r="ANF19" s="224">
        <v>37</v>
      </c>
      <c r="ANG19" s="224">
        <v>37.44</v>
      </c>
      <c r="ANH19" s="224">
        <v>37.979999999999997</v>
      </c>
      <c r="ANI19" s="224">
        <v>38.08</v>
      </c>
      <c r="ANJ19" s="224">
        <v>38.21</v>
      </c>
      <c r="ANK19" s="224">
        <v>38.19</v>
      </c>
      <c r="ANL19" s="224">
        <v>37.6</v>
      </c>
      <c r="ANM19" s="224">
        <v>37.369999999999997</v>
      </c>
      <c r="ANN19" s="224">
        <v>37.340000000000003</v>
      </c>
      <c r="ANO19" s="224">
        <v>37.11</v>
      </c>
      <c r="ANP19" s="224">
        <v>37.26</v>
      </c>
      <c r="ANQ19" s="224">
        <v>37.17</v>
      </c>
      <c r="ANR19" s="224">
        <v>36.869999999999997</v>
      </c>
      <c r="ANS19" s="224">
        <v>36.18</v>
      </c>
      <c r="ANT19" s="224">
        <v>36.049999999999997</v>
      </c>
      <c r="ANU19" s="224">
        <v>35.99</v>
      </c>
      <c r="ANV19" s="224">
        <v>36.729999999999997</v>
      </c>
      <c r="ANW19" s="224">
        <v>36.83</v>
      </c>
      <c r="ANX19" s="224">
        <v>36.950000000000003</v>
      </c>
      <c r="ANY19" s="224">
        <v>37.71</v>
      </c>
      <c r="ANZ19" s="224">
        <v>37.86</v>
      </c>
      <c r="AOA19" s="224">
        <v>38.15</v>
      </c>
      <c r="AOB19" s="224">
        <v>38.17</v>
      </c>
      <c r="AOC19" s="224">
        <v>38.090000000000003</v>
      </c>
      <c r="AOD19" s="224">
        <v>37.299999999999997</v>
      </c>
      <c r="AOE19" s="224">
        <v>37.31</v>
      </c>
      <c r="AOF19" s="224">
        <v>38.090000000000003</v>
      </c>
      <c r="AOG19" s="224">
        <v>37.700000000000003</v>
      </c>
      <c r="AOH19" s="224">
        <v>37.76</v>
      </c>
      <c r="AOI19" s="224">
        <v>37.19</v>
      </c>
      <c r="AOJ19" s="224">
        <v>35.58</v>
      </c>
      <c r="AOK19" s="224">
        <v>36.19</v>
      </c>
      <c r="AOL19" s="224">
        <v>32.9</v>
      </c>
      <c r="AOM19" s="224">
        <v>34.29</v>
      </c>
      <c r="AON19" s="224">
        <v>27.76</v>
      </c>
      <c r="AOO19" s="224">
        <v>31.33</v>
      </c>
      <c r="AOP19" s="224">
        <v>26.97</v>
      </c>
      <c r="AOQ19" s="224">
        <v>24.93</v>
      </c>
      <c r="AOR19" s="224">
        <v>27.18</v>
      </c>
      <c r="AOS19" s="224">
        <v>20.91</v>
      </c>
      <c r="AOT19" s="224">
        <v>21.96</v>
      </c>
      <c r="AOU19" s="224">
        <v>23.97</v>
      </c>
      <c r="AOV19" s="224">
        <v>24.71</v>
      </c>
      <c r="AOW19" s="224">
        <v>25.15</v>
      </c>
      <c r="AOX19" s="224">
        <v>26.06</v>
      </c>
      <c r="AOY19" s="224">
        <v>26.8</v>
      </c>
      <c r="AOZ19" s="224">
        <v>27.8</v>
      </c>
      <c r="APA19" s="224">
        <v>28.13</v>
      </c>
      <c r="APB19" s="224">
        <v>27.66</v>
      </c>
      <c r="APC19" s="224">
        <v>28.01</v>
      </c>
      <c r="APD19" s="224">
        <v>28.03</v>
      </c>
      <c r="APE19" s="224">
        <v>30.24</v>
      </c>
      <c r="APF19" s="224">
        <v>29.5</v>
      </c>
      <c r="APG19" s="224">
        <v>29.76</v>
      </c>
      <c r="APH19" s="224">
        <v>32.36</v>
      </c>
      <c r="API19" s="224">
        <v>34.74</v>
      </c>
      <c r="APJ19" s="224">
        <v>36.229999999999997</v>
      </c>
      <c r="APK19" s="224">
        <v>35.68</v>
      </c>
      <c r="APL19" s="224">
        <v>35.03</v>
      </c>
      <c r="APM19" s="224">
        <v>35.42</v>
      </c>
      <c r="APN19" s="224">
        <v>35.94</v>
      </c>
      <c r="APO19" s="224">
        <v>37.450000000000003</v>
      </c>
      <c r="APP19" s="224">
        <v>38.22</v>
      </c>
      <c r="APQ19" s="224">
        <v>36.93</v>
      </c>
      <c r="APR19" s="224">
        <v>35.869999999999997</v>
      </c>
      <c r="APS19" s="224">
        <v>36.729999999999997</v>
      </c>
      <c r="APT19" s="224">
        <v>36.86</v>
      </c>
      <c r="APU19" s="224">
        <v>37.68</v>
      </c>
      <c r="APV19" s="224">
        <v>37.090000000000003</v>
      </c>
      <c r="APW19" s="224">
        <v>38.03</v>
      </c>
      <c r="APX19" s="224">
        <v>37.97</v>
      </c>
      <c r="APY19" s="224">
        <v>38.07</v>
      </c>
      <c r="APZ19" s="224">
        <v>39.07</v>
      </c>
      <c r="AQA19" s="224">
        <v>41.3</v>
      </c>
      <c r="AQB19" s="224">
        <v>41.27</v>
      </c>
      <c r="AQC19" s="224">
        <v>41.25</v>
      </c>
      <c r="AQD19" s="224">
        <v>42.15</v>
      </c>
      <c r="AQE19" s="224">
        <v>42.97</v>
      </c>
      <c r="AQF19" s="224">
        <v>42.72</v>
      </c>
      <c r="AQG19" s="224">
        <v>43.81</v>
      </c>
      <c r="AQH19" s="224">
        <v>45.73</v>
      </c>
      <c r="AQI19" s="224">
        <v>47.48</v>
      </c>
      <c r="AQJ19" s="224">
        <v>47.06</v>
      </c>
      <c r="AQK19" s="224">
        <v>43.96</v>
      </c>
      <c r="AQL19" s="224">
        <v>45.14</v>
      </c>
      <c r="AQM19" s="224">
        <v>44.77</v>
      </c>
      <c r="AQN19" s="224">
        <v>47.28</v>
      </c>
      <c r="AQO19" s="224">
        <v>48.81</v>
      </c>
      <c r="AQP19" s="224">
        <v>48.14</v>
      </c>
      <c r="AQQ19" s="224">
        <v>48.18</v>
      </c>
      <c r="AQR19" s="224">
        <v>48.8</v>
      </c>
      <c r="AQS19" s="224">
        <v>49.4</v>
      </c>
      <c r="AQT19" s="224">
        <v>51.57</v>
      </c>
      <c r="AQU19" s="224">
        <v>53.32</v>
      </c>
      <c r="AQV19" s="224">
        <v>54.25</v>
      </c>
      <c r="AQW19" s="224">
        <v>55.7</v>
      </c>
      <c r="AQX19" s="224">
        <v>51.31</v>
      </c>
      <c r="AQY19" s="224">
        <v>46.81</v>
      </c>
      <c r="AQZ19" s="224">
        <v>49.59</v>
      </c>
      <c r="ARA19" s="224">
        <v>49.68</v>
      </c>
      <c r="ARB19" s="224">
        <v>50.56</v>
      </c>
      <c r="ARC19" s="224">
        <v>50.39</v>
      </c>
      <c r="ARD19" s="224">
        <v>50.76</v>
      </c>
      <c r="ARE19" s="224">
        <v>51.22</v>
      </c>
      <c r="ARF19" s="224">
        <v>51.82</v>
      </c>
      <c r="ARG19" s="224">
        <v>53.32</v>
      </c>
      <c r="ARH19" s="224">
        <v>53.37</v>
      </c>
      <c r="ARI19" s="224">
        <v>54.65</v>
      </c>
      <c r="ARJ19" s="224">
        <v>55.09</v>
      </c>
      <c r="ARK19" s="224">
        <v>54.75</v>
      </c>
      <c r="ARL19" s="224">
        <v>54.8</v>
      </c>
      <c r="ARM19" s="224">
        <v>55.43</v>
      </c>
      <c r="ARN19" s="224">
        <v>56.82</v>
      </c>
      <c r="ARO19" s="224">
        <v>58.57</v>
      </c>
      <c r="ARP19" s="224">
        <v>58.45</v>
      </c>
      <c r="ARQ19" s="224">
        <v>58.61</v>
      </c>
      <c r="ARR19" s="224">
        <v>58.73</v>
      </c>
      <c r="ARS19" s="224">
        <v>58.85</v>
      </c>
      <c r="ART19" s="224">
        <v>61.85</v>
      </c>
      <c r="ARU19" s="224">
        <v>59.33</v>
      </c>
      <c r="ARV19" s="224">
        <v>59.18</v>
      </c>
      <c r="ARW19" s="224">
        <v>57.12</v>
      </c>
      <c r="ARX19" s="224">
        <v>55.89</v>
      </c>
      <c r="ARY19" s="224">
        <v>47.63</v>
      </c>
      <c r="ARZ19" s="224">
        <v>50.06</v>
      </c>
      <c r="ASA19" s="224">
        <v>51.58</v>
      </c>
      <c r="ASB19" s="224">
        <v>55.73</v>
      </c>
      <c r="ASC19" s="224">
        <v>56.44</v>
      </c>
      <c r="ASD19" s="224">
        <v>57.65</v>
      </c>
      <c r="ASE19" s="224">
        <v>57.26</v>
      </c>
      <c r="ASF19" s="224">
        <v>55.13</v>
      </c>
      <c r="ASG19" s="224">
        <v>54.97</v>
      </c>
      <c r="ASH19" s="224">
        <v>54.05</v>
      </c>
      <c r="ASI19" s="224">
        <v>52.1</v>
      </c>
      <c r="ASJ19" s="224">
        <v>52.57</v>
      </c>
      <c r="ASK19" s="224">
        <v>51.79</v>
      </c>
      <c r="ASL19" s="224">
        <v>50.68</v>
      </c>
      <c r="ASM19" s="224">
        <v>52.63</v>
      </c>
      <c r="ASN19" s="224">
        <v>52.58</v>
      </c>
      <c r="ASO19" s="224">
        <v>52.77</v>
      </c>
      <c r="ASP19" s="224">
        <v>52.67</v>
      </c>
      <c r="ASQ19" s="224">
        <v>52.77</v>
      </c>
      <c r="ASR19" s="224">
        <v>52.7</v>
      </c>
      <c r="ASS19" s="224">
        <v>52.63</v>
      </c>
      <c r="AST19" s="224">
        <v>52.52</v>
      </c>
      <c r="ASU19" s="224">
        <v>52.38</v>
      </c>
      <c r="ASV19" s="224">
        <v>52.01</v>
      </c>
      <c r="ASW19" s="224">
        <v>51.83</v>
      </c>
      <c r="ASX19" s="224">
        <v>52.43</v>
      </c>
      <c r="ASY19" s="224">
        <v>52.46</v>
      </c>
      <c r="ASZ19" s="224">
        <v>53.7</v>
      </c>
      <c r="ATA19" s="224">
        <v>53.17</v>
      </c>
      <c r="ATB19" s="224">
        <v>53.28</v>
      </c>
      <c r="ATC19" s="224">
        <v>53.16</v>
      </c>
      <c r="ATD19" s="224">
        <v>53.57</v>
      </c>
      <c r="ATE19" s="224">
        <v>52.56</v>
      </c>
      <c r="ATF19" s="224">
        <v>52.56</v>
      </c>
      <c r="ATG19" s="224">
        <v>52.56</v>
      </c>
      <c r="ATH19" s="224">
        <v>52.52</v>
      </c>
      <c r="ATI19" s="224">
        <v>52.13</v>
      </c>
      <c r="ATJ19" s="224">
        <v>52.87</v>
      </c>
      <c r="ATK19" s="224">
        <v>53.26</v>
      </c>
      <c r="ATL19" s="224">
        <v>53.12</v>
      </c>
      <c r="ATM19" s="224">
        <v>53.12</v>
      </c>
      <c r="ATN19" s="224">
        <v>53.12</v>
      </c>
      <c r="ATO19" s="224">
        <v>52.68</v>
      </c>
      <c r="ATP19" s="224">
        <v>52.75</v>
      </c>
      <c r="ATQ19" s="224">
        <v>52.53</v>
      </c>
      <c r="ATR19" s="224">
        <v>52.81</v>
      </c>
      <c r="ATS19" s="224">
        <v>53.17</v>
      </c>
      <c r="ATT19" s="224">
        <v>53.17</v>
      </c>
      <c r="ATU19" s="224">
        <v>53.17</v>
      </c>
      <c r="ATV19" s="224">
        <v>53.2</v>
      </c>
      <c r="ATW19" s="224">
        <v>53.71</v>
      </c>
      <c r="ATX19" s="224">
        <v>54.05</v>
      </c>
      <c r="ATY19" s="224">
        <v>54.38</v>
      </c>
      <c r="ATZ19" s="224">
        <v>54.13</v>
      </c>
      <c r="AUA19" s="224">
        <v>54.13</v>
      </c>
      <c r="AUB19" s="224">
        <v>54.13</v>
      </c>
      <c r="AUC19" s="224">
        <v>54.2</v>
      </c>
      <c r="AUD19" s="224">
        <v>54.36</v>
      </c>
      <c r="AUE19" s="224">
        <v>53.69</v>
      </c>
      <c r="AUF19" s="224">
        <v>54.4</v>
      </c>
      <c r="AUG19" s="224">
        <v>55.86</v>
      </c>
      <c r="AUH19" s="224">
        <v>55.86</v>
      </c>
      <c r="AUI19" s="224">
        <v>55.86</v>
      </c>
      <c r="AUJ19" s="224">
        <v>56.75</v>
      </c>
      <c r="AUK19" s="224">
        <v>57.05</v>
      </c>
      <c r="AUL19" s="224">
        <v>56.57</v>
      </c>
      <c r="AUM19" s="224">
        <v>57.34</v>
      </c>
      <c r="AUN19" s="224">
        <v>58.64</v>
      </c>
      <c r="AUO19" s="224">
        <v>58.64</v>
      </c>
      <c r="AUP19" s="224">
        <v>58.64</v>
      </c>
      <c r="AUQ19" s="224">
        <v>57.49</v>
      </c>
      <c r="AUR19" s="224">
        <v>56.89</v>
      </c>
      <c r="AUS19" s="224">
        <v>56.79</v>
      </c>
      <c r="AUT19" s="224">
        <v>55.98</v>
      </c>
      <c r="AUU19" s="224">
        <v>54.7</v>
      </c>
      <c r="AUV19" s="224">
        <v>54.7</v>
      </c>
      <c r="AUW19" s="224">
        <v>54.7</v>
      </c>
      <c r="AUX19" s="224">
        <v>53.43</v>
      </c>
      <c r="AUY19" s="224">
        <v>52.69</v>
      </c>
      <c r="AUZ19" s="224">
        <v>52.92</v>
      </c>
      <c r="AVA19" s="224">
        <v>53.05</v>
      </c>
      <c r="AVB19" s="224">
        <v>53.39</v>
      </c>
      <c r="AVC19" s="224">
        <v>53.39</v>
      </c>
      <c r="AVD19" s="224">
        <v>53.39</v>
      </c>
      <c r="AVE19" s="224">
        <v>54.39</v>
      </c>
      <c r="AVF19" s="224">
        <v>54.62</v>
      </c>
      <c r="AVG19" s="224">
        <v>54.57</v>
      </c>
      <c r="AVH19" s="224">
        <v>54.67</v>
      </c>
      <c r="AVI19" s="224">
        <v>55.01</v>
      </c>
      <c r="AVJ19" s="224">
        <v>55.01</v>
      </c>
      <c r="AVK19" s="224">
        <v>55.01</v>
      </c>
      <c r="AVL19" s="224">
        <v>54.92</v>
      </c>
      <c r="AVM19" s="224">
        <v>54.9</v>
      </c>
      <c r="AVN19" s="224">
        <v>54.91</v>
      </c>
      <c r="AVO19" s="224">
        <v>55.04</v>
      </c>
      <c r="AVP19" s="224">
        <v>55.09</v>
      </c>
      <c r="AVQ19" s="224">
        <v>55.09</v>
      </c>
      <c r="AVR19" s="224">
        <v>55.09</v>
      </c>
      <c r="AVS19" s="224">
        <v>54.8</v>
      </c>
      <c r="AVT19" s="224">
        <v>55.07</v>
      </c>
      <c r="AVU19" s="224">
        <v>55.08</v>
      </c>
      <c r="AVV19" s="224">
        <v>54.52</v>
      </c>
      <c r="AVW19" s="224">
        <v>54.95</v>
      </c>
      <c r="AVX19" s="224">
        <v>54.95</v>
      </c>
      <c r="AVY19" s="224">
        <v>54.95</v>
      </c>
      <c r="AVZ19" s="224">
        <v>55.13</v>
      </c>
      <c r="AWA19" s="224">
        <v>55.58</v>
      </c>
      <c r="AWB19" s="224">
        <v>55.71</v>
      </c>
      <c r="AWC19" s="224">
        <v>55.34</v>
      </c>
      <c r="AWD19" s="224">
        <v>56.48</v>
      </c>
      <c r="AWE19" s="224">
        <v>56.48</v>
      </c>
      <c r="AWF19" s="224">
        <v>56.48</v>
      </c>
      <c r="AWG19" s="224">
        <v>56.39</v>
      </c>
      <c r="AWH19" s="224">
        <v>56.41</v>
      </c>
      <c r="AWI19" s="224">
        <v>56.46</v>
      </c>
      <c r="AWJ19" s="224">
        <v>56.43</v>
      </c>
      <c r="AWK19" s="224">
        <v>56.45</v>
      </c>
      <c r="AWL19" s="224">
        <v>56.45</v>
      </c>
      <c r="AWM19" s="224">
        <v>56.45</v>
      </c>
      <c r="AWN19" s="224">
        <v>55.98</v>
      </c>
      <c r="AWO19" s="224">
        <v>56.22</v>
      </c>
      <c r="AWP19" s="224">
        <v>56.5</v>
      </c>
      <c r="AWQ19" s="224">
        <v>56.5</v>
      </c>
      <c r="AWR19" s="224">
        <v>56.6</v>
      </c>
      <c r="AWS19" s="224">
        <v>56.6</v>
      </c>
      <c r="AWT19" s="224">
        <v>56.6</v>
      </c>
      <c r="AWU19" s="224">
        <v>56.31</v>
      </c>
      <c r="AWV19" s="224">
        <v>55.85</v>
      </c>
      <c r="AWW19" s="224">
        <v>56.14</v>
      </c>
      <c r="AWX19" s="161">
        <v>56.02</v>
      </c>
      <c r="AWY19" s="161">
        <v>55.5</v>
      </c>
      <c r="AWZ19" s="161">
        <v>55.18</v>
      </c>
      <c r="AXA19" s="161">
        <v>54.45</v>
      </c>
      <c r="AXB19" s="161">
        <v>54.34</v>
      </c>
      <c r="AXC19" s="161">
        <v>54.57</v>
      </c>
      <c r="AXD19" s="161">
        <v>54.99</v>
      </c>
      <c r="AXE19" s="161">
        <v>54.68</v>
      </c>
      <c r="AXF19" s="161">
        <v>54.24</v>
      </c>
      <c r="AXG19" s="161">
        <v>54.2</v>
      </c>
      <c r="AXH19" s="161">
        <v>53.28</v>
      </c>
      <c r="AXI19" s="161">
        <v>52.86</v>
      </c>
      <c r="AXJ19" s="161">
        <v>52.32</v>
      </c>
      <c r="AXK19" s="161">
        <v>49.89</v>
      </c>
      <c r="AXL19" s="161">
        <v>48.72</v>
      </c>
      <c r="AXM19" s="161">
        <v>47.59</v>
      </c>
      <c r="AXN19" s="161">
        <v>49.37</v>
      </c>
      <c r="AXO19" s="161">
        <v>50.5</v>
      </c>
      <c r="AXP19" s="161">
        <v>49.23</v>
      </c>
      <c r="AXQ19" s="161">
        <v>48.52</v>
      </c>
      <c r="AXR19" s="161">
        <v>48.85</v>
      </c>
      <c r="AXS19" s="161">
        <v>47.3</v>
      </c>
      <c r="AXT19" s="161">
        <v>47.57</v>
      </c>
      <c r="AXU19" s="161">
        <v>48.32</v>
      </c>
      <c r="AXV19" s="161">
        <v>48.39</v>
      </c>
      <c r="AXW19" s="161">
        <v>48.23</v>
      </c>
      <c r="AXX19" s="161">
        <v>48.67</v>
      </c>
      <c r="AXY19" s="161">
        <v>49.5</v>
      </c>
      <c r="AXZ19" s="161">
        <v>49.7</v>
      </c>
      <c r="AYA19" s="161">
        <v>51.02</v>
      </c>
      <c r="AYB19" s="161">
        <v>51.36</v>
      </c>
      <c r="AYC19" s="161">
        <v>50.78</v>
      </c>
      <c r="AYD19" s="161">
        <v>50.45</v>
      </c>
      <c r="AYE19" s="161">
        <v>50.39</v>
      </c>
      <c r="AYF19" s="161">
        <v>50.48</v>
      </c>
      <c r="AYG19" s="161">
        <v>50.58</v>
      </c>
      <c r="AYH19" s="161">
        <v>50.69</v>
      </c>
      <c r="AYI19" s="161">
        <v>50.67</v>
      </c>
      <c r="AYJ19" s="161">
        <v>50.65</v>
      </c>
      <c r="AYK19" s="161">
        <v>50.26</v>
      </c>
      <c r="AYL19" s="161">
        <v>50.3</v>
      </c>
      <c r="AYM19" s="161">
        <v>50.12</v>
      </c>
      <c r="AYN19" s="161">
        <v>49.65</v>
      </c>
      <c r="AYO19" s="161">
        <v>49.86</v>
      </c>
      <c r="AYP19" s="161">
        <v>49.91</v>
      </c>
      <c r="AYQ19" s="161">
        <v>49.7</v>
      </c>
      <c r="AYR19" s="161">
        <v>49.63</v>
      </c>
      <c r="AYS19" s="161">
        <v>49.28</v>
      </c>
      <c r="AYT19" s="161">
        <v>48.92</v>
      </c>
      <c r="AYU19" s="161">
        <v>48.06</v>
      </c>
      <c r="AYV19" s="161">
        <v>48.27</v>
      </c>
      <c r="AYW19" s="161">
        <v>47.7</v>
      </c>
      <c r="AYX19" s="161">
        <v>47.52</v>
      </c>
      <c r="AYY19" s="161">
        <v>47.61</v>
      </c>
      <c r="AYZ19" s="161">
        <v>46.97</v>
      </c>
      <c r="AZA19" s="161">
        <v>47.05</v>
      </c>
      <c r="AZB19" s="161">
        <v>47.61</v>
      </c>
      <c r="AZC19" s="161">
        <v>46.83</v>
      </c>
      <c r="AZD19" s="161">
        <v>46.55</v>
      </c>
      <c r="AZE19" s="161">
        <v>46.95</v>
      </c>
      <c r="AZF19" s="12">
        <v>46.84</v>
      </c>
      <c r="AZG19" s="12">
        <v>46.64</v>
      </c>
      <c r="AZH19" s="12">
        <v>46.66</v>
      </c>
      <c r="AZI19" s="12">
        <v>46.58</v>
      </c>
      <c r="AZJ19" s="12">
        <v>46.75</v>
      </c>
      <c r="AZK19" s="12">
        <v>46.39</v>
      </c>
      <c r="AZL19" s="12">
        <v>46.46</v>
      </c>
      <c r="AZM19" s="12">
        <v>46.68</v>
      </c>
      <c r="AZN19" s="12">
        <v>46.9</v>
      </c>
      <c r="AZO19" s="12">
        <v>46.68</v>
      </c>
      <c r="AZP19" s="12">
        <v>46.38</v>
      </c>
      <c r="AZQ19" s="12">
        <v>46.14</v>
      </c>
      <c r="AZR19" s="12">
        <v>45.48</v>
      </c>
      <c r="AZS19" s="12">
        <v>45.86</v>
      </c>
      <c r="AZT19" s="12">
        <v>45.69</v>
      </c>
      <c r="AZU19" s="12">
        <v>46.17</v>
      </c>
      <c r="AZV19" s="12">
        <v>46.32</v>
      </c>
      <c r="AZW19" s="12">
        <v>46.03</v>
      </c>
      <c r="AZX19" s="12">
        <v>46.03</v>
      </c>
      <c r="AZY19" s="12">
        <v>45.73</v>
      </c>
      <c r="AZZ19" s="12">
        <v>45.65</v>
      </c>
      <c r="BAA19" s="12">
        <v>45.6</v>
      </c>
      <c r="BAB19" s="12">
        <v>45.26</v>
      </c>
      <c r="BAC19" s="12">
        <v>44.21</v>
      </c>
      <c r="BAD19" s="12">
        <v>44.11</v>
      </c>
      <c r="BAE19" s="12">
        <v>43.77</v>
      </c>
      <c r="BAF19" s="12">
        <v>42.57</v>
      </c>
      <c r="BAG19" s="12">
        <v>42.97</v>
      </c>
      <c r="BAH19" s="12">
        <v>42.77</v>
      </c>
      <c r="BAI19" s="12">
        <v>42.67</v>
      </c>
      <c r="BAJ19" s="12">
        <v>42.82</v>
      </c>
      <c r="BAK19" s="12">
        <v>42.92</v>
      </c>
      <c r="BAL19" s="12">
        <v>42.62</v>
      </c>
      <c r="BAM19" s="12">
        <v>42.81</v>
      </c>
      <c r="BAN19" s="12">
        <v>42.81</v>
      </c>
      <c r="BAO19" s="12">
        <v>42.78</v>
      </c>
      <c r="BAP19" s="12">
        <v>42.68</v>
      </c>
      <c r="BAQ19" s="12">
        <v>42.69</v>
      </c>
      <c r="BAR19" s="12">
        <v>42.85</v>
      </c>
      <c r="BAS19" s="12">
        <v>42.78</v>
      </c>
      <c r="BAT19" s="12">
        <v>42.7</v>
      </c>
      <c r="BAU19" s="12">
        <v>42.6</v>
      </c>
      <c r="BAV19" s="12">
        <v>42.75</v>
      </c>
      <c r="BAW19" s="12">
        <v>43.42</v>
      </c>
      <c r="BAX19" s="12">
        <v>43.43</v>
      </c>
      <c r="BAY19" s="12">
        <v>43.66</v>
      </c>
      <c r="BAZ19" s="12">
        <v>43.94</v>
      </c>
      <c r="BBA19" s="12">
        <v>45.27</v>
      </c>
      <c r="BBB19" s="12">
        <v>45.24</v>
      </c>
      <c r="BBC19" s="12">
        <v>44.68</v>
      </c>
      <c r="BBD19" s="12">
        <v>44.94</v>
      </c>
      <c r="BBE19" s="12">
        <v>46.04</v>
      </c>
      <c r="BBF19" s="12">
        <v>44.86</v>
      </c>
      <c r="BBG19" s="12">
        <v>43.68</v>
      </c>
      <c r="BBH19" s="12">
        <v>43.34</v>
      </c>
      <c r="BBI19" s="12">
        <v>42.87</v>
      </c>
      <c r="BBJ19" s="12">
        <v>43.07</v>
      </c>
      <c r="BBK19" s="12">
        <v>43.25</v>
      </c>
      <c r="BBL19" s="12">
        <v>43.22</v>
      </c>
      <c r="BBM19" s="12">
        <v>43.09</v>
      </c>
      <c r="BBN19" s="12">
        <v>43.13</v>
      </c>
      <c r="BBO19" s="12">
        <v>43.21</v>
      </c>
      <c r="BBP19" s="12">
        <v>43.13</v>
      </c>
      <c r="BBQ19" s="12">
        <v>42.86</v>
      </c>
      <c r="BBR19" s="12">
        <v>42.63</v>
      </c>
      <c r="BBS19" s="12">
        <v>42.62</v>
      </c>
      <c r="BBT19" s="12">
        <v>42.35</v>
      </c>
      <c r="BBU19" s="12">
        <v>42.44</v>
      </c>
      <c r="BBV19" s="12">
        <v>42.32</v>
      </c>
      <c r="BBW19" s="12">
        <v>41.91</v>
      </c>
      <c r="BBX19" s="12">
        <v>41.64</v>
      </c>
      <c r="BBY19" s="12">
        <v>41.76</v>
      </c>
      <c r="BBZ19" s="12">
        <v>41.17</v>
      </c>
      <c r="BCA19" s="12">
        <v>40.659999999999997</v>
      </c>
      <c r="BCB19" s="12">
        <v>40.729999999999997</v>
      </c>
      <c r="BCC19" s="12">
        <v>41.05</v>
      </c>
      <c r="BCD19" s="12">
        <v>41</v>
      </c>
      <c r="BCE19" s="12">
        <v>40.869999999999997</v>
      </c>
      <c r="BCF19" s="12">
        <v>40.65</v>
      </c>
      <c r="BCG19" s="12">
        <v>41.11</v>
      </c>
      <c r="BCH19" s="12">
        <v>40.99</v>
      </c>
      <c r="BCI19" s="12">
        <v>40.5</v>
      </c>
      <c r="BCJ19" s="12">
        <v>40.33</v>
      </c>
      <c r="BCK19" s="12">
        <v>40.090000000000003</v>
      </c>
      <c r="BCL19" s="12">
        <v>39.299999999999997</v>
      </c>
      <c r="BCM19" s="12">
        <v>38.89</v>
      </c>
      <c r="BCN19" s="12">
        <v>38.549999999999997</v>
      </c>
      <c r="BCO19" s="12">
        <v>38.51</v>
      </c>
      <c r="BCP19" s="12">
        <v>38.17</v>
      </c>
      <c r="BCQ19" s="12">
        <v>36.630000000000003</v>
      </c>
      <c r="BCR19" s="12">
        <v>37.42</v>
      </c>
      <c r="BCS19" s="12">
        <v>37.979999999999997</v>
      </c>
      <c r="BCT19" s="12">
        <v>37.93</v>
      </c>
      <c r="BCU19" s="12">
        <v>37.700000000000003</v>
      </c>
      <c r="BCV19" s="12">
        <v>37.799999999999997</v>
      </c>
      <c r="BCW19" s="12">
        <v>38.01</v>
      </c>
      <c r="BCX19" s="12">
        <v>38.049999999999997</v>
      </c>
      <c r="BCY19" s="12">
        <v>38.25</v>
      </c>
      <c r="BCZ19" s="12">
        <v>38.33</v>
      </c>
      <c r="BDA19" s="12">
        <v>38.36</v>
      </c>
      <c r="BDB19" s="12">
        <v>37.979999999999997</v>
      </c>
      <c r="BDC19" s="12">
        <v>37.65</v>
      </c>
      <c r="BDD19" s="12">
        <v>37.770000000000003</v>
      </c>
      <c r="BDE19" s="12">
        <v>37.53</v>
      </c>
      <c r="BDF19" s="12">
        <v>37.03</v>
      </c>
      <c r="BDG19" s="12">
        <v>36.57</v>
      </c>
      <c r="BDH19" s="12">
        <v>35.85</v>
      </c>
      <c r="BDI19" s="12">
        <v>36.090000000000003</v>
      </c>
      <c r="BDJ19" s="12">
        <v>35.68</v>
      </c>
      <c r="BDK19" s="12">
        <v>35.770000000000003</v>
      </c>
      <c r="BDL19" s="12">
        <v>35.5</v>
      </c>
      <c r="BDM19" s="12">
        <v>34.409999999999997</v>
      </c>
      <c r="BDN19" s="12">
        <v>35.35</v>
      </c>
      <c r="BDO19" s="12">
        <v>35.81</v>
      </c>
      <c r="BDP19" s="12">
        <v>36.659999999999997</v>
      </c>
      <c r="BDQ19" s="12">
        <v>37.42</v>
      </c>
      <c r="BDR19" s="12">
        <v>36.840000000000003</v>
      </c>
      <c r="BDS19" s="12">
        <v>36.92</v>
      </c>
      <c r="BDT19" s="12">
        <v>36.76</v>
      </c>
      <c r="BDU19" s="12">
        <v>36.82</v>
      </c>
      <c r="BDV19" s="12">
        <v>36.65</v>
      </c>
      <c r="BDW19" s="12">
        <v>36.25</v>
      </c>
      <c r="BDX19" s="12">
        <v>36.340000000000003</v>
      </c>
      <c r="BDY19" s="12">
        <v>36.200000000000003</v>
      </c>
      <c r="BDZ19" s="12">
        <v>36.049999999999997</v>
      </c>
      <c r="BEA19" s="12">
        <v>36.11</v>
      </c>
      <c r="BEB19" s="12">
        <v>35.979999999999997</v>
      </c>
      <c r="BEC19" s="12">
        <v>35.57</v>
      </c>
      <c r="BED19" s="12">
        <v>35.51</v>
      </c>
      <c r="BEE19" s="12">
        <v>35.25</v>
      </c>
      <c r="BEF19" s="12">
        <v>35.43</v>
      </c>
      <c r="BEG19" s="12">
        <v>35.81</v>
      </c>
      <c r="BEH19" s="12">
        <v>36.57</v>
      </c>
      <c r="BEI19" s="12">
        <v>36.06</v>
      </c>
      <c r="BEJ19" s="12">
        <v>36.1</v>
      </c>
      <c r="BEK19" s="12">
        <v>35.96</v>
      </c>
      <c r="BEL19" s="12">
        <v>35.79</v>
      </c>
      <c r="BEM19" s="12">
        <v>35.909999999999997</v>
      </c>
      <c r="BEN19" s="12">
        <v>35.86</v>
      </c>
      <c r="BEO19" s="12">
        <v>35.96</v>
      </c>
      <c r="BEP19" s="12">
        <v>36.08</v>
      </c>
      <c r="BEQ19" s="12">
        <v>36.049999999999997</v>
      </c>
      <c r="BER19" s="12">
        <v>35.99</v>
      </c>
      <c r="BES19" s="12">
        <v>35.869999999999997</v>
      </c>
      <c r="BET19" s="12">
        <v>35.67</v>
      </c>
      <c r="BEU19" s="12">
        <v>35.6</v>
      </c>
      <c r="BEV19" s="12">
        <v>35.26</v>
      </c>
      <c r="BEW19" s="12">
        <v>34.75</v>
      </c>
      <c r="BEX19" s="12">
        <v>34.81</v>
      </c>
      <c r="BEY19" s="12">
        <v>34.729999999999997</v>
      </c>
      <c r="BEZ19" s="12">
        <v>34.270000000000003</v>
      </c>
      <c r="BFA19" s="12">
        <v>34.22</v>
      </c>
      <c r="BFB19" s="12">
        <v>34.43</v>
      </c>
      <c r="BFC19" s="12">
        <v>34.53</v>
      </c>
      <c r="BFD19" s="12">
        <v>35.630000000000003</v>
      </c>
      <c r="BFE19" s="12">
        <v>35.43</v>
      </c>
      <c r="BFF19" s="12">
        <v>35.44</v>
      </c>
      <c r="BFG19" s="12">
        <v>35.44</v>
      </c>
      <c r="BFH19" s="12">
        <v>35.42</v>
      </c>
      <c r="BFI19" s="12">
        <v>35.409999999999997</v>
      </c>
      <c r="BFJ19" s="12">
        <v>35.869999999999997</v>
      </c>
      <c r="BFK19" s="12">
        <v>36.270000000000003</v>
      </c>
      <c r="BFL19" s="12">
        <v>36.94</v>
      </c>
      <c r="BFM19" s="12">
        <v>37.020000000000003</v>
      </c>
      <c r="BFN19" s="12">
        <v>36.869999999999997</v>
      </c>
      <c r="BFO19" s="12">
        <v>36.86</v>
      </c>
      <c r="BFP19" s="12">
        <v>36.86</v>
      </c>
      <c r="BFQ19" s="12">
        <v>37.450000000000003</v>
      </c>
      <c r="BFR19" s="12">
        <v>36.840000000000003</v>
      </c>
      <c r="BFS19" s="12">
        <v>37.299999999999997</v>
      </c>
      <c r="BFT19" s="12">
        <v>37.020000000000003</v>
      </c>
      <c r="BFU19" s="12">
        <v>37.409999999999997</v>
      </c>
      <c r="BFV19" s="12">
        <v>37.32</v>
      </c>
      <c r="BFW19" s="12">
        <v>37.28</v>
      </c>
      <c r="BFX19" s="12">
        <v>37.5</v>
      </c>
      <c r="BFY19" s="12">
        <v>37.409999999999997</v>
      </c>
      <c r="BFZ19" s="12">
        <v>37.33</v>
      </c>
      <c r="BGA19" s="12">
        <v>38.340000000000003</v>
      </c>
      <c r="BGB19" s="12">
        <v>38.64</v>
      </c>
      <c r="BGC19" s="12">
        <v>38.630000000000003</v>
      </c>
      <c r="BGD19" s="451">
        <v>38.81</v>
      </c>
      <c r="BGE19" s="452">
        <v>39.21</v>
      </c>
      <c r="BGF19" s="453">
        <v>39.08</v>
      </c>
      <c r="BGG19" s="12">
        <v>39.049999999999997</v>
      </c>
      <c r="BGH19" s="12">
        <v>38.74</v>
      </c>
      <c r="BGI19" s="12">
        <v>38.74</v>
      </c>
      <c r="BGJ19" s="12">
        <v>38.78</v>
      </c>
      <c r="BGK19" s="12">
        <v>38.61</v>
      </c>
      <c r="BGL19" s="12">
        <v>38.79</v>
      </c>
      <c r="BGM19" s="12">
        <v>38.369999999999997</v>
      </c>
      <c r="BGN19" s="12">
        <v>37.85</v>
      </c>
      <c r="BIK19" s="167"/>
      <c r="BIL19" s="155"/>
      <c r="BIM19" s="155"/>
    </row>
    <row r="20" spans="1:1731" ht="12" customHeight="1">
      <c r="A20" s="172" t="s">
        <v>276</v>
      </c>
      <c r="B20" s="220">
        <v>371.39</v>
      </c>
      <c r="C20" s="220">
        <v>371.95</v>
      </c>
      <c r="D20" s="220">
        <v>370.65</v>
      </c>
      <c r="E20" s="220">
        <v>369.86</v>
      </c>
      <c r="F20" s="220">
        <v>370.28</v>
      </c>
      <c r="G20" s="220">
        <v>369.74</v>
      </c>
      <c r="H20" s="220">
        <v>369.86</v>
      </c>
      <c r="I20" s="220">
        <v>369.13</v>
      </c>
      <c r="J20" s="220">
        <v>369</v>
      </c>
      <c r="K20" s="220">
        <v>369.09</v>
      </c>
      <c r="L20" s="220">
        <v>368.64</v>
      </c>
      <c r="M20" s="220">
        <v>368.32</v>
      </c>
      <c r="N20" s="220">
        <v>368.56</v>
      </c>
      <c r="O20" s="220">
        <v>368.69</v>
      </c>
      <c r="P20" s="220">
        <v>368.3</v>
      </c>
      <c r="Q20" s="220">
        <v>369.45</v>
      </c>
      <c r="R20" s="220">
        <v>370.95</v>
      </c>
      <c r="S20" s="220">
        <v>370.16</v>
      </c>
      <c r="T20" s="220">
        <v>370.44</v>
      </c>
      <c r="U20" s="220">
        <v>370.29</v>
      </c>
      <c r="V20" s="220">
        <v>370.56</v>
      </c>
      <c r="W20" s="220">
        <v>369.79</v>
      </c>
      <c r="X20" s="220">
        <v>369.84</v>
      </c>
      <c r="Y20" s="220">
        <v>369.04</v>
      </c>
      <c r="Z20" s="220">
        <v>369.25</v>
      </c>
      <c r="AA20" s="220">
        <v>369.01</v>
      </c>
      <c r="AB20" s="220">
        <v>368.74</v>
      </c>
      <c r="AC20" s="220">
        <v>368.44</v>
      </c>
      <c r="AD20" s="220">
        <v>368.36</v>
      </c>
      <c r="AE20" s="220">
        <v>368.26</v>
      </c>
      <c r="AF20" s="220">
        <v>367.98</v>
      </c>
      <c r="AG20" s="220">
        <v>368.56</v>
      </c>
      <c r="AH20" s="220">
        <v>368.44</v>
      </c>
      <c r="AI20" s="220">
        <v>366.83</v>
      </c>
      <c r="AJ20" s="220">
        <v>367.22</v>
      </c>
      <c r="AK20" s="220">
        <v>368.61</v>
      </c>
      <c r="AL20" s="220">
        <v>368.65</v>
      </c>
      <c r="AM20" s="220">
        <v>368.91</v>
      </c>
      <c r="AN20" s="220">
        <v>371.1</v>
      </c>
      <c r="AO20" s="220">
        <v>370.88</v>
      </c>
      <c r="AP20" s="220">
        <v>370.22</v>
      </c>
      <c r="AQ20" s="220">
        <v>371.58</v>
      </c>
      <c r="AR20" s="220">
        <v>373.79</v>
      </c>
      <c r="AS20" s="220">
        <v>373.42</v>
      </c>
      <c r="AT20" s="220">
        <v>373.9</v>
      </c>
      <c r="AU20" s="220">
        <v>374.81</v>
      </c>
      <c r="AV20" s="220">
        <v>374.71</v>
      </c>
      <c r="AW20" s="220">
        <v>373.27</v>
      </c>
      <c r="AX20" s="220">
        <v>372.95</v>
      </c>
      <c r="AY20" s="220">
        <v>374.01</v>
      </c>
      <c r="AZ20" s="220">
        <v>375.73</v>
      </c>
      <c r="BA20" s="220">
        <v>377.72</v>
      </c>
      <c r="BB20" s="220">
        <v>377.55</v>
      </c>
      <c r="BC20" s="220">
        <v>376.73</v>
      </c>
      <c r="BD20" s="220">
        <v>376.85</v>
      </c>
      <c r="BE20" s="220">
        <v>378.55</v>
      </c>
      <c r="BF20" s="220">
        <v>378.19</v>
      </c>
      <c r="BG20" s="220">
        <v>378.1</v>
      </c>
      <c r="BH20" s="220">
        <v>378.64</v>
      </c>
      <c r="BI20" s="220">
        <v>382.15</v>
      </c>
      <c r="BJ20" s="220">
        <v>382.62</v>
      </c>
      <c r="BK20" s="220">
        <v>382.39</v>
      </c>
      <c r="BL20" s="220">
        <v>381.86</v>
      </c>
      <c r="BM20" s="220">
        <v>383.92</v>
      </c>
      <c r="BN20" s="220">
        <v>383.46</v>
      </c>
      <c r="BO20" s="220">
        <v>384.93</v>
      </c>
      <c r="BP20" s="220">
        <v>383.66</v>
      </c>
      <c r="BQ20" s="220">
        <v>383.98</v>
      </c>
      <c r="BR20" s="220">
        <v>385.23</v>
      </c>
      <c r="BS20" s="220">
        <v>381.21</v>
      </c>
      <c r="BT20" s="220">
        <v>381.66</v>
      </c>
      <c r="BU20" s="220">
        <v>379.66</v>
      </c>
      <c r="BV20" s="220">
        <v>378.17</v>
      </c>
      <c r="BW20" s="220">
        <v>378.03</v>
      </c>
      <c r="BX20" s="220">
        <v>377.41</v>
      </c>
      <c r="BY20" s="220">
        <v>377.69</v>
      </c>
      <c r="BZ20" s="220">
        <v>377.78</v>
      </c>
      <c r="CA20" s="220">
        <v>377.79</v>
      </c>
      <c r="CB20" s="220">
        <v>377.03</v>
      </c>
      <c r="CC20" s="220">
        <v>378.25</v>
      </c>
      <c r="CD20" s="220">
        <v>379.85</v>
      </c>
      <c r="CE20" s="220">
        <v>379.67</v>
      </c>
      <c r="CF20" s="220">
        <v>378.15</v>
      </c>
      <c r="CG20" s="220">
        <v>377.42</v>
      </c>
      <c r="CH20" s="220">
        <v>376.96</v>
      </c>
      <c r="CI20" s="220">
        <v>377.5</v>
      </c>
      <c r="CJ20" s="220">
        <v>377.43</v>
      </c>
      <c r="CK20" s="220">
        <v>378.45</v>
      </c>
      <c r="CL20" s="220">
        <v>378.03</v>
      </c>
      <c r="CM20" s="220">
        <v>378.82</v>
      </c>
      <c r="CN20" s="220">
        <v>378.43</v>
      </c>
      <c r="CO20" s="220">
        <v>379.18</v>
      </c>
      <c r="CP20" s="220">
        <v>378.86</v>
      </c>
      <c r="CQ20" s="220">
        <v>378.99</v>
      </c>
      <c r="CR20" s="220">
        <v>378.89</v>
      </c>
      <c r="CS20" s="220">
        <v>378.84</v>
      </c>
      <c r="CT20" s="220">
        <v>378.84</v>
      </c>
      <c r="CU20" s="220">
        <v>379.28</v>
      </c>
      <c r="CV20" s="220">
        <v>378.71</v>
      </c>
      <c r="CW20" s="220">
        <v>380.41</v>
      </c>
      <c r="CX20" s="220">
        <v>382.82</v>
      </c>
      <c r="CY20" s="220">
        <v>381.1</v>
      </c>
      <c r="CZ20" s="220">
        <v>380.34</v>
      </c>
      <c r="DA20" s="220">
        <v>381.39</v>
      </c>
      <c r="DB20" s="220">
        <v>381.09</v>
      </c>
      <c r="DC20" s="220">
        <v>380.38</v>
      </c>
      <c r="DD20" s="220">
        <v>379.32</v>
      </c>
      <c r="DE20" s="220">
        <v>379.23</v>
      </c>
      <c r="DF20" s="220">
        <v>379.3</v>
      </c>
      <c r="DG20" s="220">
        <v>379.12</v>
      </c>
      <c r="DH20" s="220">
        <v>379.91</v>
      </c>
      <c r="DI20" s="220">
        <v>380.83</v>
      </c>
      <c r="DJ20" s="220">
        <v>380.69</v>
      </c>
      <c r="DK20" s="220">
        <v>380.71</v>
      </c>
      <c r="DL20" s="220">
        <v>381.54</v>
      </c>
      <c r="DM20" s="220">
        <v>381.3</v>
      </c>
      <c r="DN20" s="220">
        <v>380.96</v>
      </c>
      <c r="DO20" s="220">
        <v>381.33</v>
      </c>
      <c r="DP20" s="220">
        <v>380.91</v>
      </c>
      <c r="DQ20" s="220">
        <v>380.03</v>
      </c>
      <c r="DR20" s="220">
        <v>379.61</v>
      </c>
      <c r="DS20" s="220">
        <v>379.31</v>
      </c>
      <c r="DT20" s="220">
        <v>378.64</v>
      </c>
      <c r="DU20" s="220">
        <v>378.73</v>
      </c>
      <c r="DV20" s="220">
        <v>379.4</v>
      </c>
      <c r="DW20" s="220">
        <v>379.29</v>
      </c>
      <c r="DX20" s="220">
        <v>377.72</v>
      </c>
      <c r="DY20" s="220">
        <v>377.97</v>
      </c>
      <c r="DZ20" s="220">
        <v>378.1</v>
      </c>
      <c r="EA20" s="220">
        <v>377.39</v>
      </c>
      <c r="EB20" s="220">
        <v>377.37</v>
      </c>
      <c r="EC20" s="220">
        <v>376.54</v>
      </c>
      <c r="ED20" s="220">
        <v>377.33</v>
      </c>
      <c r="EE20" s="220">
        <v>378.56</v>
      </c>
      <c r="EF20" s="220">
        <v>378.81</v>
      </c>
      <c r="EG20" s="220">
        <v>377.77</v>
      </c>
      <c r="EH20" s="220">
        <v>377.06</v>
      </c>
      <c r="EI20" s="220">
        <v>377.69</v>
      </c>
      <c r="EJ20" s="220">
        <v>377.46</v>
      </c>
      <c r="EK20" s="220">
        <v>376.45</v>
      </c>
      <c r="EL20" s="220">
        <v>378.18</v>
      </c>
      <c r="EM20" s="220">
        <v>377.37</v>
      </c>
      <c r="EN20" s="220">
        <v>377.59</v>
      </c>
      <c r="EO20" s="220">
        <v>377.23</v>
      </c>
      <c r="EP20" s="220">
        <v>377.03</v>
      </c>
      <c r="EQ20" s="220">
        <v>375.6</v>
      </c>
      <c r="ER20" s="220">
        <v>375.15</v>
      </c>
      <c r="ES20" s="220">
        <v>376.4</v>
      </c>
      <c r="ET20" s="220">
        <v>375.66</v>
      </c>
      <c r="EU20" s="220">
        <v>376.37</v>
      </c>
      <c r="EV20" s="220">
        <v>377.08</v>
      </c>
      <c r="EW20" s="220">
        <v>377.28</v>
      </c>
      <c r="EX20" s="220">
        <v>376.39</v>
      </c>
      <c r="EY20" s="220">
        <v>377.14</v>
      </c>
      <c r="EZ20" s="220">
        <v>377.1</v>
      </c>
      <c r="FA20" s="220">
        <v>376.97</v>
      </c>
      <c r="FB20" s="220">
        <v>377.85</v>
      </c>
      <c r="FC20" s="220">
        <v>377.07</v>
      </c>
      <c r="FD20" s="220">
        <v>376.38</v>
      </c>
      <c r="FE20" s="220">
        <v>375.2</v>
      </c>
      <c r="FF20" s="220">
        <v>377.43</v>
      </c>
      <c r="FG20" s="220">
        <v>377.07</v>
      </c>
      <c r="FH20" s="220">
        <v>377.76</v>
      </c>
      <c r="FI20" s="220">
        <v>376.65</v>
      </c>
      <c r="FJ20" s="220">
        <v>375.66</v>
      </c>
      <c r="FK20" s="220">
        <v>373.67</v>
      </c>
      <c r="FL20" s="220">
        <v>371.8</v>
      </c>
      <c r="FM20" s="220">
        <v>371.78</v>
      </c>
      <c r="FN20" s="220">
        <v>370.14</v>
      </c>
      <c r="FO20" s="220">
        <v>369.63</v>
      </c>
      <c r="FP20" s="220">
        <v>372.34</v>
      </c>
      <c r="FQ20" s="220">
        <v>371.41</v>
      </c>
      <c r="FR20" s="220">
        <v>370.35</v>
      </c>
      <c r="FS20" s="220">
        <v>372.14</v>
      </c>
      <c r="FT20" s="220">
        <v>372.02</v>
      </c>
      <c r="FU20" s="220">
        <v>368.45</v>
      </c>
      <c r="FV20" s="220">
        <v>368.6</v>
      </c>
      <c r="FW20" s="220">
        <v>366.8</v>
      </c>
      <c r="FX20" s="220">
        <v>364.21</v>
      </c>
      <c r="FY20" s="220">
        <v>363.06</v>
      </c>
      <c r="FZ20" s="220">
        <v>363.32</v>
      </c>
      <c r="GA20" s="220">
        <v>361.5</v>
      </c>
      <c r="GB20" s="220">
        <v>363.34</v>
      </c>
      <c r="GC20" s="220">
        <v>363.56</v>
      </c>
      <c r="GD20" s="220">
        <v>361.81</v>
      </c>
      <c r="GE20" s="220">
        <v>360.92</v>
      </c>
      <c r="GF20" s="220">
        <v>360.61</v>
      </c>
      <c r="GG20" s="220">
        <v>361.86</v>
      </c>
      <c r="GH20" s="220">
        <v>360.43</v>
      </c>
      <c r="GI20" s="220">
        <v>356.55</v>
      </c>
      <c r="GJ20" s="220">
        <v>359.12</v>
      </c>
      <c r="GK20" s="220">
        <v>359.04</v>
      </c>
      <c r="GL20" s="220">
        <v>359.83</v>
      </c>
      <c r="GM20" s="220">
        <v>359.81</v>
      </c>
      <c r="GN20" s="220">
        <v>358.24</v>
      </c>
      <c r="GO20" s="220">
        <v>357.29</v>
      </c>
      <c r="GP20" s="220">
        <v>357.22</v>
      </c>
      <c r="GQ20" s="220">
        <v>356.28</v>
      </c>
      <c r="GR20" s="220">
        <v>356.47</v>
      </c>
      <c r="GS20" s="220">
        <v>357.78</v>
      </c>
      <c r="GT20" s="220">
        <v>360.14</v>
      </c>
      <c r="GU20" s="220">
        <v>360.94</v>
      </c>
      <c r="GV20" s="220">
        <v>360.58</v>
      </c>
      <c r="GW20" s="220">
        <v>359.49</v>
      </c>
      <c r="GX20" s="220">
        <v>358.82</v>
      </c>
      <c r="GY20" s="220">
        <v>362.64</v>
      </c>
      <c r="GZ20" s="220">
        <v>363.07</v>
      </c>
      <c r="HA20" s="220">
        <v>362.5</v>
      </c>
      <c r="HB20" s="220">
        <v>361.85</v>
      </c>
      <c r="HC20" s="220">
        <v>361.99</v>
      </c>
      <c r="HD20" s="220">
        <v>362.73</v>
      </c>
      <c r="HE20" s="220">
        <v>362.18</v>
      </c>
      <c r="HF20" s="220">
        <v>362.01</v>
      </c>
      <c r="HG20" s="220">
        <v>362.12</v>
      </c>
      <c r="HH20" s="220">
        <v>362.64</v>
      </c>
      <c r="HI20" s="220">
        <v>361.68</v>
      </c>
      <c r="HJ20" s="220">
        <v>362.13</v>
      </c>
      <c r="HK20" s="220">
        <v>362.03</v>
      </c>
      <c r="HL20" s="220">
        <v>364.04</v>
      </c>
      <c r="HM20" s="220">
        <v>364.73</v>
      </c>
      <c r="HN20" s="220">
        <v>364.08</v>
      </c>
      <c r="HO20" s="220">
        <v>364.76</v>
      </c>
      <c r="HP20" s="220">
        <v>366.44</v>
      </c>
      <c r="HQ20" s="220">
        <v>367.09</v>
      </c>
      <c r="HR20" s="220">
        <v>368.57</v>
      </c>
      <c r="HS20" s="220">
        <v>367.95</v>
      </c>
      <c r="HT20" s="220">
        <v>368.72</v>
      </c>
      <c r="HU20" s="220">
        <v>369.14</v>
      </c>
      <c r="HV20" s="220">
        <v>370.11</v>
      </c>
      <c r="HW20" s="220">
        <v>370.83</v>
      </c>
      <c r="HX20" s="220">
        <v>371.25</v>
      </c>
      <c r="HY20" s="220">
        <v>373.34</v>
      </c>
      <c r="HZ20" s="220">
        <v>373.75</v>
      </c>
      <c r="IA20" s="220">
        <v>373.87</v>
      </c>
      <c r="IB20" s="220">
        <v>373.74</v>
      </c>
      <c r="IC20" s="220">
        <v>371.46</v>
      </c>
      <c r="ID20" s="220">
        <v>370.69</v>
      </c>
      <c r="IE20" s="220">
        <v>370.7</v>
      </c>
      <c r="IF20" s="220">
        <v>370.06</v>
      </c>
      <c r="IG20" s="220">
        <v>370.77</v>
      </c>
      <c r="IH20" s="220">
        <v>370.22</v>
      </c>
      <c r="II20" s="220">
        <v>370.71</v>
      </c>
      <c r="IJ20" s="220">
        <v>370.47</v>
      </c>
      <c r="IK20" s="220">
        <v>369.41</v>
      </c>
      <c r="IL20" s="220">
        <v>369.86</v>
      </c>
      <c r="IM20" s="220">
        <v>369.67</v>
      </c>
      <c r="IN20" s="220">
        <v>369.45</v>
      </c>
      <c r="IO20" s="220">
        <v>369.49</v>
      </c>
      <c r="IP20" s="220">
        <v>368.97</v>
      </c>
      <c r="IQ20" s="220">
        <v>369.44</v>
      </c>
      <c r="IR20" s="220">
        <v>368.77</v>
      </c>
      <c r="IS20" s="220">
        <v>368.32</v>
      </c>
      <c r="IT20" s="220">
        <v>367.86</v>
      </c>
      <c r="IU20" s="220">
        <v>368.86</v>
      </c>
      <c r="IV20" s="220">
        <v>372.02</v>
      </c>
      <c r="IW20" s="220">
        <v>370.47</v>
      </c>
      <c r="IX20" s="220">
        <v>370.56</v>
      </c>
      <c r="IY20" s="220">
        <v>370.42</v>
      </c>
      <c r="IZ20" s="220">
        <v>368.64</v>
      </c>
      <c r="JA20" s="220">
        <v>369.5</v>
      </c>
      <c r="JB20" s="220">
        <v>369.6</v>
      </c>
      <c r="JC20" s="220">
        <v>370.38</v>
      </c>
      <c r="JD20" s="220">
        <v>370.18</v>
      </c>
      <c r="JE20" s="220">
        <v>371.09</v>
      </c>
      <c r="JF20" s="220">
        <v>371.4</v>
      </c>
      <c r="JG20" s="220">
        <v>371.81</v>
      </c>
      <c r="JH20" s="220">
        <v>372.57</v>
      </c>
      <c r="JI20" s="220">
        <v>373.8</v>
      </c>
      <c r="JJ20" s="220">
        <v>374.11</v>
      </c>
      <c r="JK20" s="220">
        <v>374.58</v>
      </c>
      <c r="JL20" s="220">
        <v>374.61</v>
      </c>
      <c r="JM20" s="220">
        <v>377.14</v>
      </c>
      <c r="JN20" s="220">
        <v>378.32</v>
      </c>
      <c r="JO20" s="220">
        <v>382.13</v>
      </c>
      <c r="JP20" s="220">
        <v>385.55</v>
      </c>
      <c r="JQ20" s="220">
        <v>383.53</v>
      </c>
      <c r="JR20" s="220">
        <v>382.62</v>
      </c>
      <c r="JS20" s="220">
        <v>382.72</v>
      </c>
      <c r="JT20" s="220">
        <v>381.31</v>
      </c>
      <c r="JU20" s="220">
        <v>381.84</v>
      </c>
      <c r="JV20" s="220">
        <v>382.52</v>
      </c>
      <c r="JW20" s="220">
        <v>383.62</v>
      </c>
      <c r="JX20" s="220">
        <v>382.22</v>
      </c>
      <c r="JY20" s="220">
        <v>382.09</v>
      </c>
      <c r="JZ20" s="220">
        <v>382.19</v>
      </c>
      <c r="KA20" s="220">
        <v>382.31</v>
      </c>
      <c r="KB20" s="220">
        <v>382.25</v>
      </c>
      <c r="KC20" s="220">
        <v>382.45</v>
      </c>
      <c r="KD20" s="220">
        <v>382.65</v>
      </c>
      <c r="KE20" s="220">
        <v>383.85</v>
      </c>
      <c r="KF20" s="220">
        <v>384.07</v>
      </c>
      <c r="KG20" s="220">
        <v>383.56</v>
      </c>
      <c r="KH20" s="220">
        <v>385.73</v>
      </c>
      <c r="KI20" s="220">
        <v>384.34</v>
      </c>
      <c r="KJ20" s="220">
        <v>386.28</v>
      </c>
      <c r="KK20" s="220">
        <v>385.97</v>
      </c>
      <c r="KL20" s="220">
        <v>386.11</v>
      </c>
      <c r="KM20" s="220">
        <v>388.13</v>
      </c>
      <c r="KN20" s="220">
        <v>388.33</v>
      </c>
      <c r="KO20" s="220">
        <v>390.08</v>
      </c>
      <c r="KP20" s="220">
        <v>392.67</v>
      </c>
      <c r="KQ20" s="220">
        <v>395.17</v>
      </c>
      <c r="KR20" s="220">
        <v>394.11</v>
      </c>
      <c r="KS20" s="220">
        <v>394.36</v>
      </c>
      <c r="KT20" s="220">
        <v>393.49</v>
      </c>
      <c r="KU20" s="220">
        <v>392.39</v>
      </c>
      <c r="KV20" s="220">
        <v>391.34</v>
      </c>
      <c r="KW20" s="220">
        <v>390.09</v>
      </c>
      <c r="KX20" s="220">
        <v>388.72</v>
      </c>
      <c r="KY20" s="220">
        <v>388.93</v>
      </c>
      <c r="KZ20" s="220">
        <v>388</v>
      </c>
      <c r="LA20" s="220">
        <v>389.26</v>
      </c>
      <c r="LB20" s="220">
        <v>390.6</v>
      </c>
      <c r="LC20" s="220">
        <v>390.49</v>
      </c>
      <c r="LD20" s="220">
        <v>391.79</v>
      </c>
      <c r="LE20" s="220">
        <v>391.95</v>
      </c>
      <c r="LF20" s="220">
        <v>390.39</v>
      </c>
      <c r="LG20" s="220">
        <v>389.99</v>
      </c>
      <c r="LH20" s="220">
        <v>390.07</v>
      </c>
      <c r="LI20" s="220">
        <v>388.28</v>
      </c>
      <c r="LJ20" s="220">
        <v>388.24</v>
      </c>
      <c r="LK20" s="220">
        <v>389.49</v>
      </c>
      <c r="LL20" s="220">
        <v>389</v>
      </c>
      <c r="LM20" s="220">
        <v>388.36</v>
      </c>
      <c r="LN20" s="220">
        <v>389.17</v>
      </c>
      <c r="LO20" s="220">
        <v>389.07</v>
      </c>
      <c r="LP20" s="220">
        <v>391.93</v>
      </c>
      <c r="LQ20" s="220">
        <v>392.7</v>
      </c>
      <c r="LR20" s="220">
        <v>392.12</v>
      </c>
      <c r="LS20" s="220">
        <v>393.34</v>
      </c>
      <c r="LT20" s="220">
        <v>393.44</v>
      </c>
      <c r="LU20" s="220">
        <v>394.23</v>
      </c>
      <c r="LV20" s="220">
        <v>394.01</v>
      </c>
      <c r="LW20" s="220">
        <v>393.28</v>
      </c>
      <c r="LX20" s="220">
        <v>393.48</v>
      </c>
      <c r="LY20" s="220">
        <v>393.11</v>
      </c>
      <c r="LZ20" s="220">
        <v>392.73</v>
      </c>
      <c r="MA20" s="220">
        <v>392.74</v>
      </c>
      <c r="MB20" s="220">
        <v>391.75</v>
      </c>
      <c r="MC20" s="220">
        <v>392.24</v>
      </c>
      <c r="MD20" s="220">
        <v>392.3</v>
      </c>
      <c r="ME20" s="220">
        <v>391.69</v>
      </c>
      <c r="MF20" s="220">
        <v>391.83</v>
      </c>
      <c r="MG20" s="220">
        <v>391.97</v>
      </c>
      <c r="MH20" s="220">
        <v>391.82</v>
      </c>
      <c r="MI20" s="220">
        <v>392.44</v>
      </c>
      <c r="MJ20" s="220">
        <v>393.68</v>
      </c>
      <c r="MK20" s="220">
        <v>392.59</v>
      </c>
      <c r="ML20" s="220">
        <v>391.96</v>
      </c>
      <c r="MM20" s="220">
        <v>391.95</v>
      </c>
      <c r="MN20" s="220">
        <v>391.95</v>
      </c>
      <c r="MO20" s="220">
        <v>391.14</v>
      </c>
      <c r="MP20" s="220">
        <v>391.61</v>
      </c>
      <c r="MQ20" s="220">
        <v>392.04</v>
      </c>
      <c r="MR20" s="220">
        <v>391.62</v>
      </c>
      <c r="MS20" s="220">
        <v>392.5</v>
      </c>
      <c r="MT20" s="220">
        <v>391.71</v>
      </c>
      <c r="MU20" s="220">
        <v>391.76</v>
      </c>
      <c r="MV20" s="220">
        <v>391.58</v>
      </c>
      <c r="MW20" s="220">
        <v>391.97</v>
      </c>
      <c r="MX20" s="220">
        <v>391.86</v>
      </c>
      <c r="MY20" s="220">
        <v>391.83</v>
      </c>
      <c r="MZ20" s="220">
        <v>391.71</v>
      </c>
      <c r="NA20" s="220">
        <v>392.53</v>
      </c>
      <c r="NB20" s="220">
        <v>392.64</v>
      </c>
      <c r="NC20" s="220">
        <v>393.84</v>
      </c>
      <c r="ND20" s="220">
        <v>393.24</v>
      </c>
      <c r="NE20" s="220">
        <v>393.17</v>
      </c>
      <c r="NF20" s="220">
        <v>392.84</v>
      </c>
      <c r="NG20" s="220">
        <v>392.68</v>
      </c>
      <c r="NH20" s="220">
        <v>392.55</v>
      </c>
      <c r="NI20" s="220">
        <v>391.84</v>
      </c>
      <c r="NJ20" s="220">
        <v>391.78</v>
      </c>
      <c r="NK20" s="220">
        <v>392.48</v>
      </c>
      <c r="NL20" s="220">
        <v>392.05</v>
      </c>
      <c r="NM20" s="220">
        <v>392.44</v>
      </c>
      <c r="NN20" s="220">
        <v>392.44</v>
      </c>
      <c r="NO20" s="220">
        <v>392.24</v>
      </c>
      <c r="NP20" s="220">
        <v>390.38</v>
      </c>
      <c r="NQ20" s="220">
        <v>390.63</v>
      </c>
      <c r="NR20" s="220">
        <v>390.35</v>
      </c>
      <c r="NS20" s="220">
        <v>387.86</v>
      </c>
      <c r="NT20" s="220">
        <v>388.03</v>
      </c>
      <c r="NU20" s="220">
        <v>384.48</v>
      </c>
      <c r="NV20" s="220">
        <v>383.97</v>
      </c>
      <c r="NW20" s="220">
        <v>384.94</v>
      </c>
      <c r="NX20" s="220">
        <v>384.19</v>
      </c>
      <c r="NY20" s="220">
        <v>382.84</v>
      </c>
      <c r="NZ20" s="220">
        <v>382.98</v>
      </c>
      <c r="OA20" s="220">
        <v>382.94</v>
      </c>
      <c r="OB20" s="220">
        <v>382.93</v>
      </c>
      <c r="OC20" s="220">
        <v>382.85</v>
      </c>
      <c r="OD20" s="220">
        <v>383.38</v>
      </c>
      <c r="OE20" s="220">
        <v>384.03</v>
      </c>
      <c r="OF20" s="220">
        <v>383.13</v>
      </c>
      <c r="OG20" s="220">
        <v>382.98</v>
      </c>
      <c r="OH20" s="220">
        <v>383.58</v>
      </c>
      <c r="OI20" s="220">
        <v>383.79</v>
      </c>
      <c r="OJ20" s="220">
        <v>383.74</v>
      </c>
      <c r="OK20" s="220">
        <v>383.41</v>
      </c>
      <c r="OL20" s="220">
        <v>383.64</v>
      </c>
      <c r="OM20" s="220">
        <v>383.47</v>
      </c>
      <c r="ON20" s="220">
        <v>383.83</v>
      </c>
      <c r="OO20" s="220">
        <v>382.43</v>
      </c>
      <c r="OP20" s="220">
        <v>383.48</v>
      </c>
      <c r="OQ20" s="220">
        <v>383.78</v>
      </c>
      <c r="OR20" s="220">
        <v>383.49</v>
      </c>
      <c r="OS20" s="220">
        <v>383.35</v>
      </c>
      <c r="OT20" s="220">
        <v>383.45</v>
      </c>
      <c r="OU20" s="220">
        <v>383.44</v>
      </c>
      <c r="OV20" s="220">
        <v>384.75</v>
      </c>
      <c r="OW20" s="220">
        <v>388.06</v>
      </c>
      <c r="OX20" s="220">
        <v>386.37</v>
      </c>
      <c r="OY20" s="220">
        <v>386.11</v>
      </c>
      <c r="OZ20" s="220">
        <v>386.26</v>
      </c>
      <c r="PA20" s="220">
        <v>385.92</v>
      </c>
      <c r="PB20" s="220">
        <v>386.38</v>
      </c>
      <c r="PC20" s="220">
        <v>387.03</v>
      </c>
      <c r="PD20" s="220">
        <v>388.43</v>
      </c>
      <c r="PE20" s="220">
        <v>386.77</v>
      </c>
      <c r="PF20" s="220">
        <v>386.07</v>
      </c>
      <c r="PG20" s="220">
        <v>386.87</v>
      </c>
      <c r="PH20" s="220">
        <v>386.5</v>
      </c>
      <c r="PI20" s="220">
        <v>386.25</v>
      </c>
      <c r="PJ20" s="220">
        <v>386.46</v>
      </c>
      <c r="PK20" s="220">
        <v>386.31</v>
      </c>
      <c r="PL20" s="220">
        <v>386.96</v>
      </c>
      <c r="PM20" s="220">
        <v>386.75</v>
      </c>
      <c r="PN20" s="220">
        <v>387.1</v>
      </c>
      <c r="PO20" s="220">
        <v>387.22</v>
      </c>
      <c r="PP20" s="220">
        <v>387.08</v>
      </c>
      <c r="PQ20" s="220">
        <v>387.19</v>
      </c>
      <c r="PR20" s="220">
        <v>387.19</v>
      </c>
      <c r="PS20" s="220">
        <v>387.59</v>
      </c>
      <c r="PT20" s="220">
        <v>387.47</v>
      </c>
      <c r="PU20" s="220">
        <v>386.75</v>
      </c>
      <c r="PV20" s="220">
        <v>387.32</v>
      </c>
      <c r="PW20" s="220">
        <v>387.29</v>
      </c>
      <c r="PX20" s="220">
        <v>386.44</v>
      </c>
      <c r="PY20" s="220">
        <v>384.47</v>
      </c>
      <c r="PZ20" s="220">
        <v>378.94</v>
      </c>
      <c r="QA20" s="220">
        <v>379.12</v>
      </c>
      <c r="QB20" s="220">
        <v>378.67</v>
      </c>
      <c r="QC20" s="220">
        <v>378.6</v>
      </c>
      <c r="QD20" s="220">
        <v>378.46</v>
      </c>
      <c r="QE20" s="220">
        <v>377.96</v>
      </c>
      <c r="QF20" s="220">
        <v>378.13</v>
      </c>
      <c r="QG20" s="220">
        <v>381</v>
      </c>
      <c r="QH20" s="220">
        <v>380.27</v>
      </c>
      <c r="QI20" s="220">
        <v>379.38</v>
      </c>
      <c r="QJ20" s="220">
        <v>379.25</v>
      </c>
      <c r="QK20" s="220">
        <v>378.45</v>
      </c>
      <c r="QL20" s="220">
        <v>378.65</v>
      </c>
      <c r="QM20" s="220">
        <v>377.6</v>
      </c>
      <c r="QN20" s="220">
        <v>376.98</v>
      </c>
      <c r="QO20" s="220">
        <v>373.87</v>
      </c>
      <c r="QP20" s="220">
        <v>372.93</v>
      </c>
      <c r="QQ20" s="220">
        <v>372.9</v>
      </c>
      <c r="QR20" s="220">
        <v>373.42</v>
      </c>
      <c r="QS20" s="220">
        <v>374.11</v>
      </c>
      <c r="QT20" s="220">
        <v>372.7</v>
      </c>
      <c r="QU20" s="220">
        <v>373.42</v>
      </c>
      <c r="QV20" s="220">
        <v>374.01</v>
      </c>
      <c r="QW20" s="220">
        <v>375.09</v>
      </c>
      <c r="QX20" s="220">
        <v>375.45</v>
      </c>
      <c r="QY20" s="220">
        <v>374.49</v>
      </c>
      <c r="QZ20" s="220">
        <v>376.09</v>
      </c>
      <c r="RA20" s="220">
        <v>375.39</v>
      </c>
      <c r="RB20" s="220">
        <v>376.93</v>
      </c>
      <c r="RC20" s="220">
        <v>377.27</v>
      </c>
      <c r="RD20" s="220">
        <v>377.94</v>
      </c>
      <c r="RE20" s="220">
        <v>376.44</v>
      </c>
      <c r="RF20" s="220">
        <v>376.38</v>
      </c>
      <c r="RG20" s="220">
        <v>375.97</v>
      </c>
      <c r="RH20" s="220">
        <v>376.38</v>
      </c>
      <c r="RI20" s="220">
        <v>374.56</v>
      </c>
      <c r="RJ20" s="220">
        <v>375.32</v>
      </c>
      <c r="RK20" s="220">
        <v>374.41</v>
      </c>
      <c r="RL20" s="220">
        <v>374.09</v>
      </c>
      <c r="RM20" s="220">
        <v>374.51</v>
      </c>
      <c r="RN20" s="220">
        <v>374.1</v>
      </c>
      <c r="RO20" s="220">
        <v>373.1</v>
      </c>
      <c r="RP20" s="220">
        <v>373.18</v>
      </c>
      <c r="RQ20" s="220">
        <v>373.13</v>
      </c>
      <c r="RR20" s="220">
        <v>373.19</v>
      </c>
      <c r="RS20" s="220">
        <v>373.28</v>
      </c>
      <c r="RT20" s="220">
        <v>374.53</v>
      </c>
      <c r="RU20" s="220">
        <v>373.92</v>
      </c>
      <c r="RV20" s="220">
        <v>374.81</v>
      </c>
      <c r="RW20" s="220">
        <v>376.07</v>
      </c>
      <c r="RX20" s="220">
        <v>377.86</v>
      </c>
      <c r="RY20" s="220">
        <v>377.44</v>
      </c>
      <c r="RZ20" s="220">
        <v>376.75</v>
      </c>
      <c r="SA20" s="220">
        <v>377.55</v>
      </c>
      <c r="SB20" s="220">
        <v>378.48</v>
      </c>
      <c r="SC20" s="220">
        <v>379.54</v>
      </c>
      <c r="SD20" s="220">
        <v>379.06</v>
      </c>
      <c r="SE20" s="220">
        <v>379.34</v>
      </c>
      <c r="SF20" s="220">
        <v>379.99</v>
      </c>
      <c r="SG20" s="220">
        <v>379.81</v>
      </c>
      <c r="SH20" s="220">
        <v>381.08</v>
      </c>
      <c r="SI20" s="220">
        <v>381.34</v>
      </c>
      <c r="SJ20" s="220">
        <v>382.27</v>
      </c>
      <c r="SK20" s="220">
        <v>383.96</v>
      </c>
      <c r="SL20" s="221">
        <v>383.69</v>
      </c>
      <c r="SM20" s="221">
        <v>384.56</v>
      </c>
      <c r="SN20" s="221">
        <v>385.9</v>
      </c>
      <c r="SO20" s="221">
        <v>386.15</v>
      </c>
      <c r="SP20" s="221">
        <v>386.54</v>
      </c>
      <c r="SQ20" s="221">
        <v>386.99</v>
      </c>
      <c r="SR20" s="221">
        <v>385.57</v>
      </c>
      <c r="SS20" s="221">
        <v>386.05</v>
      </c>
      <c r="ST20" s="221">
        <v>385.16</v>
      </c>
      <c r="SU20" s="221">
        <v>385.08</v>
      </c>
      <c r="SV20" s="221">
        <v>385.45</v>
      </c>
      <c r="SW20" s="221">
        <v>385.53</v>
      </c>
      <c r="SX20" s="221">
        <v>385.21</v>
      </c>
      <c r="SY20" s="221">
        <v>384.65</v>
      </c>
      <c r="SZ20" s="221">
        <v>384.77</v>
      </c>
      <c r="TA20" s="221">
        <v>384.77</v>
      </c>
      <c r="TB20" s="221">
        <v>385.43</v>
      </c>
      <c r="TC20" s="221">
        <v>385.98</v>
      </c>
      <c r="TD20" s="221">
        <v>386.41</v>
      </c>
      <c r="TE20" s="222">
        <v>385.87</v>
      </c>
      <c r="TF20" s="222">
        <v>385.91</v>
      </c>
      <c r="TG20" s="222">
        <v>384.68</v>
      </c>
      <c r="TH20" s="222">
        <v>386.28</v>
      </c>
      <c r="TI20" s="222">
        <v>387.11</v>
      </c>
      <c r="TJ20" s="222">
        <v>386.79</v>
      </c>
      <c r="TK20" s="222">
        <v>387.08</v>
      </c>
      <c r="TL20" s="222">
        <v>386.92</v>
      </c>
      <c r="TM20" s="222">
        <v>387.41</v>
      </c>
      <c r="TN20" s="222">
        <v>390.3</v>
      </c>
      <c r="TO20" s="222">
        <v>389.45</v>
      </c>
      <c r="TP20" s="222">
        <v>389.78</v>
      </c>
      <c r="TQ20" s="222">
        <v>390.19</v>
      </c>
      <c r="TR20" s="222">
        <v>389.71</v>
      </c>
      <c r="TS20" s="222">
        <v>389.74</v>
      </c>
      <c r="TT20" s="222">
        <v>389.71</v>
      </c>
      <c r="TU20" s="222">
        <v>390</v>
      </c>
      <c r="TV20" s="222">
        <v>391.08</v>
      </c>
      <c r="TW20" s="222">
        <v>390.46</v>
      </c>
      <c r="TX20" s="222">
        <v>390.61</v>
      </c>
      <c r="TY20" s="222">
        <v>391.12</v>
      </c>
      <c r="TZ20" s="222">
        <v>392.39</v>
      </c>
      <c r="UA20" s="222">
        <v>392.55</v>
      </c>
      <c r="UB20" s="222">
        <v>392.29</v>
      </c>
      <c r="UC20" s="222">
        <v>392.34</v>
      </c>
      <c r="UD20" s="222">
        <v>394.14</v>
      </c>
      <c r="UE20" s="222">
        <v>394.51</v>
      </c>
      <c r="UF20" s="222">
        <v>395.29</v>
      </c>
      <c r="UG20" s="222">
        <v>395.12</v>
      </c>
      <c r="UH20" s="222">
        <v>397.34</v>
      </c>
      <c r="UI20" s="222">
        <v>398.51</v>
      </c>
      <c r="UJ20" s="222">
        <v>398.21</v>
      </c>
      <c r="UK20" s="222">
        <v>398.45</v>
      </c>
      <c r="UL20" s="222">
        <v>400.42</v>
      </c>
      <c r="UM20" s="222">
        <v>400.66</v>
      </c>
      <c r="UN20" s="222">
        <v>398.08</v>
      </c>
      <c r="UO20" s="222">
        <v>398.26</v>
      </c>
      <c r="UP20" s="222">
        <v>396.68</v>
      </c>
      <c r="UQ20" s="222">
        <v>396.35</v>
      </c>
      <c r="UR20" s="222">
        <v>396.49</v>
      </c>
      <c r="US20" s="222">
        <v>396.56</v>
      </c>
      <c r="UT20" s="222">
        <v>396.62</v>
      </c>
      <c r="UU20" s="222">
        <v>396.68</v>
      </c>
      <c r="UV20" s="222">
        <v>396.67</v>
      </c>
      <c r="UW20" s="222">
        <v>392.01</v>
      </c>
      <c r="UX20" s="222">
        <v>393.6</v>
      </c>
      <c r="UY20" s="222">
        <v>393.23</v>
      </c>
      <c r="UZ20" s="222">
        <v>395.08</v>
      </c>
      <c r="VA20" s="222">
        <v>394.31</v>
      </c>
      <c r="VB20" s="222">
        <v>394.45</v>
      </c>
      <c r="VC20" s="222">
        <v>394.76</v>
      </c>
      <c r="VD20" s="222">
        <v>395.14</v>
      </c>
      <c r="VE20" s="222">
        <v>394.72</v>
      </c>
      <c r="VF20" s="170">
        <v>394.68</v>
      </c>
      <c r="VG20" s="170">
        <v>395.15</v>
      </c>
      <c r="VH20" s="170">
        <v>393.95</v>
      </c>
      <c r="VI20" s="170">
        <v>394.36</v>
      </c>
      <c r="VJ20" s="170">
        <v>393.66</v>
      </c>
      <c r="VK20" s="170">
        <v>392.55</v>
      </c>
      <c r="VL20" s="170">
        <v>393.73</v>
      </c>
      <c r="VM20" s="170">
        <v>394.75</v>
      </c>
      <c r="VN20" s="222">
        <v>396.88</v>
      </c>
      <c r="VO20" s="222">
        <v>395.87</v>
      </c>
      <c r="VP20" s="222">
        <v>398.75</v>
      </c>
      <c r="VQ20" s="222">
        <v>398.35</v>
      </c>
      <c r="VR20" s="222">
        <v>397.89</v>
      </c>
      <c r="VS20" s="222">
        <v>397.87</v>
      </c>
      <c r="VT20" s="222">
        <v>398.4</v>
      </c>
      <c r="VU20" s="222">
        <v>397.81</v>
      </c>
      <c r="VV20" s="222">
        <v>396.33</v>
      </c>
      <c r="VW20" s="222">
        <v>396.07</v>
      </c>
      <c r="VX20" s="222">
        <v>395.12</v>
      </c>
      <c r="VY20" s="222">
        <v>395.38</v>
      </c>
      <c r="VZ20" s="222">
        <v>394.37</v>
      </c>
      <c r="WA20" s="222">
        <v>390.99</v>
      </c>
      <c r="WB20" s="222">
        <v>392.69</v>
      </c>
      <c r="WC20" s="222">
        <v>389.74</v>
      </c>
      <c r="WD20" s="222">
        <v>391.57</v>
      </c>
      <c r="WE20" s="222">
        <v>390.84</v>
      </c>
      <c r="WF20" s="222">
        <v>390.97</v>
      </c>
      <c r="WG20" s="222">
        <v>391.56</v>
      </c>
      <c r="WH20" s="222">
        <v>391.43</v>
      </c>
      <c r="WI20" s="170">
        <v>391.62</v>
      </c>
      <c r="WJ20" s="222">
        <v>390.89</v>
      </c>
      <c r="WK20" s="222">
        <v>391.68</v>
      </c>
      <c r="WL20" s="222">
        <v>391.86</v>
      </c>
      <c r="WM20" s="222">
        <v>392.04</v>
      </c>
      <c r="WN20" s="222">
        <v>394.12</v>
      </c>
      <c r="WO20" s="222">
        <v>393.7</v>
      </c>
      <c r="WP20" s="222">
        <v>394.06</v>
      </c>
      <c r="WQ20" s="222">
        <v>395.4</v>
      </c>
      <c r="WR20" s="222">
        <v>394.59</v>
      </c>
      <c r="WS20" s="222">
        <v>394.65</v>
      </c>
      <c r="WT20" s="222">
        <v>393.81</v>
      </c>
      <c r="WU20" s="222">
        <v>393.16</v>
      </c>
      <c r="WV20" s="222">
        <v>393.38</v>
      </c>
      <c r="WW20" s="222">
        <v>393.61</v>
      </c>
      <c r="WX20" s="222">
        <v>392.85</v>
      </c>
      <c r="WY20" s="222">
        <v>393.3</v>
      </c>
      <c r="WZ20" s="222">
        <v>393.55</v>
      </c>
      <c r="XA20" s="222">
        <v>393.29</v>
      </c>
      <c r="XB20" s="222">
        <v>393.45</v>
      </c>
      <c r="XC20" s="222">
        <v>393.33</v>
      </c>
      <c r="XD20" s="222">
        <v>394.11</v>
      </c>
      <c r="XE20" s="222">
        <v>395.38</v>
      </c>
      <c r="XF20" s="222">
        <v>395.38</v>
      </c>
      <c r="XG20" s="222">
        <v>394.91</v>
      </c>
      <c r="XH20" s="222">
        <v>394.99</v>
      </c>
      <c r="XI20" s="222">
        <v>395.15</v>
      </c>
      <c r="XJ20" s="222">
        <v>393.44</v>
      </c>
      <c r="XK20" s="222">
        <v>393.77</v>
      </c>
      <c r="XL20" s="222">
        <v>394.47</v>
      </c>
      <c r="XM20" s="222">
        <v>394.25</v>
      </c>
      <c r="XN20" s="222">
        <v>393.95</v>
      </c>
      <c r="XO20" s="222">
        <v>393.91</v>
      </c>
      <c r="XP20" s="222">
        <v>393.88</v>
      </c>
      <c r="XQ20" s="222">
        <v>394</v>
      </c>
      <c r="XR20" s="222">
        <v>394</v>
      </c>
      <c r="XS20" s="222">
        <v>393.31</v>
      </c>
      <c r="XT20" s="222">
        <v>393.84</v>
      </c>
      <c r="XU20" s="222">
        <v>393.81</v>
      </c>
      <c r="XV20" s="222">
        <v>394.64</v>
      </c>
      <c r="XW20" s="222">
        <v>393.13</v>
      </c>
      <c r="XX20" s="222">
        <v>391.75</v>
      </c>
      <c r="XY20" s="222">
        <v>392.2</v>
      </c>
      <c r="XZ20" s="222">
        <v>392.59</v>
      </c>
      <c r="YA20" s="222">
        <v>394.77</v>
      </c>
      <c r="YB20" s="222">
        <v>395.02</v>
      </c>
      <c r="YC20" s="222">
        <v>394.61</v>
      </c>
      <c r="YD20" s="222">
        <v>396.97</v>
      </c>
      <c r="YE20" s="222">
        <v>396.92</v>
      </c>
      <c r="YF20" s="222">
        <v>397.64</v>
      </c>
      <c r="YG20" s="222">
        <v>397.75</v>
      </c>
      <c r="YH20" s="222">
        <v>397.56</v>
      </c>
      <c r="YI20" s="222">
        <v>397.16</v>
      </c>
      <c r="YJ20" s="222">
        <v>397.75</v>
      </c>
      <c r="YK20" s="222">
        <v>397.71</v>
      </c>
      <c r="YL20" s="222">
        <v>398.4</v>
      </c>
      <c r="YM20" s="222">
        <v>398.33</v>
      </c>
      <c r="YN20" s="222">
        <v>398.48</v>
      </c>
      <c r="YO20" s="222">
        <v>399.2</v>
      </c>
      <c r="YP20" s="222">
        <v>398.85</v>
      </c>
      <c r="YQ20" s="222">
        <v>398.56</v>
      </c>
      <c r="YR20" s="222">
        <v>398.85</v>
      </c>
      <c r="YS20" s="222">
        <v>399.52</v>
      </c>
      <c r="YT20" s="222">
        <v>399.9</v>
      </c>
      <c r="YU20" s="222">
        <v>400.18</v>
      </c>
      <c r="YV20" s="222">
        <v>399.92</v>
      </c>
      <c r="YW20" s="222">
        <v>402.05</v>
      </c>
      <c r="YX20" s="222">
        <v>403.1</v>
      </c>
      <c r="YY20" s="222">
        <v>403.24</v>
      </c>
      <c r="YZ20" s="222">
        <v>405.2</v>
      </c>
      <c r="ZA20" s="222">
        <v>404.12</v>
      </c>
      <c r="ZB20" s="222">
        <v>405.11</v>
      </c>
      <c r="ZC20" s="222">
        <v>404.91</v>
      </c>
      <c r="ZD20" s="222">
        <v>406.18</v>
      </c>
      <c r="ZE20" s="222">
        <v>406.27</v>
      </c>
      <c r="ZF20" s="222">
        <v>405.77</v>
      </c>
      <c r="ZG20" s="222">
        <v>406.34</v>
      </c>
      <c r="ZH20" s="222">
        <v>404.84</v>
      </c>
      <c r="ZI20" s="222">
        <v>406.2</v>
      </c>
      <c r="ZJ20" s="222">
        <v>405.9</v>
      </c>
      <c r="ZK20" s="222">
        <v>406.5</v>
      </c>
      <c r="ZL20" s="222">
        <v>406.38</v>
      </c>
      <c r="ZM20" s="222">
        <v>407.72</v>
      </c>
      <c r="ZN20" s="222">
        <v>407.98</v>
      </c>
      <c r="ZO20" s="222">
        <v>407.49</v>
      </c>
      <c r="ZP20" s="222">
        <v>409.39</v>
      </c>
      <c r="ZQ20" s="222">
        <v>409.74</v>
      </c>
      <c r="ZR20" s="222">
        <v>408.89</v>
      </c>
      <c r="ZS20" s="222">
        <v>408.55</v>
      </c>
      <c r="ZT20" s="222">
        <v>409.53</v>
      </c>
      <c r="ZU20" s="222">
        <v>409.82</v>
      </c>
      <c r="ZV20" s="222">
        <v>410.21</v>
      </c>
      <c r="ZW20" s="222">
        <v>409.91</v>
      </c>
      <c r="ZX20" s="222">
        <v>410.39</v>
      </c>
      <c r="ZY20" s="222">
        <v>411.43</v>
      </c>
      <c r="ZZ20" s="222">
        <v>411.91</v>
      </c>
      <c r="AAA20" s="222">
        <v>411.99</v>
      </c>
      <c r="AAB20" s="222">
        <v>412.51</v>
      </c>
      <c r="AAC20" s="222">
        <v>412.35</v>
      </c>
      <c r="AAD20" s="222">
        <v>412.66</v>
      </c>
      <c r="AAE20" s="222">
        <v>413.52</v>
      </c>
      <c r="AAF20" s="222">
        <v>414.98</v>
      </c>
      <c r="AAG20" s="222">
        <v>415.42</v>
      </c>
      <c r="AAH20" s="222">
        <v>416.06</v>
      </c>
      <c r="AAI20" s="170">
        <v>418.01</v>
      </c>
      <c r="AAJ20" s="170">
        <v>418.02</v>
      </c>
      <c r="AAK20" s="170">
        <v>417.65</v>
      </c>
      <c r="AAL20" s="170">
        <v>417.16</v>
      </c>
      <c r="AAM20" s="170">
        <v>417.58</v>
      </c>
      <c r="AAN20" s="170">
        <v>417.78</v>
      </c>
      <c r="AAO20" s="170">
        <v>416.83</v>
      </c>
      <c r="AAP20" s="170">
        <v>417.24</v>
      </c>
      <c r="AAQ20" s="170">
        <v>417.56</v>
      </c>
      <c r="AAR20" s="170">
        <v>417.87</v>
      </c>
      <c r="AAS20" s="170">
        <v>420.84</v>
      </c>
      <c r="AAT20" s="170">
        <v>422.08</v>
      </c>
      <c r="AAU20" s="170">
        <v>421.78</v>
      </c>
      <c r="AAV20" s="170">
        <v>422.24</v>
      </c>
      <c r="AAW20" s="170">
        <v>421.68</v>
      </c>
      <c r="AAX20" s="170">
        <v>420.06</v>
      </c>
      <c r="AAY20" s="170">
        <v>420.39</v>
      </c>
      <c r="AAZ20" s="170">
        <v>418.49</v>
      </c>
      <c r="ABA20" s="170">
        <v>418.71</v>
      </c>
      <c r="ABB20" s="170">
        <v>418.29</v>
      </c>
      <c r="ABC20" s="170">
        <v>418.45</v>
      </c>
      <c r="ABD20" s="170">
        <v>419.28</v>
      </c>
      <c r="ABE20" s="170">
        <v>420.38</v>
      </c>
      <c r="ABF20" s="170">
        <v>420.41</v>
      </c>
      <c r="ABG20" s="170">
        <v>420.38</v>
      </c>
      <c r="ABH20" s="170">
        <v>420.36</v>
      </c>
      <c r="ABI20" s="170">
        <v>420.36</v>
      </c>
      <c r="ABJ20" s="170">
        <v>420.41</v>
      </c>
      <c r="ABK20" s="170">
        <v>425.09</v>
      </c>
      <c r="ABL20" s="170">
        <v>424.93</v>
      </c>
      <c r="ABM20" s="170">
        <v>423.78</v>
      </c>
      <c r="ABN20" s="170">
        <v>423.39</v>
      </c>
      <c r="ABO20" s="170">
        <v>425.7</v>
      </c>
      <c r="ABP20" s="170">
        <v>425.65</v>
      </c>
      <c r="ABQ20" s="170">
        <v>426.89</v>
      </c>
      <c r="ABR20" s="170">
        <v>428.8</v>
      </c>
      <c r="ABS20" s="170">
        <v>427.68</v>
      </c>
      <c r="ABT20" s="170">
        <v>427.65</v>
      </c>
      <c r="ABU20" s="170">
        <v>426</v>
      </c>
      <c r="ABV20" s="170">
        <v>425.13</v>
      </c>
      <c r="ABW20" s="170">
        <v>425</v>
      </c>
      <c r="ABX20" s="170">
        <v>425.38</v>
      </c>
      <c r="ABY20" s="170">
        <v>425.88</v>
      </c>
      <c r="ABZ20" s="170">
        <v>425.76</v>
      </c>
      <c r="ACA20" s="170">
        <v>425.96</v>
      </c>
      <c r="ACB20" s="170">
        <v>424.46</v>
      </c>
      <c r="ACC20" s="170">
        <v>429.05</v>
      </c>
      <c r="ACD20" s="170">
        <v>430.24</v>
      </c>
      <c r="ACE20" s="170">
        <v>433.87</v>
      </c>
      <c r="ACF20" s="170">
        <v>430.94</v>
      </c>
      <c r="ACG20" s="170">
        <v>431.36</v>
      </c>
      <c r="ACH20" s="170">
        <v>429.9</v>
      </c>
      <c r="ACI20" s="170">
        <v>430.58</v>
      </c>
      <c r="ACJ20" s="170">
        <v>434.1</v>
      </c>
      <c r="ACK20" s="170">
        <v>435.58</v>
      </c>
      <c r="ACL20" s="170">
        <v>433.32</v>
      </c>
      <c r="ACM20" s="170">
        <v>433.52</v>
      </c>
      <c r="ACN20" s="170">
        <v>433.67</v>
      </c>
      <c r="ACO20" s="170">
        <v>433.23</v>
      </c>
      <c r="ACP20" s="170">
        <v>433.17</v>
      </c>
      <c r="ACQ20" s="170">
        <v>432.91</v>
      </c>
      <c r="ACR20" s="170">
        <v>432.74</v>
      </c>
      <c r="ACS20" s="223">
        <v>434.22</v>
      </c>
      <c r="ACT20" s="223">
        <v>434.12</v>
      </c>
      <c r="ACU20" s="223">
        <v>434.45</v>
      </c>
      <c r="ACV20" s="223">
        <v>436.13</v>
      </c>
      <c r="ACW20" s="223">
        <v>436.06</v>
      </c>
      <c r="ACX20" s="223">
        <v>435.97</v>
      </c>
      <c r="ACY20" s="223">
        <v>436.29</v>
      </c>
      <c r="ACZ20" s="223">
        <v>434.98</v>
      </c>
      <c r="ADA20" s="223">
        <v>435.86</v>
      </c>
      <c r="ADB20" s="223">
        <v>435.72</v>
      </c>
      <c r="ADC20" s="223">
        <v>435.12</v>
      </c>
      <c r="ADD20" s="223">
        <v>435.64</v>
      </c>
      <c r="ADE20" s="223">
        <v>436.17</v>
      </c>
      <c r="ADF20" s="223">
        <v>435.6</v>
      </c>
      <c r="ADG20" s="223">
        <v>435.05</v>
      </c>
      <c r="ADH20" s="223">
        <v>435.13</v>
      </c>
      <c r="ADI20" s="223">
        <v>435.99</v>
      </c>
      <c r="ADJ20" s="223">
        <v>436.17</v>
      </c>
      <c r="ADK20" s="223">
        <v>436.81</v>
      </c>
      <c r="ADL20" s="223">
        <v>436.19</v>
      </c>
      <c r="ADM20" s="223">
        <v>436.13</v>
      </c>
      <c r="ADN20" s="223">
        <v>436.23</v>
      </c>
      <c r="ADO20" s="223">
        <v>440.65</v>
      </c>
      <c r="ADP20" s="223">
        <v>440.95</v>
      </c>
      <c r="ADQ20" s="223">
        <v>441.53</v>
      </c>
      <c r="ADR20" s="223">
        <v>441.32</v>
      </c>
      <c r="ADS20" s="223">
        <v>440.56</v>
      </c>
      <c r="ADT20" s="223">
        <v>440.12</v>
      </c>
      <c r="ADU20" s="223">
        <v>441.01</v>
      </c>
      <c r="ADV20" s="223">
        <v>441.09</v>
      </c>
      <c r="ADW20" s="223">
        <v>440.76</v>
      </c>
      <c r="ADX20" s="223">
        <v>440.56</v>
      </c>
      <c r="ADY20" s="223">
        <v>439.36</v>
      </c>
      <c r="ADZ20" s="223">
        <v>439.12</v>
      </c>
      <c r="AEA20" s="223">
        <v>440.75</v>
      </c>
      <c r="AEB20" s="223">
        <v>440.88</v>
      </c>
      <c r="AEC20" s="223">
        <v>440.08</v>
      </c>
      <c r="AED20" s="223">
        <v>440.09</v>
      </c>
      <c r="AEE20" s="223">
        <v>439.93</v>
      </c>
      <c r="AEF20" s="223">
        <v>440.77</v>
      </c>
      <c r="AEG20" s="223">
        <v>439.54</v>
      </c>
      <c r="AEH20" s="223">
        <v>441.09</v>
      </c>
      <c r="AEI20" s="223">
        <v>441.11</v>
      </c>
      <c r="AEJ20" s="223">
        <v>441.15</v>
      </c>
      <c r="AEK20" s="223">
        <v>441.22</v>
      </c>
      <c r="AEL20" s="223">
        <v>441.15</v>
      </c>
      <c r="AEM20" s="223">
        <v>440.06</v>
      </c>
      <c r="AEN20" s="223">
        <v>441.31</v>
      </c>
      <c r="AEO20" s="223">
        <v>441.85</v>
      </c>
      <c r="AEP20" s="223">
        <v>442.66</v>
      </c>
      <c r="AEQ20" s="223">
        <v>441.21</v>
      </c>
      <c r="AER20" s="223">
        <v>441.27</v>
      </c>
      <c r="AES20" s="223">
        <v>441.25</v>
      </c>
      <c r="AET20" s="223">
        <v>441.3</v>
      </c>
      <c r="AEU20" s="170">
        <v>440.73</v>
      </c>
      <c r="AEV20" s="170">
        <v>441.08</v>
      </c>
      <c r="AEW20" s="170">
        <v>440.57</v>
      </c>
      <c r="AEX20" s="170">
        <v>441.05</v>
      </c>
      <c r="AEY20" s="170">
        <v>441.15</v>
      </c>
      <c r="AEZ20" s="170">
        <v>441.7</v>
      </c>
      <c r="AFA20" s="170">
        <v>440.63</v>
      </c>
      <c r="AFB20" s="224">
        <v>440.86</v>
      </c>
      <c r="AFC20" s="224">
        <v>440.27</v>
      </c>
      <c r="AFD20" s="224">
        <v>441.03</v>
      </c>
      <c r="AFE20" s="224">
        <v>440.43</v>
      </c>
      <c r="AFF20" s="224">
        <v>439.96</v>
      </c>
      <c r="AFG20" s="224">
        <v>437.03</v>
      </c>
      <c r="AFH20" s="224">
        <v>437.86</v>
      </c>
      <c r="AFI20" s="224">
        <v>438.66</v>
      </c>
      <c r="AFJ20" s="224">
        <v>438.19</v>
      </c>
      <c r="AFK20" s="224">
        <v>438.12</v>
      </c>
      <c r="AFL20" s="224">
        <v>438.27</v>
      </c>
      <c r="AFM20" s="224">
        <v>438.28</v>
      </c>
      <c r="AFN20" s="224">
        <v>438.25</v>
      </c>
      <c r="AFO20" s="224">
        <v>438.26</v>
      </c>
      <c r="AFP20" s="224">
        <v>437.8</v>
      </c>
      <c r="AFQ20" s="224">
        <v>437.63</v>
      </c>
      <c r="AFR20" s="224">
        <v>436.76</v>
      </c>
      <c r="AFS20" s="224">
        <v>435.94</v>
      </c>
      <c r="AFT20" s="224">
        <v>435.48</v>
      </c>
      <c r="AFU20" s="224">
        <v>434.66</v>
      </c>
      <c r="AFV20" s="224">
        <v>433.59</v>
      </c>
      <c r="AFW20" s="224">
        <v>434.44</v>
      </c>
      <c r="AFX20" s="224">
        <v>433.66</v>
      </c>
      <c r="AFY20" s="224">
        <v>434.33</v>
      </c>
      <c r="AFZ20" s="224">
        <v>433.94</v>
      </c>
      <c r="AGA20" s="224">
        <v>435.15</v>
      </c>
      <c r="AGB20" s="224">
        <v>435.65</v>
      </c>
      <c r="AGC20" s="224">
        <v>434.99</v>
      </c>
      <c r="AGD20" s="224">
        <v>434.55</v>
      </c>
      <c r="AGE20" s="224">
        <v>434.94</v>
      </c>
      <c r="AGF20" s="224">
        <v>435.14</v>
      </c>
      <c r="AGG20" s="224">
        <v>435.91</v>
      </c>
      <c r="AGH20" s="224">
        <v>436.28</v>
      </c>
      <c r="AGI20" s="224">
        <v>437.01</v>
      </c>
      <c r="AGJ20" s="224">
        <v>438.04</v>
      </c>
      <c r="AGK20" s="224">
        <v>438.82</v>
      </c>
      <c r="AGL20" s="224">
        <v>438.74</v>
      </c>
      <c r="AGM20" s="224">
        <v>439.39</v>
      </c>
      <c r="AGN20" s="224">
        <v>438.82</v>
      </c>
      <c r="AGO20" s="224">
        <v>439.27</v>
      </c>
      <c r="AGP20" s="224">
        <v>439.51</v>
      </c>
      <c r="AGQ20" s="224">
        <v>439.36</v>
      </c>
      <c r="AGR20" s="224">
        <v>440.61</v>
      </c>
      <c r="AGS20" s="224">
        <v>440.13</v>
      </c>
      <c r="AGT20" s="224">
        <v>440.25</v>
      </c>
      <c r="AGU20" s="224">
        <v>440.22</v>
      </c>
      <c r="AGV20" s="224">
        <v>440.22</v>
      </c>
      <c r="AGW20" s="224">
        <v>440.08</v>
      </c>
      <c r="AGX20" s="224">
        <v>441.04</v>
      </c>
      <c r="AGY20" s="224">
        <v>443.31</v>
      </c>
      <c r="AGZ20" s="224">
        <v>443.54</v>
      </c>
      <c r="AHA20" s="224">
        <v>442.5</v>
      </c>
      <c r="AHB20" s="224">
        <v>441.64</v>
      </c>
      <c r="AHC20" s="224">
        <v>443.08</v>
      </c>
      <c r="AHD20" s="224">
        <v>442.53</v>
      </c>
      <c r="AHE20" s="224">
        <v>443.39</v>
      </c>
      <c r="AHF20" s="224">
        <v>443.08</v>
      </c>
      <c r="AHG20" s="224">
        <v>442.79</v>
      </c>
      <c r="AHH20" s="224">
        <v>442.68</v>
      </c>
      <c r="AHI20" s="224">
        <v>443.09</v>
      </c>
      <c r="AHJ20" s="224">
        <v>444.78</v>
      </c>
      <c r="AHK20" s="224">
        <v>446.75</v>
      </c>
      <c r="AHL20" s="224">
        <v>447.18</v>
      </c>
      <c r="AHM20" s="224">
        <v>447.73</v>
      </c>
      <c r="AHN20" s="224">
        <v>445.96</v>
      </c>
      <c r="AHO20" s="224">
        <v>445.4</v>
      </c>
      <c r="AHP20" s="224">
        <v>444.68</v>
      </c>
      <c r="AHQ20" s="224">
        <v>445.55</v>
      </c>
      <c r="AHR20" s="224">
        <v>445.67</v>
      </c>
      <c r="AHS20" s="224">
        <v>445.81</v>
      </c>
      <c r="AHT20" s="224">
        <v>445.9</v>
      </c>
      <c r="AHU20" s="224">
        <v>445.25</v>
      </c>
      <c r="AHV20" s="224">
        <v>445.05</v>
      </c>
      <c r="AHW20" s="224">
        <v>445.36</v>
      </c>
      <c r="AHX20" s="224">
        <v>443.25</v>
      </c>
      <c r="AHY20" s="224">
        <v>442.26</v>
      </c>
      <c r="AHZ20" s="224">
        <v>440.55</v>
      </c>
      <c r="AIA20" s="224">
        <v>440.3</v>
      </c>
      <c r="AIB20" s="224">
        <v>439.49</v>
      </c>
      <c r="AIC20" s="224">
        <v>440.03</v>
      </c>
      <c r="AID20" s="224">
        <v>441.61</v>
      </c>
      <c r="AIE20" s="224">
        <v>441.27</v>
      </c>
      <c r="AIF20" s="224">
        <v>441.34</v>
      </c>
      <c r="AIG20" s="224">
        <v>441.09</v>
      </c>
      <c r="AIH20" s="224">
        <v>441</v>
      </c>
      <c r="AII20" s="224">
        <v>439.33</v>
      </c>
      <c r="AIJ20" s="224">
        <v>441.1</v>
      </c>
      <c r="AIK20" s="224">
        <v>441.05</v>
      </c>
      <c r="AIL20" s="224">
        <v>440.73</v>
      </c>
      <c r="AIM20" s="224">
        <v>439.6</v>
      </c>
      <c r="AIN20" s="224">
        <v>439.22</v>
      </c>
      <c r="AIO20" s="224">
        <v>439.46</v>
      </c>
      <c r="AIP20" s="224">
        <v>439.43</v>
      </c>
      <c r="AIQ20" s="224">
        <v>440.14</v>
      </c>
      <c r="AIR20" s="224">
        <v>440.64</v>
      </c>
      <c r="AIS20" s="224">
        <v>439.78</v>
      </c>
      <c r="AIT20" s="224">
        <v>439.59</v>
      </c>
      <c r="AIU20" s="224">
        <v>439.41</v>
      </c>
      <c r="AIV20" s="224">
        <v>437.73</v>
      </c>
      <c r="AIW20" s="224">
        <v>438.03</v>
      </c>
      <c r="AIX20" s="224">
        <v>440.61</v>
      </c>
      <c r="AIY20" s="224">
        <v>441.27</v>
      </c>
      <c r="AIZ20" s="224">
        <v>440.99</v>
      </c>
      <c r="AJA20" s="224">
        <v>440.7</v>
      </c>
      <c r="AJB20" s="224">
        <v>440.98</v>
      </c>
      <c r="AJC20" s="224">
        <v>440.87</v>
      </c>
      <c r="AJD20" s="224">
        <v>440.66</v>
      </c>
      <c r="AJE20" s="224">
        <v>439.93</v>
      </c>
      <c r="AJF20" s="224">
        <v>439.61</v>
      </c>
      <c r="AJG20" s="224">
        <v>439.2</v>
      </c>
      <c r="AJH20" s="224">
        <v>439.91</v>
      </c>
      <c r="AJI20" s="224">
        <v>439.62</v>
      </c>
      <c r="AJJ20" s="224">
        <v>439.85</v>
      </c>
      <c r="AJK20" s="224">
        <v>439.58</v>
      </c>
      <c r="AJL20" s="224">
        <v>439.54</v>
      </c>
      <c r="AJM20" s="224">
        <v>438.81</v>
      </c>
      <c r="AJN20" s="224">
        <v>438.28</v>
      </c>
      <c r="AJO20" s="224">
        <v>438.95</v>
      </c>
      <c r="AJP20" s="224">
        <v>439.82</v>
      </c>
      <c r="AJQ20" s="224">
        <v>439.9</v>
      </c>
      <c r="AJR20" s="224">
        <v>439.44</v>
      </c>
      <c r="AJS20" s="224">
        <v>439.72</v>
      </c>
      <c r="AJT20" s="224">
        <v>440.62</v>
      </c>
      <c r="AJU20" s="224">
        <v>441.08</v>
      </c>
      <c r="AJV20" s="224">
        <v>440.67</v>
      </c>
      <c r="AJW20" s="224">
        <v>441</v>
      </c>
      <c r="AJX20" s="224">
        <v>441.07</v>
      </c>
      <c r="AJY20" s="224">
        <v>441.38</v>
      </c>
      <c r="AJZ20" s="224">
        <v>441.16</v>
      </c>
      <c r="AKA20" s="224">
        <v>440.79</v>
      </c>
      <c r="AKB20" s="224">
        <v>441.21</v>
      </c>
      <c r="AKC20" s="224">
        <v>442.32</v>
      </c>
      <c r="AKD20" s="224">
        <v>441.49</v>
      </c>
      <c r="AKE20" s="224">
        <v>442.25</v>
      </c>
      <c r="AKF20" s="224">
        <v>442.62</v>
      </c>
      <c r="AKG20" s="224">
        <v>442.13</v>
      </c>
      <c r="AKH20" s="224">
        <v>441.49</v>
      </c>
      <c r="AKI20" s="224">
        <v>440.63</v>
      </c>
      <c r="AKJ20" s="224">
        <v>440.63</v>
      </c>
      <c r="AKK20" s="224">
        <v>440.37</v>
      </c>
      <c r="AKL20" s="224">
        <v>440.71</v>
      </c>
      <c r="AKM20" s="224">
        <v>440.81</v>
      </c>
      <c r="AKN20" s="224">
        <v>441.06</v>
      </c>
      <c r="AKO20" s="224">
        <v>441.3</v>
      </c>
      <c r="AKP20" s="224">
        <v>440.38</v>
      </c>
      <c r="AKQ20" s="224">
        <v>440.8</v>
      </c>
      <c r="AKR20" s="224">
        <v>441.89</v>
      </c>
      <c r="AKS20" s="224">
        <v>441.92</v>
      </c>
      <c r="AKT20" s="224">
        <v>441.95</v>
      </c>
      <c r="AKU20" s="224">
        <v>441.85</v>
      </c>
      <c r="AKV20" s="224">
        <v>441.99</v>
      </c>
      <c r="AKW20" s="224">
        <v>441.82</v>
      </c>
      <c r="AKX20" s="224">
        <v>442.67</v>
      </c>
      <c r="AKY20" s="224">
        <v>441.31</v>
      </c>
      <c r="AKZ20" s="224">
        <v>441.83</v>
      </c>
      <c r="ALA20" s="224">
        <v>442.67</v>
      </c>
      <c r="ALB20" s="224">
        <v>443.15</v>
      </c>
      <c r="ALC20" s="224">
        <v>442.92</v>
      </c>
      <c r="ALD20" s="224">
        <v>445.21</v>
      </c>
      <c r="ALE20" s="224">
        <v>445.53</v>
      </c>
      <c r="ALF20" s="224">
        <v>445.21</v>
      </c>
      <c r="ALG20" s="224">
        <v>445.69</v>
      </c>
      <c r="ALH20" s="224">
        <v>446.48</v>
      </c>
      <c r="ALI20" s="224">
        <v>446.33</v>
      </c>
      <c r="ALJ20" s="224">
        <v>446.09</v>
      </c>
      <c r="ALK20" s="224">
        <v>445.55</v>
      </c>
      <c r="ALL20" s="224">
        <v>445.78</v>
      </c>
      <c r="ALM20" s="224">
        <v>444.97</v>
      </c>
      <c r="ALN20" s="224">
        <v>445.16</v>
      </c>
      <c r="ALO20" s="224">
        <v>445.11</v>
      </c>
      <c r="ALP20" s="224">
        <v>445.5</v>
      </c>
      <c r="ALQ20" s="224">
        <v>445.23</v>
      </c>
      <c r="ALR20" s="224">
        <v>445.51</v>
      </c>
      <c r="ALS20" s="224">
        <v>445.64</v>
      </c>
      <c r="ALT20" s="224">
        <v>444.89</v>
      </c>
      <c r="ALU20" s="224">
        <v>445.61</v>
      </c>
      <c r="ALV20" s="224">
        <v>446.45</v>
      </c>
      <c r="ALW20" s="224">
        <v>446.62</v>
      </c>
      <c r="ALX20" s="224">
        <v>446.06</v>
      </c>
      <c r="ALY20" s="224">
        <v>446.79</v>
      </c>
      <c r="ALZ20" s="224">
        <v>446.26</v>
      </c>
      <c r="AMA20" s="224">
        <v>446.39</v>
      </c>
      <c r="AMB20" s="224">
        <v>446.31</v>
      </c>
      <c r="AMC20" s="224">
        <v>445.85</v>
      </c>
      <c r="AMD20" s="224">
        <v>445.98</v>
      </c>
      <c r="AME20" s="224">
        <v>446.2</v>
      </c>
      <c r="AMF20" s="224">
        <v>447.19</v>
      </c>
      <c r="AMG20" s="224">
        <v>447.45</v>
      </c>
      <c r="AMH20" s="224">
        <v>446.92</v>
      </c>
      <c r="AMI20" s="224">
        <v>447.2</v>
      </c>
      <c r="AMJ20" s="224">
        <v>447.18</v>
      </c>
      <c r="AMK20" s="224">
        <v>447.46</v>
      </c>
      <c r="AML20" s="224">
        <v>448.18</v>
      </c>
      <c r="AMM20" s="224">
        <v>449.15</v>
      </c>
      <c r="AMN20" s="224">
        <v>447.4</v>
      </c>
      <c r="AMO20" s="224">
        <v>447.78</v>
      </c>
      <c r="AMP20" s="224">
        <v>447.73</v>
      </c>
      <c r="AMQ20" s="224">
        <v>447.56</v>
      </c>
      <c r="AMR20" s="224">
        <v>447.53</v>
      </c>
      <c r="AMS20" s="224">
        <v>447.08</v>
      </c>
      <c r="AMT20" s="224">
        <v>446.71</v>
      </c>
      <c r="AMU20" s="224">
        <v>447.18</v>
      </c>
      <c r="AMV20" s="224">
        <v>447.06</v>
      </c>
      <c r="AMW20" s="224">
        <v>447.16</v>
      </c>
      <c r="AMX20" s="224">
        <v>447.28</v>
      </c>
      <c r="AMY20" s="224">
        <v>447.18</v>
      </c>
      <c r="AMZ20" s="224">
        <v>447.13</v>
      </c>
      <c r="ANA20" s="224">
        <v>447.15</v>
      </c>
      <c r="ANB20" s="224">
        <v>446.96</v>
      </c>
      <c r="ANC20" s="224">
        <v>448.31</v>
      </c>
      <c r="AND20" s="224">
        <v>446.84</v>
      </c>
      <c r="ANE20" s="224">
        <v>447.15</v>
      </c>
      <c r="ANF20" s="224">
        <v>446.92</v>
      </c>
      <c r="ANG20" s="224">
        <v>447.11</v>
      </c>
      <c r="ANH20" s="224">
        <v>447.12</v>
      </c>
      <c r="ANI20" s="224">
        <v>446.99</v>
      </c>
      <c r="ANJ20" s="224">
        <v>447.69</v>
      </c>
      <c r="ANK20" s="224">
        <v>447.93</v>
      </c>
      <c r="ANL20" s="224">
        <v>449.07</v>
      </c>
      <c r="ANM20" s="224">
        <v>448.89</v>
      </c>
      <c r="ANN20" s="224">
        <v>448.7</v>
      </c>
      <c r="ANO20" s="224">
        <v>448.59</v>
      </c>
      <c r="ANP20" s="224">
        <v>449.22</v>
      </c>
      <c r="ANQ20" s="224">
        <v>449.36</v>
      </c>
      <c r="ANR20" s="224">
        <v>450.05</v>
      </c>
      <c r="ANS20" s="224">
        <v>450.22</v>
      </c>
      <c r="ANT20" s="224">
        <v>450.66</v>
      </c>
      <c r="ANU20" s="224">
        <v>447.86</v>
      </c>
      <c r="ANV20" s="224">
        <v>447.8</v>
      </c>
      <c r="ANW20" s="224">
        <v>448.08</v>
      </c>
      <c r="ANX20" s="224">
        <v>448.17</v>
      </c>
      <c r="ANY20" s="224">
        <v>448.54</v>
      </c>
      <c r="ANZ20" s="224">
        <v>447.55</v>
      </c>
      <c r="AOA20" s="224">
        <v>448.38</v>
      </c>
      <c r="AOB20" s="224">
        <v>448.83</v>
      </c>
      <c r="AOC20" s="224">
        <v>448.67</v>
      </c>
      <c r="AOD20" s="224">
        <v>448.92</v>
      </c>
      <c r="AOE20" s="224">
        <v>449.51</v>
      </c>
      <c r="AOF20" s="224">
        <v>450.99</v>
      </c>
      <c r="AOG20" s="224">
        <v>451.23</v>
      </c>
      <c r="AOH20" s="224">
        <v>452.12</v>
      </c>
      <c r="AOI20" s="224">
        <v>451.33</v>
      </c>
      <c r="AOJ20" s="224">
        <v>451.15</v>
      </c>
      <c r="AOK20" s="224">
        <v>452.65</v>
      </c>
      <c r="AOL20" s="224">
        <v>452.97</v>
      </c>
      <c r="AOM20" s="224">
        <v>453.65</v>
      </c>
      <c r="AON20" s="224">
        <v>454.1</v>
      </c>
      <c r="AOO20" s="224">
        <v>454.21</v>
      </c>
      <c r="AOP20" s="224">
        <v>454.69</v>
      </c>
      <c r="AOQ20" s="224">
        <v>454.31</v>
      </c>
      <c r="AOR20" s="224">
        <v>454.57</v>
      </c>
      <c r="AOS20" s="224">
        <v>454.94</v>
      </c>
      <c r="AOT20" s="224">
        <v>455.27</v>
      </c>
      <c r="AOU20" s="224">
        <v>455.31</v>
      </c>
      <c r="AOV20" s="224">
        <v>456.16</v>
      </c>
      <c r="AOW20" s="224">
        <v>454.81</v>
      </c>
      <c r="AOX20" s="224">
        <v>453.58</v>
      </c>
      <c r="AOY20" s="224">
        <v>457.52</v>
      </c>
      <c r="AOZ20" s="224">
        <v>456.96</v>
      </c>
      <c r="APA20" s="224">
        <v>457.85</v>
      </c>
      <c r="APB20" s="224">
        <v>457.42</v>
      </c>
      <c r="APC20" s="224">
        <v>458.24</v>
      </c>
      <c r="APD20" s="224">
        <v>457.52</v>
      </c>
      <c r="APE20" s="224">
        <v>458.24</v>
      </c>
      <c r="APF20" s="224">
        <v>459.45</v>
      </c>
      <c r="APG20" s="224">
        <v>459.29</v>
      </c>
      <c r="APH20" s="224">
        <v>461.02</v>
      </c>
      <c r="API20" s="224">
        <v>463.37</v>
      </c>
      <c r="APJ20" s="224">
        <v>464.78</v>
      </c>
      <c r="APK20" s="224">
        <v>467.18</v>
      </c>
      <c r="APL20" s="224">
        <v>468.63</v>
      </c>
      <c r="APM20" s="224">
        <v>472.46</v>
      </c>
      <c r="APN20" s="224">
        <v>473.64</v>
      </c>
      <c r="APO20" s="224">
        <v>473.79</v>
      </c>
      <c r="APP20" s="224">
        <v>474.79</v>
      </c>
      <c r="APQ20" s="224">
        <v>474.68</v>
      </c>
      <c r="APR20" s="224">
        <v>476.4</v>
      </c>
      <c r="APS20" s="224">
        <v>477.7</v>
      </c>
      <c r="APT20" s="224">
        <v>477.4</v>
      </c>
      <c r="APU20" s="224">
        <v>478.16</v>
      </c>
      <c r="APV20" s="224">
        <v>478.74</v>
      </c>
      <c r="APW20" s="224">
        <v>479.26</v>
      </c>
      <c r="APX20" s="224">
        <v>477.14</v>
      </c>
      <c r="APY20" s="224">
        <v>475.12</v>
      </c>
      <c r="APZ20" s="224">
        <v>473.61</v>
      </c>
      <c r="AQA20" s="224">
        <v>468.94</v>
      </c>
      <c r="AQB20" s="224">
        <v>469.24</v>
      </c>
      <c r="AQC20" s="224">
        <v>468.56</v>
      </c>
      <c r="AQD20" s="224">
        <v>466.31</v>
      </c>
      <c r="AQE20" s="224">
        <v>468.23</v>
      </c>
      <c r="AQF20" s="224">
        <v>466.92</v>
      </c>
      <c r="AQG20" s="224">
        <v>467.65</v>
      </c>
      <c r="AQH20" s="224">
        <v>468.11</v>
      </c>
      <c r="AQI20" s="224">
        <v>467.91</v>
      </c>
      <c r="AQJ20" s="224">
        <v>463.95</v>
      </c>
      <c r="AQK20" s="224">
        <v>460.81</v>
      </c>
      <c r="AQL20" s="224">
        <v>461.75</v>
      </c>
      <c r="AQM20" s="224">
        <v>461.66</v>
      </c>
      <c r="AQN20" s="224">
        <v>458.25</v>
      </c>
      <c r="AQO20" s="224">
        <v>458.89</v>
      </c>
      <c r="AQP20" s="224">
        <v>457.49</v>
      </c>
      <c r="AQQ20" s="224">
        <v>461.36</v>
      </c>
      <c r="AQR20" s="224">
        <v>461.63</v>
      </c>
      <c r="AQS20" s="224">
        <v>461</v>
      </c>
      <c r="AQT20" s="224">
        <v>467.42</v>
      </c>
      <c r="AQU20" s="224">
        <v>467.96</v>
      </c>
      <c r="AQV20" s="224">
        <v>467.96</v>
      </c>
      <c r="AQW20" s="224">
        <v>467.91</v>
      </c>
      <c r="AQX20" s="224">
        <v>463.51</v>
      </c>
      <c r="AQY20" s="224">
        <v>463.71</v>
      </c>
      <c r="AQZ20" s="224">
        <v>468.4</v>
      </c>
      <c r="ARA20" s="224">
        <v>468.63</v>
      </c>
      <c r="ARB20" s="224">
        <v>467.46</v>
      </c>
      <c r="ARC20" s="224">
        <v>468.53</v>
      </c>
      <c r="ARD20" s="224">
        <v>469.57</v>
      </c>
      <c r="ARE20" s="224">
        <v>468.24</v>
      </c>
      <c r="ARF20" s="224">
        <v>467.39</v>
      </c>
      <c r="ARG20" s="224">
        <v>466.63</v>
      </c>
      <c r="ARH20" s="224">
        <v>466.59</v>
      </c>
      <c r="ARI20" s="224">
        <v>463.39</v>
      </c>
      <c r="ARJ20" s="224">
        <v>464.36</v>
      </c>
      <c r="ARK20" s="224">
        <v>464.83</v>
      </c>
      <c r="ARL20" s="224">
        <v>465.74</v>
      </c>
      <c r="ARM20" s="224">
        <v>466.83</v>
      </c>
      <c r="ARN20" s="224">
        <v>466.29</v>
      </c>
      <c r="ARO20" s="224">
        <v>464.95</v>
      </c>
      <c r="ARP20" s="224">
        <v>466.17</v>
      </c>
      <c r="ARQ20" s="224">
        <v>467.4</v>
      </c>
      <c r="ARR20" s="224">
        <v>468.31</v>
      </c>
      <c r="ARS20" s="224">
        <v>468.42</v>
      </c>
      <c r="ART20" s="224">
        <v>467.68</v>
      </c>
      <c r="ARU20" s="224">
        <v>468.09</v>
      </c>
      <c r="ARV20" s="224">
        <v>468.02</v>
      </c>
      <c r="ARW20" s="224">
        <v>468.95</v>
      </c>
      <c r="ARX20" s="224">
        <v>469.17</v>
      </c>
      <c r="ARY20" s="224">
        <v>468.89</v>
      </c>
      <c r="ARZ20" s="224">
        <v>468.81</v>
      </c>
      <c r="ASA20" s="224">
        <v>469.48</v>
      </c>
      <c r="ASB20" s="224">
        <v>467.23</v>
      </c>
      <c r="ASC20" s="224">
        <v>467.62</v>
      </c>
      <c r="ASD20" s="224">
        <v>467.21</v>
      </c>
      <c r="ASE20" s="224">
        <v>466.64</v>
      </c>
      <c r="ASF20" s="224">
        <v>466.42</v>
      </c>
      <c r="ASG20" s="224">
        <v>467.77</v>
      </c>
      <c r="ASH20" s="224">
        <v>467.77</v>
      </c>
      <c r="ASI20" s="224">
        <v>468.02</v>
      </c>
      <c r="ASJ20" s="224">
        <v>469.44</v>
      </c>
      <c r="ASK20" s="224">
        <v>470.8</v>
      </c>
      <c r="ASL20" s="224">
        <v>469.31</v>
      </c>
      <c r="ASM20" s="224">
        <v>468.85</v>
      </c>
      <c r="ASN20" s="224">
        <v>470.04</v>
      </c>
      <c r="ASO20" s="224">
        <v>470.08</v>
      </c>
      <c r="ASP20" s="224">
        <v>470.91</v>
      </c>
      <c r="ASQ20" s="224">
        <v>470.34</v>
      </c>
      <c r="ASR20" s="224">
        <v>470.64</v>
      </c>
      <c r="ASS20" s="224">
        <v>470.57</v>
      </c>
      <c r="AST20" s="224">
        <v>472.12</v>
      </c>
      <c r="ASU20" s="224">
        <v>472.68</v>
      </c>
      <c r="ASV20" s="224">
        <v>470.49</v>
      </c>
      <c r="ASW20" s="224">
        <v>469.27</v>
      </c>
      <c r="ASX20" s="224">
        <v>470.33</v>
      </c>
      <c r="ASY20" s="224">
        <v>469.34</v>
      </c>
      <c r="ASZ20" s="224">
        <v>468.47</v>
      </c>
      <c r="ATA20" s="224">
        <v>466.87</v>
      </c>
      <c r="ATB20" s="224">
        <v>465.47</v>
      </c>
      <c r="ATC20" s="224">
        <v>465.37</v>
      </c>
      <c r="ATD20" s="224">
        <v>466.2</v>
      </c>
      <c r="ATE20" s="224">
        <v>465.87</v>
      </c>
      <c r="ATF20" s="224">
        <v>465.87</v>
      </c>
      <c r="ATG20" s="224">
        <v>465.87</v>
      </c>
      <c r="ATH20" s="224">
        <v>462.09</v>
      </c>
      <c r="ATI20" s="224">
        <v>462.78</v>
      </c>
      <c r="ATJ20" s="224">
        <v>464.26</v>
      </c>
      <c r="ATK20" s="224">
        <v>463.9</v>
      </c>
      <c r="ATL20" s="224">
        <v>464.69</v>
      </c>
      <c r="ATM20" s="224">
        <v>464.69</v>
      </c>
      <c r="ATN20" s="224">
        <v>464.69</v>
      </c>
      <c r="ATO20" s="224">
        <v>462.33</v>
      </c>
      <c r="ATP20" s="224">
        <v>462.88</v>
      </c>
      <c r="ATQ20" s="224">
        <v>461.6</v>
      </c>
      <c r="ATR20" s="224">
        <v>462.37</v>
      </c>
      <c r="ATS20" s="224">
        <v>465.39</v>
      </c>
      <c r="ATT20" s="224">
        <v>465.39</v>
      </c>
      <c r="ATU20" s="224">
        <v>465.39</v>
      </c>
      <c r="ATV20" s="224">
        <v>466.07</v>
      </c>
      <c r="ATW20" s="224">
        <v>467.16</v>
      </c>
      <c r="ATX20" s="224">
        <v>464.64</v>
      </c>
      <c r="ATY20" s="224">
        <v>465.47</v>
      </c>
      <c r="ATZ20" s="224">
        <v>462.8</v>
      </c>
      <c r="AUA20" s="224">
        <v>462.8</v>
      </c>
      <c r="AUB20" s="224">
        <v>462.8</v>
      </c>
      <c r="AUC20" s="224">
        <v>465.04</v>
      </c>
      <c r="AUD20" s="224">
        <v>465.94</v>
      </c>
      <c r="AUE20" s="224">
        <v>463.43</v>
      </c>
      <c r="AUF20" s="224">
        <v>462.28</v>
      </c>
      <c r="AUG20" s="224">
        <v>462.35</v>
      </c>
      <c r="AUH20" s="224">
        <v>462.35</v>
      </c>
      <c r="AUI20" s="224">
        <v>462.35</v>
      </c>
      <c r="AUJ20" s="224">
        <v>461.58</v>
      </c>
      <c r="AUK20" s="224">
        <v>462.83</v>
      </c>
      <c r="AUL20" s="224">
        <v>459.11</v>
      </c>
      <c r="AUM20" s="224">
        <v>462.55</v>
      </c>
      <c r="AUN20" s="224">
        <v>471.29</v>
      </c>
      <c r="AUO20" s="224">
        <v>471.29</v>
      </c>
      <c r="AUP20" s="224">
        <v>471.29</v>
      </c>
      <c r="AUQ20" s="224">
        <v>468.79</v>
      </c>
      <c r="AUR20" s="224">
        <v>471.11</v>
      </c>
      <c r="AUS20" s="224">
        <v>471.08</v>
      </c>
      <c r="AUT20" s="224">
        <v>471.43</v>
      </c>
      <c r="AUU20" s="224">
        <v>472.15</v>
      </c>
      <c r="AUV20" s="224">
        <v>472.15</v>
      </c>
      <c r="AUW20" s="224">
        <v>472.15</v>
      </c>
      <c r="AUX20" s="224">
        <v>471.06</v>
      </c>
      <c r="AUY20" s="224">
        <v>468.35</v>
      </c>
      <c r="AUZ20" s="224">
        <v>469.6</v>
      </c>
      <c r="AVA20" s="224">
        <v>468.78</v>
      </c>
      <c r="AVB20" s="224">
        <v>469.31</v>
      </c>
      <c r="AVC20" s="224">
        <v>469.31</v>
      </c>
      <c r="AVD20" s="224">
        <v>469.31</v>
      </c>
      <c r="AVE20" s="224">
        <v>468</v>
      </c>
      <c r="AVF20" s="224">
        <v>468.96</v>
      </c>
      <c r="AVG20" s="224">
        <v>467.38</v>
      </c>
      <c r="AVH20" s="224">
        <v>466.53</v>
      </c>
      <c r="AVI20" s="224">
        <v>465.9</v>
      </c>
      <c r="AVJ20" s="224">
        <v>465.9</v>
      </c>
      <c r="AVK20" s="224">
        <v>465.9</v>
      </c>
      <c r="AVL20" s="224">
        <v>465.4</v>
      </c>
      <c r="AVM20" s="224">
        <v>462.9</v>
      </c>
      <c r="AVN20" s="224">
        <v>468.47</v>
      </c>
      <c r="AVO20" s="224">
        <v>468.19</v>
      </c>
      <c r="AVP20" s="224">
        <v>467.72</v>
      </c>
      <c r="AVQ20" s="224">
        <v>467.72</v>
      </c>
      <c r="AVR20" s="224">
        <v>467.72</v>
      </c>
      <c r="AVS20" s="224">
        <v>465.1</v>
      </c>
      <c r="AVT20" s="224">
        <v>466.17</v>
      </c>
      <c r="AVU20" s="224">
        <v>465.8</v>
      </c>
      <c r="AVV20" s="224">
        <v>463.72</v>
      </c>
      <c r="AVW20" s="224">
        <v>467.77</v>
      </c>
      <c r="AVX20" s="224">
        <v>467.77</v>
      </c>
      <c r="AVY20" s="224">
        <v>467.77</v>
      </c>
      <c r="AVZ20" s="224">
        <v>468.62</v>
      </c>
      <c r="AWA20" s="224">
        <v>468.37</v>
      </c>
      <c r="AWB20" s="224">
        <v>469.09</v>
      </c>
      <c r="AWC20" s="224">
        <v>469.14</v>
      </c>
      <c r="AWD20" s="224">
        <v>479.08</v>
      </c>
      <c r="AWE20" s="224">
        <v>479.08</v>
      </c>
      <c r="AWF20" s="224">
        <v>479.08</v>
      </c>
      <c r="AWG20" s="224">
        <v>484.35</v>
      </c>
      <c r="AWH20" s="224">
        <v>484.49</v>
      </c>
      <c r="AWI20" s="224">
        <v>482.06</v>
      </c>
      <c r="AWJ20" s="224">
        <v>478.51</v>
      </c>
      <c r="AWK20" s="224">
        <v>478.36</v>
      </c>
      <c r="AWL20" s="224">
        <v>478.36</v>
      </c>
      <c r="AWM20" s="224">
        <v>478.36</v>
      </c>
      <c r="AWN20" s="224">
        <v>476.38</v>
      </c>
      <c r="AWO20" s="224">
        <v>476.76</v>
      </c>
      <c r="AWP20" s="224">
        <v>477.81</v>
      </c>
      <c r="AWQ20" s="224">
        <v>477.81</v>
      </c>
      <c r="AWR20" s="224">
        <v>477.19</v>
      </c>
      <c r="AWS20" s="224">
        <v>477.19</v>
      </c>
      <c r="AWT20" s="224">
        <v>477.19</v>
      </c>
      <c r="AWU20" s="224">
        <v>474.83</v>
      </c>
      <c r="AWV20" s="224">
        <v>477.31</v>
      </c>
      <c r="AWW20" s="224">
        <v>479.06</v>
      </c>
      <c r="AWX20" s="161">
        <v>483.6</v>
      </c>
      <c r="AWY20" s="161">
        <v>485.92</v>
      </c>
      <c r="AWZ20" s="161">
        <v>491.39</v>
      </c>
      <c r="AXA20" s="161">
        <v>489.54</v>
      </c>
      <c r="AXB20" s="161">
        <v>490.38</v>
      </c>
      <c r="AXC20" s="161">
        <v>491.41</v>
      </c>
      <c r="AXD20" s="161">
        <v>493.06</v>
      </c>
      <c r="AXE20" s="161">
        <v>491.34</v>
      </c>
      <c r="AXF20" s="161">
        <v>491.31</v>
      </c>
      <c r="AXG20" s="161">
        <v>493.3</v>
      </c>
      <c r="AXH20" s="161">
        <v>492.44</v>
      </c>
      <c r="AXI20" s="161">
        <v>492.02</v>
      </c>
      <c r="AXJ20" s="161">
        <v>491.65</v>
      </c>
      <c r="AXK20" s="161">
        <v>492.18</v>
      </c>
      <c r="AXL20" s="161">
        <v>493.15</v>
      </c>
      <c r="AXM20" s="161">
        <v>492.3</v>
      </c>
      <c r="AXN20" s="161">
        <v>492.33</v>
      </c>
      <c r="AXO20" s="161">
        <v>494.03</v>
      </c>
      <c r="AXP20" s="161">
        <v>494.11</v>
      </c>
      <c r="AXQ20" s="161">
        <v>493.99</v>
      </c>
      <c r="AXR20" s="161">
        <v>495.4</v>
      </c>
      <c r="AXS20" s="161">
        <v>499.71</v>
      </c>
      <c r="AXT20" s="161">
        <v>500.38</v>
      </c>
      <c r="AXU20" s="161">
        <v>500.72</v>
      </c>
      <c r="AXV20" s="161">
        <v>501.94</v>
      </c>
      <c r="AXW20" s="161">
        <v>503.35</v>
      </c>
      <c r="AXX20" s="161">
        <v>509.48</v>
      </c>
      <c r="AXY20" s="161">
        <v>509.33</v>
      </c>
      <c r="AXZ20" s="161">
        <v>510.47</v>
      </c>
      <c r="AYA20" s="161">
        <v>511.93</v>
      </c>
      <c r="AYB20" s="161">
        <v>515.65</v>
      </c>
      <c r="AYC20" s="161">
        <v>516.25</v>
      </c>
      <c r="AYD20" s="161">
        <v>512.13</v>
      </c>
      <c r="AYE20" s="161">
        <v>512.28</v>
      </c>
      <c r="AYF20" s="161">
        <v>512.17999999999995</v>
      </c>
      <c r="AYG20" s="161">
        <v>513.04</v>
      </c>
      <c r="AYH20" s="161">
        <v>512.62</v>
      </c>
      <c r="AYI20" s="161">
        <v>512.78</v>
      </c>
      <c r="AYJ20" s="161">
        <v>513.37</v>
      </c>
      <c r="AYK20" s="161">
        <v>513.45000000000005</v>
      </c>
      <c r="AYL20" s="161">
        <v>513.87</v>
      </c>
      <c r="AYM20" s="161">
        <v>516.72</v>
      </c>
      <c r="AYN20" s="161">
        <v>517.05999999999995</v>
      </c>
      <c r="AYO20" s="161">
        <v>517.87</v>
      </c>
      <c r="AYP20" s="161">
        <v>519.75</v>
      </c>
      <c r="AYQ20" s="161">
        <v>518.45000000000005</v>
      </c>
      <c r="AYR20" s="161">
        <v>515.88</v>
      </c>
      <c r="AYS20" s="161">
        <v>515.62</v>
      </c>
      <c r="AYT20" s="161">
        <v>516.62</v>
      </c>
      <c r="AYU20" s="161">
        <v>516.42999999999995</v>
      </c>
      <c r="AYV20" s="161">
        <v>515.84</v>
      </c>
      <c r="AYW20" s="161">
        <v>514.22</v>
      </c>
      <c r="AYX20" s="161">
        <v>514.79999999999995</v>
      </c>
      <c r="AYY20" s="161">
        <v>513.19000000000005</v>
      </c>
      <c r="AYZ20" s="161">
        <v>512.58000000000004</v>
      </c>
      <c r="AZA20" s="161">
        <v>510.68</v>
      </c>
      <c r="AZB20" s="161">
        <v>512.75</v>
      </c>
      <c r="AZC20" s="161">
        <v>507.12</v>
      </c>
      <c r="AZD20" s="161">
        <v>505.6</v>
      </c>
      <c r="AZE20" s="161">
        <v>507.21</v>
      </c>
      <c r="AZF20" s="12">
        <v>510.85</v>
      </c>
      <c r="AZG20" s="12">
        <v>509.8</v>
      </c>
      <c r="AZH20" s="12">
        <v>510.71</v>
      </c>
      <c r="AZI20" s="12">
        <v>509.48</v>
      </c>
      <c r="AZJ20" s="12">
        <v>509.15</v>
      </c>
      <c r="AZK20" s="12">
        <v>505.68</v>
      </c>
      <c r="AZL20" s="12">
        <v>506.33</v>
      </c>
      <c r="AZM20" s="12">
        <v>511</v>
      </c>
      <c r="AZN20" s="12">
        <v>513.33000000000004</v>
      </c>
      <c r="AZO20" s="12">
        <v>511.78</v>
      </c>
      <c r="AZP20" s="12">
        <v>511.09</v>
      </c>
      <c r="AZQ20" s="12">
        <v>513.84</v>
      </c>
      <c r="AZR20" s="12">
        <v>511.95</v>
      </c>
      <c r="AZS20" s="12">
        <v>513.23</v>
      </c>
      <c r="AZT20" s="12">
        <v>512</v>
      </c>
      <c r="AZU20" s="12">
        <v>516.5</v>
      </c>
      <c r="AZV20" s="12">
        <v>514.66999999999996</v>
      </c>
      <c r="AZW20" s="12">
        <v>511.91</v>
      </c>
      <c r="AZX20" s="12">
        <v>511.76</v>
      </c>
      <c r="AZY20" s="12">
        <v>511.34</v>
      </c>
      <c r="AZZ20" s="12">
        <v>511.92</v>
      </c>
      <c r="BAA20" s="12">
        <v>512.27</v>
      </c>
      <c r="BAB20" s="12">
        <v>510.51</v>
      </c>
      <c r="BAC20" s="12">
        <v>510.85</v>
      </c>
      <c r="BAD20" s="12">
        <v>510.73</v>
      </c>
      <c r="BAE20" s="12">
        <v>510.52</v>
      </c>
      <c r="BAF20" s="12">
        <v>510.54</v>
      </c>
      <c r="BAG20" s="12">
        <v>510.27</v>
      </c>
      <c r="BAH20" s="12">
        <v>509.04</v>
      </c>
      <c r="BAI20" s="12">
        <v>508.61</v>
      </c>
      <c r="BAJ20" s="12">
        <v>509</v>
      </c>
      <c r="BAK20" s="12">
        <v>510.9</v>
      </c>
      <c r="BAL20" s="12">
        <v>508.87</v>
      </c>
      <c r="BAM20" s="12">
        <v>507.97</v>
      </c>
      <c r="BAN20" s="12">
        <v>507.97</v>
      </c>
      <c r="BAO20" s="12">
        <v>506.32</v>
      </c>
      <c r="BAP20" s="12">
        <v>506.85</v>
      </c>
      <c r="BAQ20" s="12">
        <v>505.98</v>
      </c>
      <c r="BAR20" s="12">
        <v>505.06</v>
      </c>
      <c r="BAS20" s="12">
        <v>503.47</v>
      </c>
      <c r="BAT20" s="12">
        <v>502.92</v>
      </c>
      <c r="BAU20" s="12">
        <v>502.15</v>
      </c>
      <c r="BAV20" s="12">
        <v>502</v>
      </c>
      <c r="BAW20" s="12">
        <v>502.57</v>
      </c>
      <c r="BAX20" s="12">
        <v>502.44</v>
      </c>
      <c r="BAY20" s="12">
        <v>502.24</v>
      </c>
      <c r="BAZ20" s="12">
        <v>502.12</v>
      </c>
      <c r="BBA20" s="12">
        <v>502.07</v>
      </c>
      <c r="BBB20" s="12">
        <v>501.77</v>
      </c>
      <c r="BBC20" s="12">
        <v>500.67</v>
      </c>
      <c r="BBD20" s="12">
        <v>500.18</v>
      </c>
      <c r="BBE20" s="12">
        <v>499.38</v>
      </c>
      <c r="BBF20" s="12">
        <v>498.52</v>
      </c>
      <c r="BBG20" s="12">
        <v>498.16</v>
      </c>
      <c r="BBH20" s="12">
        <v>497.13</v>
      </c>
      <c r="BBI20" s="12">
        <v>494.35</v>
      </c>
      <c r="BBJ20" s="12">
        <v>492.15</v>
      </c>
      <c r="BBK20" s="12">
        <v>492.43</v>
      </c>
      <c r="BBL20" s="12">
        <v>491.76</v>
      </c>
      <c r="BBM20" s="12">
        <v>490.08</v>
      </c>
      <c r="BBN20" s="12">
        <v>488.33</v>
      </c>
      <c r="BBO20" s="12">
        <v>489.67</v>
      </c>
      <c r="BBP20" s="12">
        <v>487.29</v>
      </c>
      <c r="BBQ20" s="12">
        <v>486.18</v>
      </c>
      <c r="BBR20" s="12">
        <v>485</v>
      </c>
      <c r="BBS20" s="12">
        <v>487.16</v>
      </c>
      <c r="BBT20" s="12">
        <v>484.24</v>
      </c>
      <c r="BBU20" s="12">
        <v>484.2</v>
      </c>
      <c r="BBV20" s="12">
        <v>483.41</v>
      </c>
      <c r="BBW20" s="12">
        <v>482.85</v>
      </c>
      <c r="BBX20" s="12">
        <v>483.18</v>
      </c>
      <c r="BBY20" s="12">
        <v>481.84</v>
      </c>
      <c r="BBZ20" s="12">
        <v>481.09</v>
      </c>
      <c r="BCA20" s="12">
        <v>480.39</v>
      </c>
      <c r="BCB20" s="12">
        <v>480.75</v>
      </c>
      <c r="BCC20" s="12">
        <v>482.57</v>
      </c>
      <c r="BCD20" s="12">
        <v>480.16</v>
      </c>
      <c r="BCE20" s="12">
        <v>478.93</v>
      </c>
      <c r="BCF20" s="12">
        <v>477.49</v>
      </c>
      <c r="BCG20" s="12">
        <v>478.28</v>
      </c>
      <c r="BCH20" s="12">
        <v>478.17</v>
      </c>
      <c r="BCI20" s="12">
        <v>474.47</v>
      </c>
      <c r="BCJ20" s="12">
        <v>476.05</v>
      </c>
      <c r="BCK20" s="12">
        <v>474.32</v>
      </c>
      <c r="BCL20" s="12">
        <v>474.12</v>
      </c>
      <c r="BCM20" s="12">
        <v>472.8</v>
      </c>
      <c r="BCN20" s="12">
        <v>473.25</v>
      </c>
      <c r="BCO20" s="12">
        <v>475.74</v>
      </c>
      <c r="BCP20" s="12">
        <v>474.16</v>
      </c>
      <c r="BCQ20" s="12">
        <v>473.97</v>
      </c>
      <c r="BCR20" s="12">
        <v>474.53</v>
      </c>
      <c r="BCS20" s="12">
        <v>479.29</v>
      </c>
      <c r="BCT20" s="12">
        <v>479.43</v>
      </c>
      <c r="BCU20" s="12">
        <v>476.68</v>
      </c>
      <c r="BCV20" s="12">
        <v>479.08</v>
      </c>
      <c r="BCW20" s="12">
        <v>479.99</v>
      </c>
      <c r="BCX20" s="12">
        <v>478.41</v>
      </c>
      <c r="BCY20" s="12">
        <v>482.52</v>
      </c>
      <c r="BCZ20" s="12">
        <v>482.47</v>
      </c>
      <c r="BDA20" s="12">
        <v>483.6</v>
      </c>
      <c r="BDB20" s="12">
        <v>482.24</v>
      </c>
      <c r="BDC20" s="12">
        <v>483.32</v>
      </c>
      <c r="BDD20" s="12">
        <v>482.73</v>
      </c>
      <c r="BDE20" s="12">
        <v>481.79</v>
      </c>
      <c r="BDF20" s="12">
        <v>481.8</v>
      </c>
      <c r="BDG20" s="12">
        <v>482.49</v>
      </c>
      <c r="BDH20" s="12">
        <v>481.88</v>
      </c>
      <c r="BDI20" s="12">
        <v>480.65</v>
      </c>
      <c r="BDJ20" s="12">
        <v>481.76</v>
      </c>
      <c r="BDK20" s="12">
        <v>481.1</v>
      </c>
      <c r="BDL20" s="12">
        <v>479.53</v>
      </c>
      <c r="BDM20" s="12">
        <v>478.38</v>
      </c>
      <c r="BDN20" s="12">
        <v>476.48</v>
      </c>
      <c r="BDO20" s="12">
        <v>476.43</v>
      </c>
      <c r="BDP20" s="12">
        <v>475.26</v>
      </c>
      <c r="BDQ20" s="12">
        <v>476.57</v>
      </c>
      <c r="BDR20" s="12">
        <v>475.06</v>
      </c>
      <c r="BDS20" s="12">
        <v>476.64</v>
      </c>
      <c r="BDT20" s="12">
        <v>476.55</v>
      </c>
      <c r="BDU20" s="12">
        <v>477.16</v>
      </c>
      <c r="BDV20" s="12">
        <v>476.69</v>
      </c>
      <c r="BDW20" s="12">
        <v>476.12</v>
      </c>
      <c r="BDX20" s="12">
        <v>476.47</v>
      </c>
      <c r="BDY20" s="12">
        <v>476.37</v>
      </c>
      <c r="BDZ20" s="12">
        <v>476.4</v>
      </c>
      <c r="BEA20" s="12">
        <v>478.34</v>
      </c>
      <c r="BEB20" s="12">
        <v>477.58</v>
      </c>
      <c r="BEC20" s="12">
        <v>475.63</v>
      </c>
      <c r="BED20" s="12">
        <v>474.91</v>
      </c>
      <c r="BEE20" s="12">
        <v>473.56</v>
      </c>
      <c r="BEF20" s="12">
        <v>472.4</v>
      </c>
      <c r="BEG20" s="12">
        <v>475.71</v>
      </c>
      <c r="BEH20" s="12">
        <v>475.34</v>
      </c>
      <c r="BEI20" s="12">
        <v>476.13</v>
      </c>
      <c r="BEJ20" s="12">
        <v>476.36</v>
      </c>
      <c r="BEK20" s="12">
        <v>476.81</v>
      </c>
      <c r="BEL20" s="12">
        <v>475.25</v>
      </c>
      <c r="BEM20" s="12">
        <v>474.89</v>
      </c>
      <c r="BEN20" s="12">
        <v>474.59</v>
      </c>
      <c r="BEO20" s="12">
        <v>474.11</v>
      </c>
      <c r="BEP20" s="12">
        <v>474.19</v>
      </c>
      <c r="BEQ20" s="12">
        <v>473.48</v>
      </c>
      <c r="BER20" s="12">
        <v>473.36</v>
      </c>
      <c r="BES20" s="12">
        <v>473.51</v>
      </c>
      <c r="BET20" s="12">
        <v>473.64</v>
      </c>
      <c r="BEU20" s="12">
        <v>473.81</v>
      </c>
      <c r="BEV20" s="12">
        <v>473.56</v>
      </c>
      <c r="BEW20" s="12">
        <v>473.53</v>
      </c>
      <c r="BEX20" s="12">
        <v>473.39</v>
      </c>
      <c r="BEY20" s="12">
        <v>473.28</v>
      </c>
      <c r="BEZ20" s="12">
        <v>473.19</v>
      </c>
      <c r="BFA20" s="12">
        <v>473.49</v>
      </c>
      <c r="BFB20" s="12">
        <v>473.51</v>
      </c>
      <c r="BFC20" s="12">
        <v>473.28</v>
      </c>
      <c r="BFD20" s="12">
        <v>473.14</v>
      </c>
      <c r="BFE20" s="12">
        <v>472.57</v>
      </c>
      <c r="BFF20" s="12">
        <v>472.19</v>
      </c>
      <c r="BFG20" s="12">
        <v>471.87</v>
      </c>
      <c r="BFH20" s="12">
        <v>472.18</v>
      </c>
      <c r="BFI20" s="12">
        <v>471.73</v>
      </c>
      <c r="BFJ20" s="12">
        <v>471.6</v>
      </c>
      <c r="BFK20" s="12">
        <v>471.51</v>
      </c>
      <c r="BFL20" s="12">
        <v>472.12</v>
      </c>
      <c r="BFM20" s="12">
        <v>471.59</v>
      </c>
      <c r="BFN20" s="12">
        <v>471.16</v>
      </c>
      <c r="BFO20" s="12">
        <v>471.3</v>
      </c>
      <c r="BFP20" s="12">
        <v>471.21</v>
      </c>
      <c r="BFQ20" s="12">
        <v>471.14</v>
      </c>
      <c r="BFR20" s="12">
        <v>471.03</v>
      </c>
      <c r="BFS20" s="12">
        <v>470.87</v>
      </c>
      <c r="BFT20" s="12">
        <v>471.04</v>
      </c>
      <c r="BFU20" s="12">
        <v>473.23</v>
      </c>
      <c r="BFV20" s="12">
        <v>472.94</v>
      </c>
      <c r="BFW20" s="12">
        <v>473.29</v>
      </c>
      <c r="BFX20" s="12">
        <v>472.63</v>
      </c>
      <c r="BFY20" s="12">
        <v>472.1</v>
      </c>
      <c r="BFZ20" s="12">
        <v>471.88</v>
      </c>
      <c r="BGA20" s="12">
        <v>475.34</v>
      </c>
      <c r="BGB20" s="12">
        <v>474.17</v>
      </c>
      <c r="BGC20" s="12">
        <v>474.72</v>
      </c>
      <c r="BGD20" s="451">
        <v>479.11</v>
      </c>
      <c r="BGE20" s="452">
        <v>482.02</v>
      </c>
      <c r="BGF20" s="453">
        <v>481.16</v>
      </c>
      <c r="BGG20" s="12">
        <v>481.57</v>
      </c>
      <c r="BGH20" s="12">
        <v>480.41</v>
      </c>
      <c r="BGI20" s="12">
        <v>480.41</v>
      </c>
      <c r="BGJ20" s="12">
        <v>480.18</v>
      </c>
      <c r="BGK20" s="12">
        <v>481.96</v>
      </c>
      <c r="BGL20" s="12">
        <v>481.35</v>
      </c>
      <c r="BGM20" s="12">
        <v>480.35</v>
      </c>
      <c r="BGN20" s="12">
        <v>480.75</v>
      </c>
      <c r="BIK20" s="167"/>
      <c r="BIL20" s="155"/>
      <c r="BIM20" s="155"/>
    </row>
    <row r="21" spans="1:1731" ht="12" customHeight="1">
      <c r="A21" s="172"/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  <c r="DZ21" s="172"/>
      <c r="EA21" s="172"/>
      <c r="EB21" s="172"/>
      <c r="EC21" s="172"/>
      <c r="ED21" s="172"/>
      <c r="EE21" s="172"/>
      <c r="EF21" s="172"/>
      <c r="EG21" s="172"/>
      <c r="EH21" s="172"/>
      <c r="EI21" s="172"/>
      <c r="EJ21" s="172"/>
      <c r="EK21" s="172"/>
      <c r="EL21" s="172"/>
      <c r="EM21" s="172"/>
      <c r="EN21" s="172"/>
      <c r="EO21" s="172"/>
      <c r="EP21" s="172"/>
      <c r="EQ21" s="172"/>
      <c r="ER21" s="172"/>
      <c r="ES21" s="172"/>
      <c r="ET21" s="172"/>
      <c r="EU21" s="172"/>
      <c r="EV21" s="172"/>
      <c r="EW21" s="172"/>
      <c r="EX21" s="172"/>
      <c r="EY21" s="172"/>
      <c r="EZ21" s="172"/>
      <c r="FA21" s="172"/>
      <c r="FB21" s="172"/>
      <c r="FC21" s="172"/>
      <c r="FD21" s="172"/>
      <c r="FE21" s="172"/>
      <c r="FF21" s="172"/>
      <c r="FG21" s="172"/>
      <c r="FH21" s="172"/>
      <c r="FI21" s="172"/>
      <c r="FJ21" s="172"/>
      <c r="FK21" s="172"/>
      <c r="FL21" s="172"/>
      <c r="FM21" s="172"/>
      <c r="FN21" s="172"/>
      <c r="FO21" s="172"/>
      <c r="FP21" s="172"/>
      <c r="FQ21" s="172"/>
      <c r="FR21" s="172"/>
      <c r="FS21" s="172"/>
      <c r="FT21" s="172"/>
      <c r="FU21" s="172"/>
      <c r="FV21" s="172"/>
      <c r="FW21" s="172"/>
      <c r="FX21" s="172"/>
      <c r="FY21" s="172"/>
      <c r="FZ21" s="172"/>
      <c r="GA21" s="172"/>
      <c r="GB21" s="172"/>
      <c r="GC21" s="172"/>
      <c r="GD21" s="172"/>
      <c r="GE21" s="172"/>
      <c r="GF21" s="172"/>
      <c r="GG21" s="172"/>
      <c r="GH21" s="172"/>
      <c r="GI21" s="172"/>
      <c r="GJ21" s="172"/>
      <c r="GK21" s="172"/>
      <c r="GL21" s="172"/>
      <c r="GM21" s="172"/>
      <c r="GN21" s="172"/>
      <c r="GO21" s="172"/>
      <c r="GP21" s="172"/>
      <c r="GQ21" s="172"/>
      <c r="GR21" s="172"/>
      <c r="GS21" s="172"/>
      <c r="GT21" s="172"/>
      <c r="GU21" s="172"/>
      <c r="GV21" s="172"/>
      <c r="GW21" s="172"/>
      <c r="GX21" s="172"/>
      <c r="GY21" s="172"/>
      <c r="GZ21" s="172"/>
      <c r="HA21" s="172"/>
      <c r="HB21" s="172"/>
      <c r="HC21" s="172"/>
      <c r="HD21" s="172"/>
      <c r="HE21" s="172"/>
      <c r="HF21" s="172"/>
      <c r="HG21" s="172"/>
      <c r="HH21" s="172"/>
      <c r="HI21" s="172"/>
      <c r="HJ21" s="172"/>
      <c r="HK21" s="172"/>
      <c r="HL21" s="172"/>
      <c r="HM21" s="172"/>
      <c r="HN21" s="172"/>
      <c r="HO21" s="172"/>
      <c r="HP21" s="172"/>
      <c r="HQ21" s="172"/>
      <c r="HR21" s="172"/>
      <c r="HS21" s="172"/>
      <c r="HT21" s="172"/>
      <c r="HU21" s="172"/>
      <c r="HV21" s="172"/>
      <c r="HW21" s="172"/>
      <c r="HX21" s="172"/>
      <c r="HY21" s="172"/>
      <c r="HZ21" s="172"/>
      <c r="IA21" s="172"/>
      <c r="IB21" s="172"/>
      <c r="IC21" s="172"/>
      <c r="ID21" s="172"/>
      <c r="IE21" s="172"/>
      <c r="IF21" s="172"/>
      <c r="IG21" s="172"/>
      <c r="IH21" s="172"/>
      <c r="II21" s="172"/>
      <c r="IJ21" s="172"/>
      <c r="IK21" s="172"/>
      <c r="IL21" s="172"/>
      <c r="IM21" s="172"/>
      <c r="IN21" s="172"/>
      <c r="IO21" s="172"/>
      <c r="IP21" s="172"/>
      <c r="IQ21" s="172"/>
      <c r="IR21" s="172"/>
      <c r="IS21" s="172"/>
      <c r="IT21" s="172"/>
      <c r="IU21" s="172"/>
      <c r="IV21" s="172"/>
      <c r="IW21" s="172"/>
      <c r="IX21" s="172"/>
      <c r="IY21" s="172"/>
      <c r="IZ21" s="172"/>
      <c r="JA21" s="172"/>
      <c r="JB21" s="172"/>
      <c r="JC21" s="172"/>
      <c r="JD21" s="172"/>
      <c r="JE21" s="172"/>
      <c r="JF21" s="172"/>
      <c r="JG21" s="172"/>
      <c r="JH21" s="172"/>
      <c r="JI21" s="172"/>
      <c r="JJ21" s="172"/>
      <c r="JK21" s="172"/>
      <c r="JL21" s="172"/>
      <c r="JM21" s="172"/>
      <c r="JN21" s="172"/>
      <c r="JO21" s="172"/>
      <c r="JP21" s="172"/>
      <c r="JQ21" s="172"/>
      <c r="JR21" s="172"/>
      <c r="JS21" s="172"/>
      <c r="JT21" s="172"/>
      <c r="JU21" s="172"/>
      <c r="JV21" s="172"/>
      <c r="JW21" s="172"/>
      <c r="JX21" s="172"/>
      <c r="JY21" s="172"/>
      <c r="JZ21" s="172"/>
      <c r="KA21" s="172"/>
      <c r="KB21" s="172"/>
      <c r="KC21" s="172"/>
      <c r="KD21" s="172"/>
      <c r="KE21" s="172"/>
      <c r="KF21" s="172"/>
      <c r="KG21" s="172"/>
      <c r="KH21" s="172"/>
      <c r="KI21" s="172"/>
      <c r="KJ21" s="172"/>
      <c r="KK21" s="172"/>
      <c r="KL21" s="172"/>
      <c r="KM21" s="172"/>
      <c r="KN21" s="172"/>
      <c r="KO21" s="172"/>
      <c r="KP21" s="172"/>
      <c r="KQ21" s="172"/>
      <c r="KR21" s="172"/>
      <c r="KS21" s="172"/>
      <c r="KT21" s="172"/>
      <c r="KU21" s="172"/>
      <c r="KV21" s="172"/>
      <c r="KW21" s="172"/>
      <c r="KX21" s="172"/>
      <c r="KY21" s="172"/>
      <c r="KZ21" s="172"/>
      <c r="LA21" s="172"/>
      <c r="LB21" s="172"/>
      <c r="LC21" s="172"/>
      <c r="LD21" s="172"/>
      <c r="LE21" s="172"/>
      <c r="LF21" s="172"/>
      <c r="LG21" s="172"/>
      <c r="LH21" s="172"/>
      <c r="LI21" s="172"/>
      <c r="LJ21" s="172"/>
      <c r="LK21" s="172"/>
      <c r="LL21" s="172"/>
      <c r="LM21" s="172"/>
      <c r="LN21" s="172"/>
      <c r="LO21" s="172"/>
      <c r="LP21" s="172"/>
      <c r="LQ21" s="172"/>
      <c r="LR21" s="172"/>
      <c r="LS21" s="172"/>
      <c r="LT21" s="172"/>
      <c r="LU21" s="172"/>
      <c r="LV21" s="172"/>
      <c r="LW21" s="172"/>
      <c r="LX21" s="172"/>
      <c r="LY21" s="172"/>
      <c r="LZ21" s="172"/>
      <c r="MA21" s="172"/>
      <c r="MB21" s="172"/>
      <c r="MC21" s="172"/>
      <c r="MD21" s="172"/>
      <c r="ME21" s="172"/>
      <c r="MF21" s="172"/>
      <c r="MG21" s="172"/>
      <c r="MH21" s="172"/>
      <c r="MI21" s="172"/>
      <c r="MJ21" s="172"/>
      <c r="MK21" s="172"/>
      <c r="ML21" s="172"/>
      <c r="MM21" s="172"/>
      <c r="MN21" s="172"/>
      <c r="MO21" s="172"/>
      <c r="MP21" s="172"/>
      <c r="MQ21" s="172"/>
      <c r="MR21" s="172"/>
      <c r="MS21" s="172"/>
      <c r="MT21" s="172"/>
      <c r="MU21" s="172"/>
      <c r="MV21" s="172"/>
      <c r="MW21" s="172"/>
      <c r="MX21" s="172"/>
      <c r="MY21" s="172"/>
      <c r="MZ21" s="172"/>
      <c r="NA21" s="172"/>
      <c r="NB21" s="172"/>
      <c r="NC21" s="172"/>
      <c r="ND21" s="172"/>
      <c r="NE21" s="172"/>
      <c r="NF21" s="172"/>
      <c r="NG21" s="172"/>
      <c r="NH21" s="172"/>
      <c r="NI21" s="172"/>
      <c r="NJ21" s="172"/>
      <c r="NK21" s="172"/>
      <c r="NL21" s="172"/>
      <c r="NM21" s="172"/>
      <c r="NN21" s="172"/>
      <c r="NO21" s="172"/>
      <c r="NP21" s="172"/>
      <c r="NQ21" s="172"/>
      <c r="NR21" s="172"/>
      <c r="NS21" s="172"/>
      <c r="NT21" s="172"/>
      <c r="NU21" s="172"/>
      <c r="NV21" s="172"/>
      <c r="NW21" s="172"/>
      <c r="NX21" s="172"/>
      <c r="NY21" s="172"/>
      <c r="NZ21" s="172"/>
      <c r="OA21" s="172"/>
      <c r="OB21" s="172"/>
      <c r="OC21" s="172"/>
      <c r="OD21" s="172"/>
      <c r="OE21" s="172"/>
      <c r="OF21" s="172"/>
      <c r="OG21" s="172"/>
      <c r="OH21" s="172"/>
      <c r="OI21" s="172"/>
      <c r="OJ21" s="172"/>
      <c r="OK21" s="172"/>
      <c r="OL21" s="172"/>
      <c r="OM21" s="172"/>
      <c r="ON21" s="172"/>
      <c r="OO21" s="172"/>
      <c r="OP21" s="172"/>
      <c r="OQ21" s="172"/>
      <c r="OR21" s="172"/>
      <c r="OS21" s="172"/>
      <c r="OT21" s="172"/>
      <c r="OU21" s="172"/>
      <c r="OV21" s="172"/>
      <c r="OW21" s="172"/>
      <c r="OX21" s="172"/>
      <c r="OY21" s="172"/>
      <c r="OZ21" s="172"/>
      <c r="PA21" s="172"/>
      <c r="PB21" s="172"/>
      <c r="PC21" s="172"/>
      <c r="PD21" s="172"/>
      <c r="PE21" s="172"/>
      <c r="PF21" s="172"/>
      <c r="PG21" s="172"/>
      <c r="PH21" s="172"/>
      <c r="PI21" s="172"/>
      <c r="PJ21" s="172"/>
      <c r="PK21" s="172"/>
      <c r="PL21" s="172"/>
      <c r="PM21" s="172"/>
      <c r="PN21" s="172"/>
      <c r="PO21" s="172"/>
      <c r="PP21" s="172"/>
      <c r="PQ21" s="172"/>
      <c r="PR21" s="172"/>
      <c r="PS21" s="172"/>
      <c r="PT21" s="172"/>
      <c r="PU21" s="172"/>
      <c r="PV21" s="172"/>
      <c r="PW21" s="172"/>
      <c r="PX21" s="172"/>
      <c r="PY21" s="172"/>
      <c r="PZ21" s="172"/>
      <c r="QA21" s="172"/>
      <c r="QB21" s="172"/>
      <c r="QC21" s="172"/>
      <c r="QD21" s="172"/>
      <c r="QE21" s="172"/>
      <c r="QF21" s="172"/>
      <c r="QG21" s="172"/>
      <c r="QH21" s="172"/>
      <c r="QI21" s="172"/>
      <c r="QJ21" s="172"/>
      <c r="QK21" s="172"/>
      <c r="QL21" s="172"/>
      <c r="QM21" s="172"/>
      <c r="QN21" s="172"/>
      <c r="QO21" s="172"/>
      <c r="QP21" s="172"/>
      <c r="QQ21" s="172"/>
      <c r="QR21" s="172"/>
      <c r="QS21" s="172"/>
      <c r="QT21" s="172"/>
      <c r="QU21" s="172"/>
      <c r="QV21" s="172"/>
      <c r="QW21" s="172"/>
      <c r="QX21" s="172"/>
      <c r="QY21" s="172"/>
      <c r="QZ21" s="172"/>
      <c r="RA21" s="172"/>
      <c r="RB21" s="172"/>
      <c r="RC21" s="172"/>
      <c r="RD21" s="172"/>
      <c r="RE21" s="172"/>
      <c r="RF21" s="172"/>
      <c r="RG21" s="172"/>
      <c r="RH21" s="172"/>
      <c r="RI21" s="172"/>
      <c r="RJ21" s="172"/>
      <c r="RK21" s="172"/>
      <c r="RL21" s="172"/>
      <c r="RM21" s="172"/>
      <c r="RN21" s="172"/>
      <c r="RO21" s="172"/>
      <c r="RP21" s="172"/>
      <c r="RQ21" s="172"/>
      <c r="RR21" s="172"/>
      <c r="RS21" s="172"/>
      <c r="RT21" s="172"/>
      <c r="RU21" s="172"/>
      <c r="RV21" s="172"/>
      <c r="RW21" s="172"/>
      <c r="RX21" s="172"/>
      <c r="RY21" s="172"/>
      <c r="RZ21" s="172"/>
      <c r="SA21" s="172"/>
      <c r="SB21" s="172"/>
      <c r="SC21" s="172"/>
      <c r="SD21" s="171"/>
      <c r="SE21" s="171"/>
      <c r="SF21" s="171"/>
      <c r="SG21" s="171"/>
      <c r="SH21" s="171"/>
      <c r="SI21" s="171"/>
      <c r="SJ21" s="171"/>
      <c r="SK21" s="171"/>
      <c r="SL21" s="171"/>
      <c r="SM21" s="171"/>
      <c r="SN21" s="171"/>
      <c r="SO21" s="171"/>
      <c r="SP21" s="171"/>
      <c r="SQ21" s="171"/>
      <c r="SR21" s="171"/>
      <c r="SS21" s="171"/>
      <c r="ST21" s="171"/>
      <c r="SU21" s="171"/>
      <c r="SV21" s="171"/>
      <c r="SW21" s="171"/>
      <c r="SX21" s="171"/>
      <c r="SY21" s="171"/>
      <c r="SZ21" s="171"/>
      <c r="TA21" s="171"/>
      <c r="TB21" s="171"/>
      <c r="TC21" s="171"/>
      <c r="TD21" s="171"/>
      <c r="TE21" s="171"/>
      <c r="TF21" s="171"/>
      <c r="TG21" s="171"/>
      <c r="TH21" s="171"/>
      <c r="TI21" s="171"/>
      <c r="TJ21" s="171"/>
      <c r="TK21" s="171"/>
      <c r="TL21" s="171"/>
      <c r="TM21" s="171"/>
      <c r="TN21" s="171"/>
      <c r="TO21" s="171"/>
      <c r="TP21" s="171"/>
      <c r="TQ21" s="171"/>
      <c r="TR21" s="171"/>
      <c r="TS21" s="171"/>
      <c r="TT21" s="171"/>
      <c r="TU21" s="171"/>
      <c r="TV21" s="171"/>
      <c r="TW21" s="171"/>
      <c r="TX21" s="171"/>
      <c r="TY21" s="171"/>
      <c r="TZ21" s="171"/>
      <c r="UA21" s="171"/>
      <c r="UB21" s="171"/>
      <c r="UC21" s="171"/>
      <c r="UD21" s="171"/>
      <c r="UE21" s="171"/>
      <c r="UF21" s="171"/>
      <c r="UG21" s="171"/>
      <c r="UH21" s="171"/>
      <c r="UI21" s="171"/>
      <c r="UJ21" s="171"/>
      <c r="UK21" s="171"/>
      <c r="UL21" s="171"/>
      <c r="UM21" s="171"/>
      <c r="UN21" s="171"/>
      <c r="UO21" s="171"/>
      <c r="UP21" s="171"/>
      <c r="UQ21" s="171"/>
      <c r="UR21" s="171"/>
      <c r="US21" s="171"/>
      <c r="UT21" s="171"/>
      <c r="UU21" s="171"/>
      <c r="UV21" s="171"/>
      <c r="UW21" s="171"/>
      <c r="UX21" s="171"/>
      <c r="UY21" s="171"/>
      <c r="UZ21" s="171"/>
      <c r="VA21" s="171"/>
      <c r="VB21" s="171"/>
      <c r="VC21" s="171"/>
      <c r="VD21" s="171"/>
      <c r="VE21" s="171"/>
      <c r="VF21" s="171"/>
      <c r="VG21" s="171"/>
      <c r="VH21" s="171"/>
      <c r="VI21" s="171"/>
      <c r="VJ21" s="171"/>
      <c r="VK21" s="171"/>
      <c r="VL21" s="171"/>
      <c r="VM21" s="171"/>
      <c r="VN21" s="171"/>
      <c r="VO21" s="171"/>
      <c r="VP21" s="171"/>
      <c r="VQ21" s="171"/>
      <c r="VR21" s="171"/>
      <c r="VS21" s="171"/>
      <c r="VT21" s="171"/>
      <c r="VU21" s="171"/>
      <c r="VV21" s="171"/>
      <c r="VW21" s="171"/>
      <c r="VX21" s="171"/>
      <c r="VY21" s="171"/>
      <c r="VZ21" s="171"/>
      <c r="WA21" s="171"/>
      <c r="WB21" s="171"/>
      <c r="WC21" s="171"/>
      <c r="WD21" s="171"/>
      <c r="WE21" s="171"/>
      <c r="WF21" s="171"/>
      <c r="WG21" s="171"/>
      <c r="WH21" s="171"/>
      <c r="WI21" s="171"/>
      <c r="WJ21" s="171"/>
      <c r="WK21" s="171"/>
      <c r="WL21" s="171"/>
      <c r="WM21" s="171"/>
      <c r="WN21" s="171"/>
      <c r="WO21" s="171"/>
      <c r="WP21" s="171"/>
      <c r="WQ21" s="171"/>
      <c r="WR21" s="171"/>
      <c r="WS21" s="171"/>
      <c r="WT21" s="171"/>
      <c r="WU21" s="171"/>
      <c r="WV21" s="171"/>
      <c r="WW21" s="171"/>
      <c r="WX21" s="171"/>
      <c r="WY21" s="171"/>
      <c r="WZ21" s="171"/>
      <c r="XA21" s="171"/>
      <c r="XB21" s="171"/>
      <c r="XC21" s="171"/>
      <c r="XD21" s="171"/>
      <c r="XE21" s="171"/>
      <c r="XF21" s="171"/>
      <c r="XG21" s="171"/>
      <c r="XH21" s="171"/>
      <c r="XI21" s="171"/>
      <c r="XJ21" s="171"/>
      <c r="XK21" s="171"/>
      <c r="XL21" s="171"/>
      <c r="XM21" s="171"/>
      <c r="XN21" s="171"/>
      <c r="XO21" s="171"/>
      <c r="XP21" s="171"/>
      <c r="XQ21" s="171"/>
      <c r="XR21" s="171"/>
      <c r="XS21" s="171"/>
      <c r="XT21" s="171"/>
      <c r="XU21" s="171"/>
      <c r="XV21" s="171"/>
      <c r="XW21" s="171"/>
      <c r="XX21" s="171"/>
      <c r="XY21" s="171"/>
      <c r="XZ21" s="171"/>
      <c r="YA21" s="171"/>
      <c r="YB21" s="171"/>
      <c r="YC21" s="171"/>
      <c r="YD21" s="171"/>
      <c r="YE21" s="171"/>
      <c r="YF21" s="171"/>
      <c r="YG21" s="171"/>
      <c r="YH21" s="171"/>
      <c r="YI21" s="171"/>
      <c r="YJ21" s="171"/>
      <c r="YK21" s="171"/>
      <c r="YL21" s="171"/>
      <c r="YM21" s="171"/>
      <c r="YN21" s="171"/>
      <c r="YO21" s="171"/>
      <c r="YP21" s="171"/>
      <c r="YQ21" s="171"/>
      <c r="YR21" s="171"/>
      <c r="YS21" s="171"/>
      <c r="YT21" s="171"/>
      <c r="YU21" s="171"/>
      <c r="YV21" s="171"/>
      <c r="YW21" s="171"/>
      <c r="YX21" s="171"/>
      <c r="YY21" s="171"/>
      <c r="YZ21" s="171"/>
      <c r="ZA21" s="171"/>
      <c r="ZB21" s="171"/>
      <c r="ZC21" s="171"/>
      <c r="ZD21" s="171"/>
      <c r="ZE21" s="171"/>
      <c r="ZF21" s="171"/>
      <c r="ZG21" s="171"/>
      <c r="ZH21" s="171"/>
      <c r="ZI21" s="171"/>
      <c r="ZJ21" s="171"/>
      <c r="ZK21" s="171"/>
      <c r="ZL21" s="171"/>
      <c r="ZM21" s="171"/>
      <c r="ZN21" s="171"/>
      <c r="ZO21" s="171"/>
      <c r="ZP21" s="171"/>
      <c r="ZQ21" s="171"/>
      <c r="ZR21" s="171"/>
      <c r="ZS21" s="171"/>
      <c r="ZT21" s="171"/>
      <c r="ZU21" s="171"/>
      <c r="ZV21" s="171"/>
      <c r="ZW21" s="171"/>
      <c r="ZX21" s="171"/>
      <c r="ZY21" s="171"/>
      <c r="ZZ21" s="171"/>
      <c r="AAA21" s="171"/>
      <c r="AAB21" s="171"/>
      <c r="AAC21" s="171"/>
      <c r="AAD21" s="171"/>
      <c r="AAE21" s="171"/>
      <c r="AAF21" s="171"/>
      <c r="AAG21" s="171"/>
      <c r="AAH21" s="171"/>
      <c r="AAI21" s="171"/>
      <c r="AAJ21" s="171"/>
      <c r="AAK21" s="171"/>
      <c r="AAL21" s="171"/>
      <c r="AAM21" s="171"/>
      <c r="AAN21" s="171"/>
      <c r="AAO21" s="171"/>
      <c r="AAP21" s="171"/>
      <c r="AAQ21" s="171"/>
      <c r="AAR21" s="171"/>
      <c r="AAS21" s="171"/>
      <c r="AAT21" s="171"/>
      <c r="AAU21" s="171"/>
      <c r="AAV21" s="171"/>
      <c r="AAW21" s="171"/>
      <c r="AAX21" s="171"/>
      <c r="AAY21" s="171"/>
      <c r="AAZ21" s="171"/>
      <c r="ABA21" s="171"/>
      <c r="ABB21" s="171"/>
      <c r="ABC21" s="171"/>
      <c r="ABD21" s="171"/>
      <c r="ABE21" s="171"/>
      <c r="ABF21" s="171"/>
      <c r="ABG21" s="171"/>
      <c r="ABH21" s="171"/>
      <c r="ABI21" s="171"/>
      <c r="ABJ21" s="171"/>
      <c r="ABK21" s="171"/>
      <c r="ABL21" s="171"/>
      <c r="ABM21" s="171"/>
      <c r="ABN21" s="171"/>
      <c r="ABO21" s="171"/>
      <c r="ABP21" s="171"/>
      <c r="ABQ21" s="171"/>
      <c r="ABR21" s="171"/>
      <c r="ABS21" s="171"/>
      <c r="ABT21" s="171"/>
      <c r="ABU21" s="171"/>
      <c r="ABV21" s="171"/>
      <c r="ABW21" s="171"/>
      <c r="ABX21" s="171"/>
      <c r="ABY21" s="171"/>
      <c r="ABZ21" s="171"/>
      <c r="ACA21" s="171"/>
      <c r="ACB21" s="171"/>
      <c r="ACC21" s="171"/>
      <c r="ACD21" s="171"/>
      <c r="ACE21" s="171"/>
      <c r="ACF21" s="171"/>
      <c r="ACG21" s="171"/>
      <c r="ACH21" s="171"/>
      <c r="ACI21" s="171"/>
      <c r="ACJ21" s="171"/>
      <c r="ACK21" s="171"/>
      <c r="ACL21" s="171"/>
      <c r="ACM21" s="171"/>
      <c r="ACN21" s="171"/>
      <c r="ACO21" s="171"/>
      <c r="ACP21" s="171"/>
      <c r="ACQ21" s="171"/>
      <c r="ACR21" s="171"/>
      <c r="ACS21" s="171"/>
      <c r="ACT21" s="171"/>
      <c r="ACU21" s="171"/>
      <c r="ACV21" s="171"/>
      <c r="ACW21" s="171"/>
      <c r="ACX21" s="171"/>
      <c r="ACY21" s="171"/>
      <c r="ACZ21" s="171"/>
      <c r="ADA21" s="171"/>
      <c r="ADB21" s="171"/>
      <c r="ADC21" s="171"/>
      <c r="ADD21" s="171"/>
      <c r="ADE21" s="171"/>
      <c r="ADF21" s="171"/>
      <c r="ADG21" s="171"/>
      <c r="ADH21" s="171"/>
      <c r="ADI21" s="171"/>
      <c r="ADJ21" s="171"/>
      <c r="ADK21" s="171"/>
      <c r="ADL21" s="171"/>
      <c r="ADM21" s="171"/>
      <c r="ADN21" s="171"/>
      <c r="ADO21" s="171"/>
      <c r="ADP21" s="171"/>
      <c r="ADQ21" s="171"/>
      <c r="ADR21" s="171"/>
      <c r="ADS21" s="171"/>
      <c r="ADT21" s="171"/>
      <c r="ADU21" s="171"/>
      <c r="ADV21" s="171"/>
      <c r="ADW21" s="171"/>
      <c r="ADX21" s="171"/>
      <c r="ADY21" s="171"/>
      <c r="ADZ21" s="171"/>
      <c r="AEA21" s="171"/>
      <c r="AEB21" s="171"/>
      <c r="AEC21" s="171"/>
      <c r="AED21" s="171"/>
      <c r="AEE21" s="171"/>
      <c r="AEF21" s="171"/>
      <c r="AEG21" s="171"/>
      <c r="AEH21" s="171"/>
      <c r="AEI21" s="171"/>
      <c r="AEJ21" s="171"/>
      <c r="AEK21" s="171"/>
      <c r="AEL21" s="171"/>
      <c r="AEM21" s="171"/>
      <c r="AEN21" s="171"/>
      <c r="AEO21" s="171"/>
      <c r="AEP21" s="171"/>
      <c r="AEQ21" s="171"/>
      <c r="AER21" s="171"/>
      <c r="AES21" s="171"/>
      <c r="AET21" s="171"/>
      <c r="AEU21" s="171"/>
      <c r="AEV21" s="171"/>
      <c r="AEW21" s="171"/>
      <c r="AEX21" s="171"/>
      <c r="AEY21" s="171"/>
      <c r="AEZ21" s="171"/>
      <c r="AFA21" s="171"/>
      <c r="AFB21" s="171"/>
      <c r="AFC21" s="171"/>
      <c r="AFD21" s="171"/>
      <c r="AFE21" s="171"/>
      <c r="AFF21" s="171"/>
      <c r="AFG21" s="171"/>
      <c r="AFH21" s="171"/>
      <c r="AFI21" s="171"/>
      <c r="AFJ21" s="171"/>
      <c r="AFK21" s="171"/>
      <c r="AFL21" s="171"/>
      <c r="AFM21" s="171"/>
      <c r="AFN21" s="171"/>
      <c r="AFO21" s="171"/>
      <c r="AFP21" s="171"/>
      <c r="AFQ21" s="171"/>
      <c r="AFR21" s="171"/>
      <c r="AFS21" s="171"/>
      <c r="AFT21" s="171"/>
      <c r="AFU21" s="171"/>
      <c r="AFV21" s="171"/>
      <c r="AFW21" s="171"/>
      <c r="AFX21" s="171"/>
      <c r="AFY21" s="171"/>
      <c r="AFZ21" s="171"/>
      <c r="AGA21" s="171"/>
      <c r="AGB21" s="171"/>
      <c r="AGC21" s="171"/>
      <c r="AGD21" s="171"/>
      <c r="AGE21" s="171"/>
      <c r="AGF21" s="171"/>
      <c r="AGG21" s="171"/>
      <c r="AGH21" s="171"/>
      <c r="AGI21" s="171"/>
      <c r="AGJ21" s="171"/>
      <c r="AGK21" s="171"/>
      <c r="AGL21" s="171"/>
      <c r="AGM21" s="171"/>
      <c r="AGN21" s="171"/>
      <c r="AGO21" s="171"/>
      <c r="AGP21" s="171"/>
      <c r="AGQ21" s="171"/>
      <c r="AGR21" s="171"/>
      <c r="AGS21" s="171"/>
      <c r="AGT21" s="171"/>
      <c r="AGU21" s="171"/>
      <c r="AGV21" s="171"/>
      <c r="AGW21" s="171"/>
      <c r="AGX21" s="171"/>
      <c r="AGY21" s="171"/>
      <c r="AGZ21" s="171"/>
      <c r="AHA21" s="171"/>
      <c r="AHB21" s="171"/>
      <c r="AHC21" s="171"/>
      <c r="AHD21" s="171"/>
      <c r="AHE21" s="171"/>
      <c r="AHF21" s="171"/>
      <c r="AHG21" s="171"/>
      <c r="AHH21" s="171"/>
      <c r="AHI21" s="171"/>
      <c r="AHJ21" s="171"/>
      <c r="AHK21" s="171"/>
      <c r="AHL21" s="171"/>
      <c r="AHM21" s="171"/>
      <c r="AHN21" s="171"/>
      <c r="AHO21" s="171"/>
      <c r="AHP21" s="171"/>
      <c r="AHQ21" s="171"/>
      <c r="AHR21" s="171"/>
      <c r="AHS21" s="171"/>
      <c r="AHT21" s="171"/>
      <c r="AHU21" s="171"/>
      <c r="AHV21" s="171"/>
      <c r="AHW21" s="171"/>
      <c r="AHX21" s="171"/>
      <c r="AHY21" s="171"/>
      <c r="AHZ21" s="171"/>
      <c r="AIA21" s="171"/>
      <c r="AIB21" s="171"/>
      <c r="AIC21" s="171"/>
      <c r="AID21" s="171"/>
      <c r="AIE21" s="171"/>
      <c r="AIF21" s="171"/>
      <c r="AIG21" s="171"/>
      <c r="AIH21" s="171"/>
      <c r="AII21" s="171"/>
      <c r="AIJ21" s="171"/>
      <c r="AIK21" s="171"/>
      <c r="AIL21" s="171"/>
      <c r="AIM21" s="171"/>
      <c r="AIN21" s="171"/>
      <c r="AIO21" s="171"/>
      <c r="AIP21" s="171"/>
      <c r="AIQ21" s="171"/>
      <c r="AIR21" s="171"/>
      <c r="AIS21" s="171"/>
      <c r="AIT21" s="171"/>
      <c r="AIU21" s="171"/>
      <c r="AIV21" s="171"/>
      <c r="AIW21" s="171"/>
      <c r="AIX21" s="171"/>
      <c r="AIY21" s="171"/>
      <c r="AIZ21" s="171"/>
      <c r="AJA21" s="171"/>
      <c r="AJB21" s="171"/>
      <c r="AJC21" s="171"/>
      <c r="AJD21" s="171"/>
      <c r="AJE21" s="171"/>
      <c r="AJF21" s="171"/>
      <c r="AJG21" s="171"/>
      <c r="AJH21" s="171"/>
      <c r="AJI21" s="171"/>
      <c r="AJJ21" s="171"/>
      <c r="AJK21" s="171"/>
      <c r="AJL21" s="171"/>
      <c r="AJM21" s="171"/>
      <c r="AJN21" s="171"/>
      <c r="AJO21" s="171"/>
      <c r="AJP21" s="171"/>
      <c r="AJR21" s="178"/>
      <c r="AJS21" s="178"/>
      <c r="AJT21" s="178"/>
      <c r="AJU21" s="171"/>
      <c r="AJV21" s="171"/>
      <c r="AJW21" s="171"/>
      <c r="AJX21" s="171"/>
      <c r="AJY21" s="171"/>
      <c r="AJZ21" s="171"/>
      <c r="AKA21" s="171"/>
      <c r="AKB21" s="171"/>
      <c r="AKC21" s="171"/>
      <c r="AKD21" s="171"/>
      <c r="AKE21" s="171"/>
      <c r="AKF21" s="171"/>
      <c r="AKG21" s="171"/>
      <c r="AKH21" s="171"/>
      <c r="AKI21" s="171"/>
      <c r="AKJ21" s="171"/>
      <c r="AKK21" s="171"/>
      <c r="AKL21" s="171"/>
      <c r="AKM21" s="171"/>
      <c r="AKN21" s="171"/>
      <c r="AKO21" s="171"/>
      <c r="AKP21" s="171"/>
      <c r="AKQ21" s="171"/>
      <c r="AKR21" s="171"/>
      <c r="AKS21" s="171"/>
      <c r="AKT21" s="171"/>
      <c r="AKU21" s="171"/>
      <c r="AKV21" s="171"/>
      <c r="AKW21" s="171"/>
      <c r="AKX21" s="171"/>
      <c r="AKY21" s="171"/>
      <c r="AKZ21" s="171"/>
      <c r="ALA21" s="171"/>
      <c r="ALB21" s="171"/>
      <c r="ALC21" s="171"/>
      <c r="ALD21" s="171"/>
      <c r="ALE21" s="171"/>
      <c r="ALF21" s="171"/>
      <c r="ALG21" s="171"/>
      <c r="ALH21" s="171"/>
      <c r="ALI21" s="171"/>
      <c r="ALJ21" s="171"/>
      <c r="ALK21" s="171"/>
      <c r="ALL21" s="171"/>
      <c r="ALM21" s="171"/>
      <c r="ALN21" s="179"/>
      <c r="ALO21" s="180"/>
      <c r="ALP21" s="180"/>
      <c r="ALQ21" s="180"/>
      <c r="ALR21" s="180"/>
      <c r="ALS21" s="180"/>
      <c r="ALT21" s="180"/>
      <c r="ALU21" s="180"/>
      <c r="ALV21" s="180"/>
      <c r="ALW21" s="180"/>
      <c r="ALX21" s="180"/>
      <c r="ALY21" s="180"/>
      <c r="ALZ21" s="180"/>
      <c r="AMA21" s="180"/>
      <c r="AMB21" s="180"/>
      <c r="AMC21" s="180"/>
      <c r="AMD21" s="180"/>
      <c r="AME21" s="180"/>
      <c r="AMF21" s="180"/>
      <c r="AMG21" s="180"/>
      <c r="BGD21" s="177"/>
      <c r="BGE21" s="175"/>
      <c r="BGF21" s="176"/>
      <c r="BIK21" s="167"/>
      <c r="BIL21" s="155"/>
      <c r="BIM21" s="155"/>
    </row>
    <row r="22" spans="1:1731" s="185" customFormat="1" ht="12" customHeight="1">
      <c r="B22" s="168">
        <v>2013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>
        <v>2014</v>
      </c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>
        <v>2015</v>
      </c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81">
        <v>2016</v>
      </c>
      <c r="AM22" s="181"/>
      <c r="AN22" s="181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>
        <v>2017</v>
      </c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3"/>
      <c r="BJ22" s="182">
        <v>2018</v>
      </c>
      <c r="BK22" s="182"/>
      <c r="BL22" s="182"/>
      <c r="BM22" s="182"/>
      <c r="BN22" s="182"/>
      <c r="BO22" s="182"/>
      <c r="BP22" s="182"/>
      <c r="BQ22" s="182"/>
      <c r="BR22" s="182"/>
      <c r="BS22" s="199"/>
      <c r="BT22" s="199"/>
      <c r="BU22" s="200"/>
      <c r="BV22" s="201">
        <v>2019</v>
      </c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2">
        <v>2020</v>
      </c>
      <c r="CI22" s="200"/>
      <c r="CM22" s="185">
        <v>2020</v>
      </c>
      <c r="CT22" s="185">
        <v>2021</v>
      </c>
      <c r="DF22" s="185">
        <v>2022</v>
      </c>
      <c r="DR22" s="185">
        <v>2023</v>
      </c>
      <c r="VL22" s="200"/>
      <c r="VM22" s="200"/>
      <c r="VN22" s="200"/>
      <c r="VO22" s="200"/>
      <c r="VP22" s="200"/>
      <c r="VQ22" s="200"/>
      <c r="VR22" s="200"/>
      <c r="VS22" s="200"/>
      <c r="VT22" s="200"/>
      <c r="VU22" s="200"/>
      <c r="VV22" s="200"/>
      <c r="VW22" s="200"/>
      <c r="VX22" s="200"/>
      <c r="VY22" s="200"/>
      <c r="VZ22" s="200"/>
      <c r="WA22" s="200"/>
      <c r="WB22" s="200"/>
      <c r="WC22" s="200"/>
      <c r="WD22" s="200"/>
      <c r="WE22" s="200"/>
      <c r="WF22" s="200"/>
      <c r="WG22" s="200"/>
      <c r="WH22" s="200"/>
      <c r="WI22" s="200"/>
      <c r="WJ22" s="200"/>
      <c r="WK22" s="200"/>
      <c r="WL22" s="200"/>
      <c r="WM22" s="200"/>
      <c r="WN22" s="200"/>
      <c r="WO22" s="200"/>
      <c r="WP22" s="203"/>
      <c r="WQ22" s="203"/>
      <c r="WR22" s="203"/>
      <c r="WS22" s="203"/>
      <c r="WT22" s="203"/>
      <c r="WU22" s="203"/>
      <c r="WV22" s="203"/>
      <c r="WW22" s="203"/>
      <c r="WX22" s="203"/>
      <c r="WY22" s="203"/>
      <c r="WZ22" s="203"/>
      <c r="XA22" s="203"/>
      <c r="XB22" s="203"/>
      <c r="XC22" s="203"/>
      <c r="XD22" s="203"/>
      <c r="XE22" s="203"/>
      <c r="XF22" s="203"/>
      <c r="XG22" s="203"/>
      <c r="XH22" s="203"/>
      <c r="XI22" s="203"/>
      <c r="XJ22" s="203"/>
      <c r="XK22" s="203"/>
      <c r="XL22" s="203"/>
      <c r="XM22" s="203"/>
      <c r="XN22" s="203"/>
      <c r="XO22" s="203"/>
      <c r="XP22" s="203"/>
      <c r="XQ22" s="203"/>
      <c r="XR22" s="203"/>
      <c r="XS22" s="203"/>
      <c r="XT22" s="203"/>
      <c r="XU22" s="203"/>
      <c r="XV22" s="203"/>
      <c r="XW22" s="203"/>
      <c r="XX22" s="203"/>
      <c r="XY22" s="203"/>
      <c r="XZ22" s="203"/>
      <c r="YA22" s="203"/>
      <c r="YB22" s="203"/>
      <c r="YC22" s="203"/>
      <c r="YD22" s="203"/>
      <c r="YE22" s="203"/>
      <c r="YF22" s="203"/>
      <c r="YG22" s="203"/>
      <c r="YH22" s="203"/>
      <c r="YI22" s="203"/>
      <c r="YJ22" s="203"/>
      <c r="YK22" s="203"/>
      <c r="YL22" s="203"/>
      <c r="YM22" s="203"/>
      <c r="YN22" s="203"/>
      <c r="YO22" s="203"/>
      <c r="YP22" s="203"/>
      <c r="YQ22" s="203"/>
      <c r="YR22" s="203"/>
      <c r="YS22" s="203"/>
      <c r="YT22" s="203"/>
      <c r="YU22" s="203"/>
      <c r="YV22" s="203"/>
      <c r="YW22" s="203"/>
      <c r="YX22" s="203"/>
      <c r="YY22" s="203"/>
      <c r="YZ22" s="203"/>
      <c r="ZA22" s="203"/>
      <c r="ZB22" s="203"/>
      <c r="ZC22" s="203"/>
      <c r="ZD22" s="203"/>
      <c r="ZE22" s="203"/>
      <c r="ZF22" s="203"/>
      <c r="ZG22" s="203"/>
      <c r="ZH22" s="203"/>
      <c r="ZI22" s="203"/>
      <c r="ZJ22" s="203"/>
      <c r="ZK22" s="203"/>
      <c r="ZL22" s="203"/>
      <c r="ZM22" s="203"/>
      <c r="ZN22" s="203"/>
      <c r="ZO22" s="203"/>
      <c r="ZP22" s="203"/>
      <c r="ZQ22" s="203"/>
      <c r="ZR22" s="203"/>
      <c r="ZS22" s="203"/>
      <c r="ZT22" s="203"/>
      <c r="ZU22" s="203"/>
      <c r="ZV22" s="203"/>
      <c r="ZW22" s="203"/>
      <c r="ZX22" s="203"/>
      <c r="ZY22" s="203"/>
      <c r="ZZ22" s="203"/>
      <c r="AAA22" s="203"/>
      <c r="AAB22" s="203"/>
      <c r="AAC22" s="203"/>
      <c r="AAD22" s="203"/>
      <c r="AAE22" s="203"/>
      <c r="AAF22" s="203"/>
      <c r="AAG22" s="203"/>
      <c r="AAH22" s="203"/>
      <c r="AAI22" s="203"/>
      <c r="AAJ22" s="203"/>
      <c r="AAK22" s="203"/>
      <c r="AAL22" s="203"/>
      <c r="AAM22" s="203"/>
      <c r="AAN22" s="203"/>
      <c r="AAO22" s="203"/>
      <c r="AAP22" s="203"/>
      <c r="AAQ22" s="203"/>
      <c r="AAR22" s="203"/>
      <c r="AAS22" s="203"/>
      <c r="AAT22" s="203"/>
      <c r="AAU22" s="203"/>
      <c r="AAV22" s="203"/>
      <c r="AAW22" s="203"/>
      <c r="AAX22" s="203"/>
      <c r="AAY22" s="203"/>
      <c r="AAZ22" s="203"/>
      <c r="ABA22" s="203"/>
      <c r="ABB22" s="203"/>
      <c r="ABC22" s="203"/>
      <c r="ABD22" s="203"/>
      <c r="ABE22" s="203"/>
      <c r="ABF22" s="203"/>
      <c r="ABG22" s="203"/>
      <c r="ABH22" s="203"/>
      <c r="ABI22" s="203"/>
      <c r="ABJ22" s="203"/>
      <c r="ABK22" s="203"/>
      <c r="ABL22" s="203"/>
      <c r="ABM22" s="203"/>
      <c r="ABN22" s="203"/>
      <c r="ABO22" s="203"/>
      <c r="ABP22" s="203"/>
      <c r="ABQ22" s="203"/>
      <c r="ABR22" s="203"/>
      <c r="ABS22" s="203"/>
      <c r="ABT22" s="203"/>
      <c r="ABU22" s="203"/>
      <c r="ABV22" s="203"/>
      <c r="ABW22" s="203"/>
      <c r="ABX22" s="203"/>
      <c r="ABY22" s="203"/>
      <c r="ABZ22" s="203"/>
      <c r="ACA22" s="203"/>
      <c r="ACB22" s="203"/>
      <c r="ACC22" s="203"/>
      <c r="ACD22" s="203"/>
      <c r="ACE22" s="203"/>
      <c r="ACF22" s="203"/>
      <c r="ACG22" s="203"/>
      <c r="ACH22" s="203"/>
      <c r="ACI22" s="203"/>
      <c r="ACJ22" s="203"/>
      <c r="ACK22" s="203"/>
      <c r="ACL22" s="203"/>
      <c r="ACM22" s="203"/>
      <c r="ACN22" s="203"/>
      <c r="ACO22" s="203"/>
      <c r="ACP22" s="203"/>
      <c r="ACQ22" s="203"/>
      <c r="ACR22" s="203"/>
      <c r="ACS22" s="203"/>
      <c r="ACT22" s="203"/>
      <c r="ACU22" s="203"/>
      <c r="ACV22" s="203"/>
      <c r="ACW22" s="203"/>
      <c r="ACX22" s="203"/>
      <c r="ACY22" s="203"/>
      <c r="ACZ22" s="203"/>
      <c r="ADA22" s="203"/>
      <c r="ADB22" s="203"/>
      <c r="ADC22" s="203"/>
      <c r="ADD22" s="203"/>
      <c r="ADE22" s="203"/>
      <c r="ADF22" s="203"/>
      <c r="ADG22" s="203"/>
      <c r="ADH22" s="203"/>
      <c r="ADI22" s="203"/>
      <c r="ADJ22" s="203"/>
      <c r="ADK22" s="203"/>
      <c r="ADL22" s="203"/>
      <c r="ADM22" s="203"/>
      <c r="ADN22" s="203"/>
      <c r="ADO22" s="203"/>
      <c r="ADP22" s="203"/>
      <c r="ADQ22" s="203"/>
      <c r="ADR22" s="203"/>
      <c r="ADS22" s="203"/>
      <c r="ADT22" s="203"/>
      <c r="ADU22" s="203"/>
      <c r="ADV22" s="203"/>
      <c r="ADW22" s="203"/>
      <c r="ADX22" s="203"/>
      <c r="ADY22" s="203"/>
      <c r="ADZ22" s="203"/>
      <c r="AEA22" s="203"/>
      <c r="AEB22" s="203"/>
      <c r="AEC22" s="203"/>
      <c r="AED22" s="203"/>
      <c r="AEE22" s="203"/>
      <c r="AEF22" s="203"/>
      <c r="AEG22" s="203"/>
      <c r="AEH22" s="203"/>
      <c r="AEI22" s="203"/>
      <c r="AEJ22" s="203"/>
      <c r="AEK22" s="204"/>
      <c r="AEL22" s="204"/>
      <c r="AEM22" s="204"/>
      <c r="AEN22" s="204"/>
      <c r="AEO22" s="204"/>
      <c r="AEP22" s="204"/>
      <c r="AEQ22" s="204"/>
      <c r="AER22" s="204"/>
      <c r="AES22" s="204"/>
      <c r="AET22" s="204"/>
      <c r="AEU22" s="204"/>
      <c r="AEV22" s="204"/>
      <c r="AEW22" s="204"/>
      <c r="AEX22" s="204"/>
      <c r="AEY22" s="204"/>
      <c r="AEZ22" s="204"/>
      <c r="AFA22" s="204"/>
      <c r="AFB22" s="204"/>
      <c r="AFC22" s="204"/>
      <c r="AFD22" s="204"/>
      <c r="AFE22" s="204"/>
      <c r="AFF22" s="204"/>
      <c r="AFG22" s="204"/>
      <c r="AFH22" s="204"/>
      <c r="AFI22" s="204"/>
      <c r="AFJ22" s="204"/>
      <c r="AFK22" s="204"/>
      <c r="AFL22" s="204"/>
      <c r="AFM22" s="204"/>
      <c r="AFN22" s="204"/>
      <c r="AFO22" s="204"/>
      <c r="AFP22" s="204"/>
      <c r="AFQ22" s="204"/>
      <c r="AFR22" s="204"/>
      <c r="AFS22" s="204"/>
      <c r="AFT22" s="204"/>
      <c r="AFU22" s="204"/>
      <c r="AFV22" s="204"/>
      <c r="AFW22" s="204"/>
      <c r="AFX22" s="204"/>
      <c r="AFY22" s="204"/>
      <c r="AFZ22" s="204"/>
      <c r="AGA22" s="204"/>
      <c r="AGB22" s="204"/>
      <c r="AGC22" s="204"/>
      <c r="AGD22" s="204"/>
      <c r="AGE22" s="204"/>
      <c r="AGF22" s="204"/>
      <c r="AGG22" s="204"/>
      <c r="AGH22" s="204"/>
      <c r="AGI22" s="204"/>
      <c r="AGJ22" s="204"/>
      <c r="AGK22" s="204"/>
      <c r="AGL22" s="204"/>
      <c r="AGM22" s="204"/>
      <c r="AGN22" s="204"/>
      <c r="AGO22" s="204"/>
      <c r="AGP22" s="204"/>
      <c r="AGQ22" s="204"/>
      <c r="AGR22" s="204"/>
      <c r="AGS22" s="204"/>
      <c r="AGT22" s="204"/>
      <c r="AGU22" s="204"/>
      <c r="AGV22" s="204"/>
      <c r="AGW22" s="204"/>
      <c r="AGX22" s="204"/>
      <c r="AGY22" s="204"/>
      <c r="AGZ22" s="204"/>
      <c r="AHA22" s="204"/>
      <c r="AHB22" s="204"/>
      <c r="AHC22" s="204"/>
      <c r="AHD22" s="204"/>
      <c r="AHE22" s="204"/>
      <c r="AHF22" s="204"/>
      <c r="AHG22" s="204"/>
      <c r="AHH22" s="204"/>
      <c r="AHI22" s="204"/>
      <c r="AHJ22" s="204"/>
      <c r="AHK22" s="204"/>
      <c r="AHL22" s="204"/>
      <c r="AHM22" s="204"/>
      <c r="AHN22" s="204"/>
      <c r="AHO22" s="204"/>
      <c r="AHP22" s="204"/>
      <c r="AHQ22" s="204"/>
      <c r="AHR22" s="204"/>
      <c r="AHS22" s="204"/>
      <c r="AHT22" s="204"/>
      <c r="AHU22" s="204"/>
      <c r="AHV22" s="204"/>
      <c r="AHW22" s="204"/>
      <c r="AHX22" s="204"/>
      <c r="AHY22" s="204"/>
      <c r="AHZ22" s="204"/>
      <c r="AIA22" s="204"/>
      <c r="AIB22" s="204"/>
      <c r="AIC22" s="204"/>
      <c r="AID22" s="204"/>
      <c r="AIE22" s="204"/>
      <c r="AIF22" s="204"/>
      <c r="AIG22" s="204"/>
      <c r="AIH22" s="204"/>
      <c r="AII22" s="204"/>
      <c r="AIJ22" s="204"/>
      <c r="AIK22" s="204"/>
      <c r="AIL22" s="204"/>
      <c r="AIM22" s="204"/>
      <c r="AIN22" s="204"/>
      <c r="AIO22" s="204"/>
      <c r="AIP22" s="204"/>
      <c r="AIQ22" s="204"/>
      <c r="AIR22" s="204"/>
      <c r="AIS22" s="204"/>
      <c r="AIT22" s="204"/>
      <c r="AIU22" s="204"/>
      <c r="AIV22" s="204"/>
      <c r="AIW22" s="204"/>
      <c r="AIX22" s="204"/>
      <c r="AIY22" s="204"/>
      <c r="AIZ22" s="204"/>
      <c r="AJA22" s="204"/>
      <c r="AJB22" s="204"/>
      <c r="AJC22" s="204"/>
      <c r="AJD22" s="204"/>
      <c r="AJE22" s="204"/>
      <c r="AJF22" s="204"/>
      <c r="AJG22" s="204"/>
      <c r="AJH22" s="204"/>
      <c r="AJI22" s="204"/>
      <c r="AJJ22" s="204"/>
      <c r="AJK22" s="204"/>
      <c r="AJL22" s="204"/>
      <c r="AJM22" s="204"/>
      <c r="AJN22" s="204"/>
      <c r="AJO22" s="204"/>
      <c r="AJP22" s="204"/>
      <c r="AJR22" s="205"/>
      <c r="AJS22" s="205"/>
      <c r="AJT22" s="205"/>
      <c r="AJU22" s="204"/>
      <c r="AJV22" s="204"/>
      <c r="AJW22" s="204"/>
      <c r="AJX22" s="204"/>
      <c r="AJY22" s="204"/>
      <c r="AJZ22" s="204"/>
      <c r="AKA22" s="204"/>
      <c r="AKB22" s="204"/>
      <c r="AKC22" s="204"/>
      <c r="AKD22" s="204"/>
      <c r="AKE22" s="204"/>
      <c r="AKF22" s="204"/>
      <c r="AKG22" s="204"/>
      <c r="AKH22" s="204"/>
      <c r="AKI22" s="204"/>
      <c r="AKJ22" s="204"/>
      <c r="AKK22" s="204"/>
      <c r="AKL22" s="204"/>
      <c r="AKM22" s="204"/>
      <c r="AKN22" s="204"/>
      <c r="AKO22" s="204"/>
      <c r="AKP22" s="204"/>
      <c r="AKQ22" s="204"/>
      <c r="AKR22" s="204"/>
      <c r="AKS22" s="204"/>
      <c r="AKT22" s="204"/>
      <c r="AKU22" s="204"/>
      <c r="AKV22" s="204"/>
      <c r="AKW22" s="204"/>
      <c r="AKX22" s="204"/>
      <c r="AKY22" s="204"/>
      <c r="AKZ22" s="204"/>
      <c r="ALA22" s="204"/>
      <c r="ALB22" s="204"/>
      <c r="ALC22" s="204"/>
      <c r="ALD22" s="204"/>
      <c r="ALE22" s="204"/>
      <c r="ALF22" s="204"/>
      <c r="ALG22" s="204"/>
      <c r="ALH22" s="204"/>
      <c r="ALI22" s="204"/>
      <c r="ALJ22" s="204"/>
      <c r="ALK22" s="204"/>
      <c r="ALL22" s="204"/>
      <c r="ALM22" s="204"/>
      <c r="ALN22" s="204"/>
      <c r="ALO22" s="204"/>
      <c r="ALP22" s="204"/>
      <c r="ALQ22" s="204"/>
      <c r="ALR22" s="204"/>
      <c r="ALS22" s="204"/>
      <c r="ALT22" s="204"/>
      <c r="ALU22" s="204"/>
      <c r="ALV22" s="204"/>
      <c r="ALW22" s="204"/>
      <c r="ALX22" s="204"/>
      <c r="ALY22" s="204"/>
      <c r="ALZ22" s="204"/>
      <c r="AMA22" s="204"/>
      <c r="AMB22" s="204"/>
      <c r="AMC22" s="204"/>
      <c r="AMD22" s="204"/>
      <c r="AME22" s="204"/>
      <c r="AMF22" s="204"/>
      <c r="AMG22" s="204"/>
      <c r="AMH22" s="204"/>
      <c r="AMI22" s="204"/>
      <c r="AMJ22" s="204"/>
      <c r="AMK22" s="204"/>
      <c r="AML22" s="204"/>
      <c r="AMM22" s="204"/>
      <c r="AMN22" s="204"/>
      <c r="AMO22" s="204"/>
      <c r="AMP22" s="204"/>
      <c r="AMQ22" s="204"/>
      <c r="AMR22" s="204"/>
      <c r="AMS22" s="204"/>
      <c r="AMT22" s="204"/>
      <c r="AMU22" s="204"/>
      <c r="AMV22" s="204"/>
      <c r="AMW22" s="204"/>
      <c r="AMX22" s="204"/>
      <c r="AMY22" s="204"/>
      <c r="AMZ22" s="204"/>
      <c r="ANA22" s="204"/>
      <c r="ANB22" s="204"/>
      <c r="ANC22" s="204"/>
      <c r="AND22" s="204"/>
      <c r="ANE22" s="204"/>
      <c r="ANF22" s="204"/>
      <c r="ANG22" s="204"/>
      <c r="ANH22" s="204"/>
      <c r="ANI22" s="204"/>
      <c r="ANJ22" s="204"/>
      <c r="ANK22" s="204"/>
      <c r="ANL22" s="204"/>
      <c r="ANM22" s="204"/>
      <c r="ANN22" s="204"/>
      <c r="ANO22" s="204"/>
      <c r="ANP22" s="204"/>
      <c r="ANQ22" s="204"/>
      <c r="ANR22" s="204"/>
      <c r="ANS22" s="204"/>
      <c r="ANT22" s="204"/>
      <c r="ANU22" s="204"/>
      <c r="ANV22" s="204"/>
      <c r="ANW22" s="204"/>
      <c r="ANX22" s="204"/>
      <c r="ANY22" s="204"/>
      <c r="ANZ22" s="204"/>
      <c r="AOA22" s="204"/>
      <c r="AOB22" s="204"/>
      <c r="AOC22" s="204"/>
      <c r="AOD22" s="204"/>
      <c r="AOE22" s="204"/>
      <c r="AOF22" s="204"/>
      <c r="AOG22" s="204"/>
      <c r="AOH22" s="204"/>
      <c r="AOI22" s="204"/>
      <c r="AOJ22" s="204"/>
      <c r="AOK22" s="204"/>
      <c r="AOL22" s="204"/>
      <c r="AOM22" s="204"/>
      <c r="AON22" s="204"/>
      <c r="AOO22" s="204"/>
      <c r="AOP22" s="204"/>
      <c r="AOQ22" s="204"/>
      <c r="AOR22" s="204"/>
      <c r="AOS22" s="204"/>
      <c r="AOT22" s="204"/>
      <c r="AOU22" s="204"/>
      <c r="AOV22" s="204"/>
      <c r="AOW22" s="204"/>
      <c r="AOX22" s="204"/>
      <c r="AOY22" s="204"/>
      <c r="AOZ22" s="204"/>
      <c r="APA22" s="204"/>
      <c r="APB22" s="204"/>
      <c r="APC22" s="204"/>
      <c r="APD22" s="204"/>
      <c r="APE22" s="204"/>
      <c r="APF22" s="204"/>
      <c r="APG22" s="204"/>
      <c r="APH22" s="204"/>
      <c r="API22" s="204"/>
      <c r="APJ22" s="204"/>
      <c r="APK22" s="204"/>
      <c r="APL22" s="204"/>
      <c r="APM22" s="204"/>
      <c r="APN22" s="204"/>
      <c r="APO22" s="204"/>
      <c r="APP22" s="204"/>
      <c r="APQ22" s="204"/>
      <c r="APR22" s="204"/>
      <c r="APS22" s="204"/>
      <c r="APT22" s="204"/>
      <c r="APU22" s="204"/>
      <c r="APV22" s="204"/>
      <c r="APW22" s="204"/>
      <c r="APX22" s="204"/>
      <c r="APY22" s="204"/>
      <c r="APZ22" s="204"/>
      <c r="AQA22" s="204"/>
      <c r="AQB22" s="204"/>
      <c r="AQC22" s="204"/>
      <c r="AQD22" s="204"/>
      <c r="AQE22" s="204"/>
      <c r="AQF22" s="204"/>
      <c r="AQG22" s="204"/>
      <c r="AQH22" s="204"/>
      <c r="AQI22" s="204"/>
      <c r="AQJ22" s="204"/>
      <c r="AQK22" s="204"/>
      <c r="AQL22" s="204"/>
      <c r="AQM22" s="204"/>
      <c r="AQN22" s="204"/>
      <c r="AQO22" s="204"/>
      <c r="AQP22" s="204"/>
      <c r="AQQ22" s="204"/>
      <c r="AQR22" s="204"/>
      <c r="AQS22" s="204"/>
      <c r="AQT22" s="204"/>
      <c r="AQU22" s="204"/>
      <c r="AQV22" s="204"/>
      <c r="AQW22" s="204"/>
      <c r="AQX22" s="204"/>
      <c r="AQY22" s="204"/>
      <c r="AQZ22" s="204"/>
      <c r="ARA22" s="204"/>
      <c r="ARB22" s="204"/>
      <c r="ARC22" s="204"/>
      <c r="ARD22" s="204"/>
      <c r="ARE22" s="204"/>
      <c r="ARF22" s="204"/>
      <c r="ARG22" s="204"/>
      <c r="ARH22" s="204"/>
      <c r="ARI22" s="204"/>
      <c r="ARJ22" s="204"/>
      <c r="ARK22" s="204"/>
      <c r="ARL22" s="204"/>
      <c r="ARM22" s="204"/>
      <c r="ARN22" s="204"/>
      <c r="ARO22" s="204"/>
      <c r="ARP22" s="204"/>
      <c r="ARQ22" s="204"/>
      <c r="ARR22" s="204"/>
      <c r="ARS22" s="204"/>
      <c r="ART22" s="204"/>
      <c r="ARU22" s="204"/>
      <c r="ARV22" s="204"/>
      <c r="ARW22" s="204"/>
      <c r="ARX22" s="204"/>
      <c r="ARY22" s="204"/>
      <c r="ARZ22" s="204"/>
      <c r="ASA22" s="204"/>
      <c r="ASB22" s="204"/>
      <c r="ASC22" s="204"/>
      <c r="ASD22" s="204"/>
      <c r="ASE22" s="204"/>
      <c r="ASF22" s="204"/>
      <c r="ASG22" s="204"/>
      <c r="ASH22" s="204"/>
      <c r="ASI22" s="204"/>
      <c r="ASJ22" s="204"/>
      <c r="ASK22" s="204"/>
      <c r="ASL22" s="204"/>
      <c r="ASM22" s="204"/>
      <c r="ASN22" s="204"/>
      <c r="ASO22" s="204"/>
      <c r="ASP22" s="204"/>
      <c r="ASQ22" s="204"/>
      <c r="ASR22" s="204"/>
      <c r="ASS22" s="204"/>
      <c r="AST22" s="204"/>
      <c r="ASU22" s="204"/>
      <c r="ASV22" s="204"/>
      <c r="ASW22" s="204"/>
      <c r="ASX22" s="204"/>
      <c r="ASY22" s="204"/>
      <c r="ASZ22" s="204"/>
      <c r="ATA22" s="204"/>
      <c r="ATB22" s="204"/>
      <c r="ATC22" s="204"/>
      <c r="ATD22" s="204"/>
      <c r="ATE22" s="204"/>
      <c r="ATF22" s="204"/>
      <c r="ATG22" s="204"/>
      <c r="ATH22" s="204"/>
      <c r="ATI22" s="204"/>
      <c r="ATJ22" s="204"/>
      <c r="ATK22" s="204"/>
      <c r="ATL22" s="204"/>
      <c r="ATM22" s="204"/>
      <c r="ATN22" s="204"/>
      <c r="ATO22" s="204"/>
      <c r="ATP22" s="204"/>
      <c r="ATQ22" s="204"/>
      <c r="ATR22" s="204"/>
      <c r="ATS22" s="204"/>
      <c r="ATT22" s="204"/>
      <c r="ATU22" s="204"/>
      <c r="ATV22" s="204"/>
      <c r="ATW22" s="204"/>
      <c r="ATX22" s="204"/>
      <c r="ATY22" s="204"/>
      <c r="ATZ22" s="204"/>
      <c r="AUA22" s="204"/>
      <c r="AUB22" s="206"/>
      <c r="AUC22" s="206"/>
      <c r="AUD22" s="206"/>
      <c r="AUE22" s="206"/>
      <c r="AUF22" s="207"/>
      <c r="AUG22" s="206"/>
      <c r="AUH22" s="206"/>
      <c r="AUI22" s="207"/>
      <c r="AUJ22" s="206"/>
      <c r="AUK22" s="206"/>
      <c r="AUL22" s="206"/>
      <c r="AUM22" s="206"/>
      <c r="AUN22" s="206"/>
      <c r="AUO22" s="206"/>
      <c r="AUP22" s="206"/>
      <c r="AUQ22" s="204"/>
      <c r="AUR22" s="204"/>
      <c r="AUS22" s="204"/>
      <c r="AUT22" s="204"/>
      <c r="AUU22" s="204"/>
      <c r="AUV22" s="204"/>
      <c r="AUW22" s="204"/>
      <c r="AUX22" s="204"/>
      <c r="AUY22" s="204"/>
      <c r="AUZ22" s="204"/>
      <c r="AVA22" s="204"/>
      <c r="AVB22" s="204"/>
      <c r="AVC22" s="204"/>
      <c r="AVD22" s="204"/>
      <c r="AVE22" s="204"/>
      <c r="AVF22" s="204"/>
      <c r="AVG22" s="204"/>
      <c r="AVH22" s="204"/>
      <c r="AVI22" s="204"/>
      <c r="AVJ22" s="204"/>
      <c r="AVK22" s="204"/>
      <c r="AVL22" s="204"/>
      <c r="AVM22" s="204"/>
      <c r="AVN22" s="204"/>
      <c r="AVO22" s="204"/>
      <c r="AVP22" s="204"/>
      <c r="AVQ22" s="204"/>
      <c r="AVR22" s="204"/>
      <c r="AVS22" s="204"/>
      <c r="AVT22" s="204"/>
      <c r="AVU22" s="204"/>
      <c r="AVV22" s="204"/>
      <c r="AVW22" s="204"/>
      <c r="AVX22" s="204"/>
      <c r="AVY22" s="204"/>
      <c r="AVZ22" s="204"/>
      <c r="AWA22" s="204"/>
      <c r="AWB22" s="204"/>
      <c r="AWC22" s="204"/>
      <c r="AWD22" s="204"/>
      <c r="AWE22" s="204"/>
      <c r="AWF22" s="204"/>
      <c r="AWG22" s="204"/>
      <c r="AWH22" s="204"/>
      <c r="AWI22" s="204"/>
      <c r="AWJ22" s="204"/>
      <c r="AWK22" s="204"/>
      <c r="AWL22" s="204"/>
      <c r="AWM22" s="204"/>
      <c r="AWN22" s="204"/>
      <c r="AWO22" s="204"/>
      <c r="AWP22" s="204"/>
      <c r="AWQ22" s="204"/>
      <c r="AWR22" s="204"/>
      <c r="AWS22" s="204"/>
      <c r="AWT22" s="204"/>
      <c r="AWU22" s="204"/>
      <c r="AWV22" s="204"/>
      <c r="AWW22" s="204"/>
      <c r="AWX22" s="204"/>
      <c r="AWY22" s="208"/>
      <c r="AWZ22" s="209"/>
      <c r="AXA22" s="208"/>
      <c r="AXB22" s="208"/>
      <c r="AXC22" s="208"/>
      <c r="AXD22" s="208"/>
      <c r="AXE22" s="208"/>
      <c r="AXF22" s="208"/>
      <c r="AXG22" s="208"/>
      <c r="AXH22" s="208"/>
      <c r="AXI22" s="208"/>
      <c r="AXJ22" s="208"/>
      <c r="AXK22" s="208"/>
      <c r="AXL22" s="208"/>
      <c r="AXM22" s="208"/>
      <c r="AXN22" s="208"/>
      <c r="AXO22" s="208"/>
      <c r="AXP22" s="208"/>
      <c r="AXQ22" s="208"/>
      <c r="AXR22" s="208"/>
      <c r="AXS22" s="208"/>
      <c r="AXT22" s="208"/>
      <c r="AXU22" s="208"/>
      <c r="AXV22" s="208"/>
      <c r="AXW22" s="208"/>
      <c r="AXX22" s="208"/>
      <c r="AXY22" s="208"/>
      <c r="AXZ22" s="208"/>
      <c r="AYA22" s="208"/>
      <c r="AYB22" s="208"/>
      <c r="AYC22" s="208"/>
      <c r="AYD22" s="208"/>
      <c r="AYE22" s="208"/>
      <c r="AYF22" s="208"/>
      <c r="AYG22" s="208"/>
      <c r="AYH22" s="208"/>
      <c r="AYI22" s="208"/>
      <c r="AYJ22" s="208"/>
      <c r="AYK22" s="208"/>
      <c r="AYL22" s="208"/>
      <c r="AYM22" s="208"/>
      <c r="AYN22" s="208"/>
      <c r="AYO22" s="208"/>
      <c r="AYP22" s="208"/>
      <c r="AYQ22" s="208"/>
      <c r="AYR22" s="208"/>
      <c r="AYS22" s="208"/>
      <c r="AYT22" s="208"/>
      <c r="AYU22" s="208"/>
      <c r="AYV22" s="208"/>
      <c r="AYW22" s="208"/>
      <c r="AYX22" s="208"/>
      <c r="AYY22" s="208"/>
      <c r="AYZ22" s="208"/>
      <c r="AZA22" s="208"/>
      <c r="AZB22" s="208"/>
      <c r="AZC22" s="208"/>
      <c r="AZD22" s="208"/>
      <c r="AZE22" s="208"/>
      <c r="AZF22" s="208"/>
      <c r="AZG22" s="208"/>
      <c r="AZH22" s="208"/>
      <c r="AZI22" s="208"/>
      <c r="AZJ22" s="208"/>
      <c r="AZK22" s="208"/>
      <c r="AZL22" s="208"/>
      <c r="AZM22" s="208"/>
      <c r="AZN22" s="208"/>
      <c r="AZO22" s="208"/>
      <c r="AZP22" s="208"/>
      <c r="AZQ22" s="208"/>
      <c r="AZR22" s="208"/>
      <c r="AZS22" s="208"/>
      <c r="AZT22" s="208"/>
      <c r="AZU22" s="204"/>
      <c r="AZV22" s="204"/>
      <c r="AZW22" s="204"/>
      <c r="AZX22" s="204"/>
      <c r="AZY22" s="204"/>
      <c r="AZZ22" s="204"/>
      <c r="BAA22" s="204"/>
      <c r="BAB22" s="204"/>
      <c r="BAC22" s="204"/>
      <c r="BAD22" s="204"/>
      <c r="BAE22" s="204"/>
      <c r="BAF22" s="204"/>
      <c r="BAG22" s="204"/>
      <c r="BAH22" s="204"/>
      <c r="BAI22" s="204"/>
      <c r="BAJ22" s="204"/>
      <c r="BAK22" s="204"/>
      <c r="BAL22" s="204"/>
      <c r="BAM22" s="204"/>
      <c r="BAN22" s="204"/>
      <c r="BAO22" s="204"/>
      <c r="BAP22" s="204"/>
      <c r="BAQ22" s="204"/>
      <c r="BAR22" s="204"/>
      <c r="BAS22" s="204"/>
      <c r="BAT22" s="204"/>
      <c r="BAU22" s="204"/>
      <c r="BAV22" s="204"/>
      <c r="BAW22" s="204"/>
      <c r="BAX22" s="204"/>
      <c r="BAY22" s="204"/>
      <c r="BAZ22" s="204"/>
      <c r="BBA22" s="204"/>
      <c r="BBB22" s="204"/>
      <c r="BBC22" s="204"/>
      <c r="BBD22" s="204"/>
      <c r="BBE22" s="204"/>
      <c r="BBF22" s="204"/>
      <c r="BBG22" s="204"/>
      <c r="BBH22" s="204"/>
      <c r="BBI22" s="204"/>
      <c r="BBJ22" s="204"/>
      <c r="BBK22" s="204"/>
      <c r="BBL22" s="204"/>
      <c r="BBM22" s="204"/>
      <c r="BBN22" s="204"/>
      <c r="BBO22" s="204"/>
      <c r="BBP22" s="204"/>
      <c r="BBQ22" s="204"/>
      <c r="BBR22" s="204"/>
      <c r="BBS22" s="204"/>
      <c r="BBT22" s="204"/>
      <c r="BBU22" s="204"/>
      <c r="BBV22" s="204"/>
      <c r="BBW22" s="204"/>
      <c r="BBX22" s="204"/>
      <c r="BBY22" s="204"/>
      <c r="BBZ22" s="204"/>
      <c r="BCA22" s="204"/>
      <c r="BCB22" s="204"/>
      <c r="BCC22" s="204"/>
      <c r="BCD22" s="204"/>
      <c r="BCE22" s="204"/>
      <c r="BCF22" s="204"/>
      <c r="BCG22" s="204"/>
      <c r="BCH22" s="204"/>
      <c r="BCI22" s="204"/>
      <c r="BCJ22" s="204"/>
      <c r="BCK22" s="204"/>
      <c r="BCL22" s="204"/>
      <c r="BCM22" s="204"/>
      <c r="BCN22" s="204"/>
      <c r="BCO22" s="204"/>
      <c r="BCP22" s="204"/>
      <c r="BCQ22" s="204"/>
      <c r="BCR22" s="204"/>
      <c r="BCS22" s="204"/>
      <c r="BCT22" s="204"/>
      <c r="BCU22" s="204"/>
      <c r="BCV22" s="204"/>
      <c r="BCW22" s="204"/>
      <c r="BCX22" s="204"/>
      <c r="BCY22" s="204"/>
      <c r="BCZ22" s="204"/>
      <c r="BDA22" s="204"/>
      <c r="BDB22" s="204"/>
      <c r="BDC22" s="204"/>
      <c r="BDD22" s="204"/>
      <c r="BDE22" s="204"/>
      <c r="BDF22" s="204"/>
      <c r="BDG22" s="204"/>
      <c r="BDH22" s="204"/>
      <c r="BDI22" s="204"/>
      <c r="BDJ22" s="204"/>
      <c r="BDK22" s="204"/>
      <c r="BDL22" s="204"/>
      <c r="BDM22" s="204"/>
      <c r="BDN22" s="204"/>
      <c r="BDO22" s="204"/>
      <c r="BDP22" s="204"/>
      <c r="BDQ22" s="204"/>
      <c r="BDR22" s="204"/>
      <c r="BDS22" s="204"/>
      <c r="BDT22" s="204"/>
      <c r="BDU22" s="204"/>
      <c r="BDV22" s="210"/>
      <c r="BDW22" s="210"/>
      <c r="BDX22" s="210"/>
      <c r="BDY22" s="210"/>
      <c r="BDZ22" s="210"/>
      <c r="BEA22" s="210"/>
      <c r="BEB22" s="210"/>
      <c r="BEC22" s="210"/>
      <c r="BED22" s="210"/>
      <c r="BEE22" s="210"/>
      <c r="BEF22" s="210"/>
      <c r="BEG22" s="210"/>
      <c r="BEH22" s="210"/>
      <c r="BEI22" s="210"/>
      <c r="BEJ22" s="210"/>
      <c r="BEK22" s="210"/>
      <c r="BEL22" s="210"/>
      <c r="BEM22" s="210"/>
      <c r="BEN22" s="210"/>
      <c r="BEO22" s="210"/>
      <c r="BEP22" s="210"/>
      <c r="BEQ22" s="210"/>
      <c r="BER22" s="210"/>
      <c r="BES22" s="210"/>
      <c r="BET22" s="210"/>
      <c r="BEU22" s="210"/>
      <c r="BEV22" s="210"/>
      <c r="BEW22" s="210"/>
      <c r="BEX22" s="210"/>
      <c r="BEY22" s="210"/>
      <c r="BEZ22" s="210"/>
      <c r="BFA22" s="210"/>
      <c r="BFB22" s="210"/>
      <c r="BFC22" s="210"/>
      <c r="BFD22" s="210"/>
      <c r="BFE22" s="210"/>
      <c r="BFF22" s="210"/>
      <c r="BFG22" s="210"/>
      <c r="BFH22" s="210"/>
      <c r="BFI22" s="210"/>
      <c r="BFJ22" s="210"/>
      <c r="BFK22" s="210"/>
      <c r="BFL22" s="210"/>
      <c r="BFM22" s="210"/>
      <c r="BFN22" s="210"/>
      <c r="BFO22" s="210"/>
      <c r="BFP22" s="210"/>
      <c r="BFQ22" s="210"/>
      <c r="BFR22" s="210"/>
      <c r="BFS22" s="210"/>
      <c r="BFT22" s="210"/>
      <c r="BFU22" s="210"/>
      <c r="BFV22" s="210"/>
      <c r="BFW22" s="210"/>
      <c r="BFX22" s="210"/>
      <c r="BFY22" s="210"/>
      <c r="BFZ22" s="210"/>
      <c r="BGA22" s="210"/>
      <c r="BGB22" s="210"/>
      <c r="BGC22" s="210"/>
      <c r="BGD22" s="177"/>
      <c r="BGE22" s="211"/>
      <c r="BGF22" s="212"/>
      <c r="BGG22" s="210"/>
      <c r="BGH22" s="210"/>
      <c r="BGI22" s="210"/>
      <c r="BGJ22" s="210"/>
      <c r="BGK22" s="210"/>
      <c r="BGL22" s="210"/>
      <c r="BGM22" s="210"/>
      <c r="BGN22" s="210"/>
      <c r="BGO22" s="210"/>
      <c r="BGP22" s="210"/>
      <c r="BGQ22" s="210"/>
      <c r="BGR22" s="210"/>
      <c r="BGS22" s="210"/>
      <c r="BGT22" s="210"/>
      <c r="BGU22" s="210"/>
      <c r="BGV22" s="210"/>
      <c r="BGW22" s="210"/>
      <c r="BGX22" s="210"/>
      <c r="BGY22" s="210"/>
      <c r="BGZ22" s="210"/>
      <c r="BHA22" s="210"/>
      <c r="BHB22" s="210"/>
      <c r="BHC22" s="210"/>
      <c r="BHD22" s="210"/>
      <c r="BHE22" s="210"/>
      <c r="BHF22" s="210"/>
      <c r="BHG22" s="210"/>
      <c r="BHH22" s="210"/>
      <c r="BHI22" s="210"/>
      <c r="BHJ22" s="210"/>
      <c r="BHK22" s="210"/>
      <c r="BHL22" s="210"/>
      <c r="BHM22" s="210"/>
      <c r="BHN22" s="210"/>
      <c r="BHO22" s="210"/>
      <c r="BHP22" s="210"/>
      <c r="BHQ22" s="210"/>
      <c r="BHR22" s="210"/>
      <c r="BHS22" s="210"/>
      <c r="BHT22" s="210"/>
      <c r="BHU22" s="210"/>
      <c r="BHV22" s="210"/>
      <c r="BHW22" s="210"/>
      <c r="BHX22" s="210"/>
      <c r="BHY22" s="210"/>
      <c r="BHZ22" s="210"/>
      <c r="BIA22" s="210"/>
      <c r="BIB22" s="210"/>
      <c r="BIC22" s="210"/>
      <c r="BID22" s="210"/>
      <c r="BIE22" s="210"/>
      <c r="BIF22" s="210"/>
      <c r="BIG22" s="210"/>
      <c r="BIH22" s="210"/>
      <c r="BII22" s="210"/>
      <c r="BIJ22" s="210"/>
      <c r="BIK22" s="167"/>
      <c r="BIL22" s="213"/>
      <c r="BIM22" s="213"/>
      <c r="BIN22" s="210"/>
      <c r="BIO22" s="210"/>
      <c r="BIP22" s="210"/>
      <c r="BIQ22" s="210"/>
      <c r="BIR22" s="210"/>
      <c r="BIS22" s="210"/>
      <c r="BIT22" s="210"/>
      <c r="BIU22" s="210"/>
      <c r="BIV22" s="210"/>
      <c r="BIW22" s="210"/>
      <c r="BIX22" s="210"/>
      <c r="BIY22" s="210"/>
      <c r="BIZ22" s="210"/>
      <c r="BJA22" s="210"/>
      <c r="BJB22" s="210"/>
      <c r="BJC22" s="210"/>
      <c r="BJD22" s="210"/>
      <c r="BJE22" s="210"/>
      <c r="BJF22" s="210"/>
      <c r="BJG22" s="210"/>
      <c r="BJH22" s="210"/>
      <c r="BJI22" s="210"/>
      <c r="BJJ22" s="210"/>
      <c r="BJK22" s="210"/>
      <c r="BJL22" s="210"/>
      <c r="BJM22" s="210"/>
      <c r="BJN22" s="210"/>
      <c r="BJO22" s="210"/>
      <c r="BJP22" s="210"/>
      <c r="BJQ22" s="210"/>
      <c r="BJR22" s="210"/>
      <c r="BJS22" s="210"/>
      <c r="BJT22" s="210"/>
      <c r="BJU22" s="210"/>
      <c r="BJV22" s="210"/>
      <c r="BJW22" s="210"/>
      <c r="BJX22" s="210"/>
      <c r="BJY22" s="210"/>
      <c r="BJZ22" s="214"/>
      <c r="BKA22" s="214"/>
      <c r="BKB22" s="214"/>
      <c r="BKC22" s="214"/>
      <c r="BKD22" s="214"/>
      <c r="BKE22" s="214"/>
      <c r="BKF22" s="214"/>
      <c r="BKG22" s="214"/>
      <c r="BKH22" s="214"/>
      <c r="BKI22" s="214"/>
      <c r="BKJ22" s="214"/>
      <c r="BKK22" s="210"/>
      <c r="BKL22" s="210"/>
      <c r="BKM22" s="210"/>
      <c r="BKN22" s="210"/>
      <c r="BKO22" s="210"/>
      <c r="BKP22" s="210"/>
      <c r="BKQ22" s="210"/>
      <c r="BKR22" s="210"/>
      <c r="BKS22" s="210"/>
      <c r="BKT22" s="210"/>
      <c r="BKU22" s="210"/>
      <c r="BKV22" s="210"/>
      <c r="BKW22" s="210"/>
      <c r="BKX22" s="210"/>
      <c r="BKY22" s="210"/>
      <c r="BKZ22" s="215"/>
      <c r="BLA22" s="215"/>
      <c r="BLB22" s="215"/>
      <c r="BLC22" s="215"/>
      <c r="BLD22" s="215"/>
      <c r="BLE22" s="215"/>
      <c r="BLF22" s="215"/>
      <c r="BLG22" s="215"/>
      <c r="BLH22" s="215"/>
      <c r="BLI22" s="215"/>
      <c r="BLJ22" s="215"/>
      <c r="BLK22" s="215"/>
      <c r="BLL22" s="215"/>
      <c r="BLM22" s="215"/>
      <c r="BLN22" s="215"/>
      <c r="BLO22" s="215"/>
      <c r="BLP22" s="215"/>
      <c r="BLQ22" s="215"/>
      <c r="BLR22" s="215"/>
      <c r="BLS22" s="215"/>
      <c r="BLT22" s="215"/>
      <c r="BLU22" s="215"/>
      <c r="BLV22" s="215"/>
      <c r="BLW22" s="215"/>
      <c r="BLX22" s="215"/>
      <c r="BLY22" s="215"/>
      <c r="BLZ22" s="215"/>
      <c r="BMA22" s="215"/>
      <c r="BMB22" s="215"/>
      <c r="BMC22" s="215"/>
      <c r="BMD22" s="215"/>
      <c r="BME22" s="215"/>
      <c r="BMF22" s="215"/>
      <c r="BMG22" s="215"/>
      <c r="BMH22" s="215"/>
      <c r="BMI22" s="215"/>
      <c r="BMJ22" s="215"/>
      <c r="BMK22" s="215"/>
      <c r="BML22" s="215"/>
      <c r="BMM22" s="215"/>
      <c r="BMN22" s="215"/>
      <c r="BMO22" s="215"/>
      <c r="BMP22" s="215"/>
      <c r="BMQ22" s="215"/>
      <c r="BMR22" s="215"/>
      <c r="BMS22" s="215"/>
      <c r="BMT22" s="215"/>
      <c r="BMU22" s="215"/>
      <c r="BMV22" s="215"/>
      <c r="BMW22" s="215"/>
      <c r="BMX22" s="215"/>
      <c r="BMY22" s="215"/>
      <c r="BMZ22" s="215"/>
      <c r="BNA22" s="215"/>
      <c r="BNB22" s="215"/>
      <c r="BNC22" s="215"/>
      <c r="BND22" s="215"/>
      <c r="BNE22" s="215"/>
      <c r="BNF22" s="215"/>
      <c r="BNG22" s="215"/>
      <c r="BNH22" s="215"/>
      <c r="BNI22" s="215"/>
      <c r="BNJ22" s="215"/>
      <c r="BNK22" s="215"/>
      <c r="BNL22" s="215"/>
      <c r="BNM22" s="215"/>
      <c r="BNN22" s="215"/>
      <c r="BNO22" s="215"/>
    </row>
    <row r="23" spans="1:1731" s="185" customFormat="1" ht="12" customHeight="1">
      <c r="A23" s="160" t="s">
        <v>277</v>
      </c>
      <c r="B23" s="184" t="s">
        <v>4</v>
      </c>
      <c r="C23" s="184"/>
      <c r="D23" s="184"/>
      <c r="E23" s="184" t="s">
        <v>1</v>
      </c>
      <c r="F23" s="184"/>
      <c r="G23" s="184"/>
      <c r="H23" s="184" t="s">
        <v>2</v>
      </c>
      <c r="I23" s="184"/>
      <c r="J23" s="184"/>
      <c r="K23" s="184" t="s">
        <v>3</v>
      </c>
      <c r="L23" s="184"/>
      <c r="M23" s="184"/>
      <c r="N23" s="184" t="s">
        <v>4</v>
      </c>
      <c r="O23" s="184"/>
      <c r="P23" s="184"/>
      <c r="Q23" s="184" t="s">
        <v>1</v>
      </c>
      <c r="R23" s="184"/>
      <c r="S23" s="184"/>
      <c r="T23" s="184" t="s">
        <v>2</v>
      </c>
      <c r="U23" s="184"/>
      <c r="V23" s="184"/>
      <c r="W23" s="184" t="s">
        <v>3</v>
      </c>
      <c r="X23" s="184"/>
      <c r="Y23" s="184"/>
      <c r="Z23" s="169">
        <v>1</v>
      </c>
      <c r="AA23" s="169"/>
      <c r="AB23" s="184" t="s">
        <v>278</v>
      </c>
      <c r="AC23" s="169"/>
      <c r="AD23" s="169"/>
      <c r="AE23" s="184" t="s">
        <v>279</v>
      </c>
      <c r="AF23" s="169"/>
      <c r="AG23" s="169"/>
      <c r="AH23" s="184" t="s">
        <v>280</v>
      </c>
      <c r="AI23" s="169"/>
      <c r="AJ23" s="169"/>
      <c r="AK23" s="184" t="s">
        <v>281</v>
      </c>
      <c r="AL23" s="169">
        <v>1</v>
      </c>
      <c r="AM23" s="169"/>
      <c r="AN23" s="184" t="s">
        <v>278</v>
      </c>
      <c r="AO23" s="182"/>
      <c r="AP23" s="169"/>
      <c r="AQ23" s="182">
        <v>6</v>
      </c>
      <c r="AR23" s="182"/>
      <c r="AS23" s="182"/>
      <c r="AT23" s="182">
        <v>9</v>
      </c>
      <c r="AU23" s="182"/>
      <c r="AV23" s="182"/>
      <c r="AW23" s="182">
        <v>12</v>
      </c>
      <c r="AX23" s="182">
        <v>1</v>
      </c>
      <c r="AY23" s="182"/>
      <c r="AZ23" s="182">
        <v>3</v>
      </c>
      <c r="BA23" s="182"/>
      <c r="BB23" s="182"/>
      <c r="BC23" s="182">
        <v>6</v>
      </c>
      <c r="BD23" s="182"/>
      <c r="BE23" s="182"/>
      <c r="BF23" s="182">
        <v>9</v>
      </c>
      <c r="BG23" s="182"/>
      <c r="BH23" s="182"/>
      <c r="BI23" s="183">
        <v>12</v>
      </c>
      <c r="BJ23" s="182"/>
      <c r="BK23" s="182"/>
      <c r="BL23" s="182">
        <v>3</v>
      </c>
      <c r="BM23" s="182"/>
      <c r="BN23" s="182"/>
      <c r="BO23" s="182">
        <v>6</v>
      </c>
      <c r="BP23" s="182"/>
      <c r="BQ23" s="182"/>
      <c r="BR23" s="182">
        <v>9</v>
      </c>
      <c r="BU23" s="185">
        <v>12</v>
      </c>
      <c r="BX23" s="185">
        <v>3</v>
      </c>
      <c r="CA23" s="185">
        <v>6</v>
      </c>
      <c r="CD23" s="185">
        <v>9</v>
      </c>
      <c r="CG23" s="185">
        <v>12</v>
      </c>
      <c r="CI23" s="185" t="s">
        <v>282</v>
      </c>
      <c r="CJ23" s="185">
        <v>3</v>
      </c>
      <c r="CM23" s="185">
        <v>6</v>
      </c>
      <c r="CN23" s="160"/>
      <c r="CO23" s="160"/>
      <c r="CP23" s="185">
        <v>9</v>
      </c>
      <c r="CQ23" s="160"/>
      <c r="CR23" s="160"/>
      <c r="CS23" s="185">
        <v>12</v>
      </c>
      <c r="CT23" s="160"/>
      <c r="CU23" s="185" t="s">
        <v>282</v>
      </c>
      <c r="CV23" s="185">
        <v>3</v>
      </c>
      <c r="CY23" s="185">
        <v>6</v>
      </c>
      <c r="CZ23" s="160"/>
      <c r="DA23" s="160"/>
      <c r="DB23" s="185">
        <v>9</v>
      </c>
      <c r="DC23" s="160"/>
      <c r="DD23" s="160"/>
      <c r="DE23" s="185">
        <v>12</v>
      </c>
      <c r="DF23" s="160"/>
      <c r="DG23" s="185" t="s">
        <v>282</v>
      </c>
      <c r="DH23" s="185">
        <v>3</v>
      </c>
      <c r="DK23" s="185">
        <v>6</v>
      </c>
      <c r="DM23" s="160"/>
      <c r="DN23" s="185">
        <v>9</v>
      </c>
      <c r="DP23" s="160"/>
      <c r="DQ23" s="185">
        <v>12</v>
      </c>
      <c r="DR23" s="160"/>
      <c r="DS23" s="160"/>
      <c r="DT23" s="160">
        <v>3</v>
      </c>
      <c r="DU23" s="160"/>
      <c r="DV23" s="160"/>
      <c r="DW23" s="160">
        <v>6</v>
      </c>
      <c r="DX23" s="160"/>
      <c r="DY23" s="160"/>
      <c r="DZ23" s="160">
        <v>9</v>
      </c>
      <c r="EA23" s="160">
        <v>10</v>
      </c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AJR23" s="205"/>
      <c r="AJS23" s="205"/>
      <c r="AJT23" s="205"/>
      <c r="BGD23" s="177"/>
      <c r="BGE23" s="211"/>
      <c r="BGF23" s="212"/>
      <c r="BIK23" s="167"/>
      <c r="BIL23" s="213"/>
      <c r="BIM23" s="213"/>
    </row>
    <row r="24" spans="1:1731" ht="12" customHeight="1">
      <c r="A24" s="161" t="s">
        <v>283</v>
      </c>
      <c r="B24" s="170">
        <v>124.22662735931868</v>
      </c>
      <c r="C24" s="170">
        <v>125.1083316079074</v>
      </c>
      <c r="D24" s="170">
        <v>126.28803335831793</v>
      </c>
      <c r="E24" s="170">
        <v>125.9702897664196</v>
      </c>
      <c r="F24" s="170">
        <v>123.87791390325005</v>
      </c>
      <c r="G24" s="170">
        <v>123.81427766658987</v>
      </c>
      <c r="H24" s="170">
        <v>121.1322853716262</v>
      </c>
      <c r="I24" s="170">
        <v>116.1400968035306</v>
      </c>
      <c r="J24" s="170">
        <v>110.08748644148983</v>
      </c>
      <c r="K24" s="170">
        <v>108.83520405089064</v>
      </c>
      <c r="L24" s="170">
        <v>107.83733662519357</v>
      </c>
      <c r="M24" s="170">
        <v>113.42733806588518</v>
      </c>
      <c r="N24" s="170">
        <v>112.51949746969272</v>
      </c>
      <c r="O24" s="170">
        <v>111.76230869091619</v>
      </c>
      <c r="P24" s="170">
        <v>112.21038982640287</v>
      </c>
      <c r="Q24" s="170">
        <v>112.22059328004337</v>
      </c>
      <c r="R24" s="170">
        <v>110.97207322276977</v>
      </c>
      <c r="S24" s="170">
        <v>110.38338207032288</v>
      </c>
      <c r="T24" s="170">
        <v>109.67356076061159</v>
      </c>
      <c r="U24" s="170">
        <v>109.99940943476119</v>
      </c>
      <c r="V24" s="170">
        <v>113.82658776946732</v>
      </c>
      <c r="W24" s="170">
        <v>115.60084129797548</v>
      </c>
      <c r="X24" s="170">
        <v>118.15088098083073</v>
      </c>
      <c r="Y24" s="170">
        <v>123.46496607066268</v>
      </c>
      <c r="Z24" s="170">
        <v>122.96273904121389</v>
      </c>
      <c r="AA24" s="170">
        <v>121.3266268579348</v>
      </c>
      <c r="AB24" s="170">
        <v>119.93938237147022</v>
      </c>
      <c r="AC24" s="170">
        <v>118.06049934048288</v>
      </c>
      <c r="AD24" s="170">
        <v>119.19439630037596</v>
      </c>
      <c r="AE24" s="170">
        <v>123.51091362962887</v>
      </c>
      <c r="AF24" s="170">
        <v>120.00509161793727</v>
      </c>
      <c r="AG24" s="170">
        <v>122.15210352679016</v>
      </c>
      <c r="AH24" s="170">
        <v>121.85555024781544</v>
      </c>
      <c r="AI24" s="170">
        <v>118.87884071428832</v>
      </c>
      <c r="AJ24" s="170">
        <v>121.0591702457403</v>
      </c>
      <c r="AK24" s="170">
        <v>122.51199012899556</v>
      </c>
      <c r="AL24" s="170">
        <v>124.56682664281524</v>
      </c>
      <c r="AM24" s="170">
        <v>122.19564621339994</v>
      </c>
      <c r="AN24" s="170">
        <v>118.76127063851921</v>
      </c>
      <c r="AO24" s="170">
        <v>120.40811018280468</v>
      </c>
      <c r="AP24" s="170">
        <v>120.90854479521498</v>
      </c>
      <c r="AQ24" s="170">
        <v>123.85266708063416</v>
      </c>
      <c r="AR24" s="170">
        <v>120.54541907341894</v>
      </c>
      <c r="AS24" s="170">
        <v>110.72457067074572</v>
      </c>
      <c r="AT24" s="170">
        <v>106.67602349383441</v>
      </c>
      <c r="AU24" s="170">
        <v>103.09603005335693</v>
      </c>
      <c r="AV24" s="170">
        <v>100.05163563581587</v>
      </c>
      <c r="AW24" s="170">
        <v>99.266451630511483</v>
      </c>
      <c r="AX24" s="170">
        <v>98.94354486460827</v>
      </c>
      <c r="AY24" s="170">
        <v>98.992061356239304</v>
      </c>
      <c r="AZ24" s="170">
        <v>101.47997267354273</v>
      </c>
      <c r="BA24" s="170">
        <v>103.84575688071953</v>
      </c>
      <c r="BB24" s="170">
        <v>104.55132214602325</v>
      </c>
      <c r="BC24" s="170">
        <v>105.35178459088222</v>
      </c>
      <c r="BD24" s="170">
        <v>103.35825764693386</v>
      </c>
      <c r="BE24" s="170">
        <v>101.75750510037547</v>
      </c>
      <c r="BF24" s="170">
        <v>100.01666186357998</v>
      </c>
      <c r="BG24" s="170">
        <v>100.90119518052396</v>
      </c>
      <c r="BH24" s="170">
        <v>101.30862847084023</v>
      </c>
      <c r="BI24" s="170">
        <v>101.37987983361604</v>
      </c>
      <c r="BJ24" s="170">
        <v>99.91040785202307</v>
      </c>
      <c r="BK24" s="170">
        <v>99.628781227479507</v>
      </c>
      <c r="BL24" s="170">
        <v>101.60928160461388</v>
      </c>
      <c r="BM24" s="170">
        <v>102.89884136716401</v>
      </c>
      <c r="BN24" s="170">
        <v>104.77311836414907</v>
      </c>
      <c r="BO24" s="170">
        <v>105.52180214392992</v>
      </c>
      <c r="BP24" s="170">
        <v>107.14872019021209</v>
      </c>
      <c r="BQ24" s="170">
        <v>107.79276261894302</v>
      </c>
      <c r="BR24" s="170">
        <v>105.87295193923265</v>
      </c>
      <c r="BS24" s="170">
        <v>104.80084736465383</v>
      </c>
      <c r="BT24" s="170">
        <v>106.9399615678396</v>
      </c>
      <c r="BU24" s="170">
        <v>105.12595046689799</v>
      </c>
      <c r="BV24" s="170">
        <v>104.10957733694177</v>
      </c>
      <c r="BW24" s="170">
        <v>103.91540665855521</v>
      </c>
      <c r="BX24" s="170">
        <v>104.57599366327757</v>
      </c>
      <c r="BY24" s="170">
        <v>105.24752311765329</v>
      </c>
      <c r="BZ24" s="170">
        <v>107.75151942629439</v>
      </c>
      <c r="CA24" s="170">
        <v>108.93751111565713</v>
      </c>
      <c r="CB24" s="170">
        <v>107.96359889223197</v>
      </c>
      <c r="CC24" s="170">
        <v>110.08716736950272</v>
      </c>
      <c r="CD24" s="170">
        <v>109.84858242485234</v>
      </c>
      <c r="CE24" s="170">
        <v>107.71576464876362</v>
      </c>
      <c r="CF24" s="170">
        <v>104.47865185659786</v>
      </c>
      <c r="CG24" s="170">
        <v>103.73747931129797</v>
      </c>
      <c r="CH24" s="170">
        <v>101.46201869705773</v>
      </c>
      <c r="CI24" s="170">
        <v>103.39856858615812</v>
      </c>
      <c r="CJ24" s="170">
        <v>107.10564508803967</v>
      </c>
      <c r="CK24" s="170">
        <v>107.31560627265044</v>
      </c>
      <c r="CL24" s="219">
        <v>106.85787179362288</v>
      </c>
      <c r="CM24" s="170">
        <v>102.84</v>
      </c>
      <c r="CN24" s="170">
        <v>105.31</v>
      </c>
      <c r="CO24" s="170">
        <v>101.94</v>
      </c>
      <c r="CP24" s="170">
        <v>100.67</v>
      </c>
      <c r="CQ24" s="218">
        <v>100.61</v>
      </c>
      <c r="CR24" s="218">
        <v>100.41</v>
      </c>
      <c r="CS24" s="218">
        <v>96.67</v>
      </c>
      <c r="CT24" s="218">
        <v>97.99</v>
      </c>
      <c r="CU24" s="218">
        <v>99.42</v>
      </c>
      <c r="CV24" s="218">
        <v>100.31</v>
      </c>
      <c r="CW24" s="218">
        <v>103.46410689064101</v>
      </c>
      <c r="CX24" s="218">
        <v>102.481691238235</v>
      </c>
      <c r="CY24" s="218">
        <v>103.351835497823</v>
      </c>
      <c r="CZ24" s="218">
        <v>105.67</v>
      </c>
      <c r="DA24" s="218">
        <v>105.52</v>
      </c>
      <c r="DB24" s="218">
        <v>105.90923893637247</v>
      </c>
      <c r="DC24" s="218">
        <v>104.71636864862172</v>
      </c>
      <c r="DD24" s="218">
        <v>105.59763425449501</v>
      </c>
      <c r="DE24" s="218">
        <v>108.524527139659</v>
      </c>
      <c r="DF24" s="218">
        <v>109.703666561502</v>
      </c>
      <c r="DG24" s="218">
        <v>110.02</v>
      </c>
      <c r="DH24" s="218">
        <v>113.11</v>
      </c>
      <c r="DI24" s="218">
        <v>107.46</v>
      </c>
      <c r="DJ24" s="218">
        <v>106.35</v>
      </c>
      <c r="DK24" s="218">
        <v>105.83</v>
      </c>
      <c r="DL24" s="218">
        <v>106.61</v>
      </c>
      <c r="DM24" s="218">
        <v>105.99</v>
      </c>
      <c r="DN24" s="218">
        <v>106.07</v>
      </c>
      <c r="DO24" s="218">
        <v>105.44</v>
      </c>
      <c r="DP24" s="218">
        <v>103.8</v>
      </c>
      <c r="DQ24" s="218">
        <v>102.4</v>
      </c>
      <c r="DR24" s="218">
        <v>101.1</v>
      </c>
      <c r="DS24" s="218">
        <v>100.1</v>
      </c>
      <c r="DT24" s="366">
        <v>104.88</v>
      </c>
      <c r="DU24" s="366">
        <v>106.72</v>
      </c>
      <c r="DV24" s="366">
        <v>111.16</v>
      </c>
      <c r="DW24" s="366">
        <v>115.61</v>
      </c>
      <c r="DX24" s="366">
        <v>117</v>
      </c>
      <c r="DY24" s="161">
        <v>117.02</v>
      </c>
      <c r="DZ24" s="161">
        <v>117.71</v>
      </c>
      <c r="EA24" s="161">
        <v>118.25</v>
      </c>
      <c r="AJR24" s="178"/>
      <c r="AJS24" s="178"/>
      <c r="AJT24" s="178"/>
      <c r="BGD24" s="177"/>
      <c r="BGE24" s="175"/>
      <c r="BGF24" s="176"/>
      <c r="BIK24" s="167"/>
      <c r="BIL24" s="155"/>
      <c r="BIM24" s="155"/>
    </row>
    <row r="25" spans="1:1731" ht="12" customHeight="1">
      <c r="A25" s="161" t="s">
        <v>284</v>
      </c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>
        <f>N24/B24-1</f>
        <v>-9.424010084217882E-2</v>
      </c>
      <c r="O25" s="187">
        <f t="shared" ref="O25:BZ25" si="294">O24/C24-1</f>
        <v>-0.10667573250691231</v>
      </c>
      <c r="P25" s="187">
        <f t="shared" si="294"/>
        <v>-0.11147250580720081</v>
      </c>
      <c r="Q25" s="187">
        <f t="shared" si="294"/>
        <v>-0.10915031244170037</v>
      </c>
      <c r="R25" s="187">
        <f t="shared" si="294"/>
        <v>-0.10418193424341871</v>
      </c>
      <c r="S25" s="187">
        <f t="shared" si="294"/>
        <v>-0.10847614547680873</v>
      </c>
      <c r="T25" s="187">
        <f t="shared" si="294"/>
        <v>-9.4596783804251405E-2</v>
      </c>
      <c r="U25" s="187">
        <f t="shared" si="294"/>
        <v>-5.2873103585898917E-2</v>
      </c>
      <c r="V25" s="187">
        <f t="shared" si="294"/>
        <v>3.3964816972769984E-2</v>
      </c>
      <c r="W25" s="187">
        <f t="shared" si="294"/>
        <v>6.2164051660354991E-2</v>
      </c>
      <c r="X25" s="187">
        <f t="shared" si="294"/>
        <v>9.5639828267305882E-2</v>
      </c>
      <c r="Y25" s="187">
        <f t="shared" si="294"/>
        <v>8.84939043438282E-2</v>
      </c>
      <c r="Z25" s="187">
        <f t="shared" si="294"/>
        <v>9.2812728516976195E-2</v>
      </c>
      <c r="AA25" s="187">
        <f t="shared" si="294"/>
        <v>8.5577313846201708E-2</v>
      </c>
      <c r="AB25" s="187">
        <f t="shared" si="294"/>
        <v>6.8879473255770929E-2</v>
      </c>
      <c r="AC25" s="187">
        <f t="shared" si="294"/>
        <v>5.2039522245851844E-2</v>
      </c>
      <c r="AD25" s="187">
        <f t="shared" si="294"/>
        <v>7.409362408775011E-2</v>
      </c>
      <c r="AE25" s="187">
        <f t="shared" si="294"/>
        <v>0.11892670176515097</v>
      </c>
      <c r="AF25" s="187">
        <f t="shared" si="294"/>
        <v>9.4202566103207541E-2</v>
      </c>
      <c r="AG25" s="187">
        <f t="shared" si="294"/>
        <v>0.11047963034052954</v>
      </c>
      <c r="AH25" s="187">
        <f t="shared" si="294"/>
        <v>7.0536793166541711E-2</v>
      </c>
      <c r="AI25" s="187">
        <f t="shared" si="294"/>
        <v>2.8356189968059109E-2</v>
      </c>
      <c r="AJ25" s="187">
        <f t="shared" si="294"/>
        <v>2.4615045108139499E-2</v>
      </c>
      <c r="AK25" s="187">
        <f t="shared" si="294"/>
        <v>-7.7185939622881339E-3</v>
      </c>
      <c r="AL25" s="187">
        <f t="shared" si="294"/>
        <v>1.3045314492089455E-2</v>
      </c>
      <c r="AM25" s="187">
        <f t="shared" si="294"/>
        <v>7.1626433370037823E-3</v>
      </c>
      <c r="AN25" s="187">
        <f t="shared" si="294"/>
        <v>-9.8225596101723101E-3</v>
      </c>
      <c r="AO25" s="187">
        <f t="shared" si="294"/>
        <v>1.9884812070389168E-2</v>
      </c>
      <c r="AP25" s="187">
        <f t="shared" si="294"/>
        <v>1.4381116462214294E-2</v>
      </c>
      <c r="AQ25" s="187">
        <f t="shared" si="294"/>
        <v>2.7669899036621981E-3</v>
      </c>
      <c r="AR25" s="187">
        <f t="shared" si="294"/>
        <v>4.5025377523306709E-3</v>
      </c>
      <c r="AS25" s="187">
        <f t="shared" si="294"/>
        <v>-9.3551666537925571E-2</v>
      </c>
      <c r="AT25" s="187">
        <f t="shared" si="294"/>
        <v>-0.12456984292558448</v>
      </c>
      <c r="AU25" s="187">
        <f t="shared" si="294"/>
        <v>-0.13276383388414403</v>
      </c>
      <c r="AV25" s="187">
        <f t="shared" si="294"/>
        <v>-0.17353113000263298</v>
      </c>
      <c r="AW25" s="187">
        <f t="shared" si="294"/>
        <v>-0.18974092636980544</v>
      </c>
      <c r="AX25" s="187">
        <f t="shared" si="294"/>
        <v>-0.20569908111795732</v>
      </c>
      <c r="AY25" s="187">
        <f t="shared" si="294"/>
        <v>-0.18988880190247026</v>
      </c>
      <c r="AZ25" s="187">
        <f t="shared" si="294"/>
        <v>-0.14551290898172176</v>
      </c>
      <c r="BA25" s="187">
        <f t="shared" si="294"/>
        <v>-0.1375518084034375</v>
      </c>
      <c r="BB25" s="187">
        <f t="shared" si="294"/>
        <v>-0.13528591115620703</v>
      </c>
      <c r="BC25" s="187">
        <f t="shared" si="294"/>
        <v>-0.14937815168491253</v>
      </c>
      <c r="BD25" s="187">
        <f t="shared" si="294"/>
        <v>-0.14257830416614281</v>
      </c>
      <c r="BE25" s="187">
        <f t="shared" si="294"/>
        <v>-8.0985327069228563E-2</v>
      </c>
      <c r="BF25" s="187">
        <f t="shared" si="294"/>
        <v>-6.2426039255571997E-2</v>
      </c>
      <c r="BG25" s="187">
        <f t="shared" si="294"/>
        <v>-2.1289227836387536E-2</v>
      </c>
      <c r="BH25" s="187">
        <f t="shared" si="294"/>
        <v>1.2563441137531939E-2</v>
      </c>
      <c r="BI25" s="187">
        <f t="shared" si="294"/>
        <v>2.1290457837368271E-2</v>
      </c>
      <c r="BJ25" s="187">
        <f t="shared" si="294"/>
        <v>9.771865246366751E-3</v>
      </c>
      <c r="BK25" s="187">
        <f t="shared" si="294"/>
        <v>6.4320296245661268E-3</v>
      </c>
      <c r="BL25" s="187">
        <f t="shared" si="294"/>
        <v>1.2742310395286172E-3</v>
      </c>
      <c r="BM25" s="187">
        <f t="shared" si="294"/>
        <v>-9.1184805426685056E-3</v>
      </c>
      <c r="BN25" s="187">
        <f t="shared" si="294"/>
        <v>2.1214099790727303E-3</v>
      </c>
      <c r="BO25" s="187">
        <f t="shared" si="294"/>
        <v>1.6138080024741264E-3</v>
      </c>
      <c r="BP25" s="187">
        <f t="shared" si="294"/>
        <v>3.6673049929171864E-2</v>
      </c>
      <c r="BQ25" s="187">
        <f t="shared" si="294"/>
        <v>5.9310195475156924E-2</v>
      </c>
      <c r="BR25" s="187">
        <f t="shared" si="294"/>
        <v>5.8553144711433136E-2</v>
      </c>
      <c r="BS25" s="187">
        <f t="shared" si="294"/>
        <v>3.8648225892200294E-2</v>
      </c>
      <c r="BT25" s="187">
        <f t="shared" si="294"/>
        <v>5.5585917823576469E-2</v>
      </c>
      <c r="BU25" s="187">
        <f t="shared" si="294"/>
        <v>3.6950829291078069E-2</v>
      </c>
      <c r="BV25" s="187">
        <f t="shared" si="294"/>
        <v>4.2029349846495201E-2</v>
      </c>
      <c r="BW25" s="187">
        <f t="shared" si="294"/>
        <v>4.3025974806297995E-2</v>
      </c>
      <c r="BX25" s="187">
        <f t="shared" si="294"/>
        <v>2.9197254540268114E-2</v>
      </c>
      <c r="BY25" s="187">
        <f t="shared" si="294"/>
        <v>2.2825152540918436E-2</v>
      </c>
      <c r="BZ25" s="187">
        <f t="shared" si="294"/>
        <v>2.8427149145199726E-2</v>
      </c>
      <c r="CA25" s="187">
        <f t="shared" ref="CA25:DS25" si="295">CA24/BO24-1</f>
        <v>3.2369698984748618E-2</v>
      </c>
      <c r="CB25" s="187">
        <f t="shared" si="295"/>
        <v>7.6051183866059358E-3</v>
      </c>
      <c r="CC25" s="187">
        <f t="shared" si="295"/>
        <v>2.1285332102217502E-2</v>
      </c>
      <c r="CD25" s="187">
        <f t="shared" si="295"/>
        <v>3.7550955298776945E-2</v>
      </c>
      <c r="CE25" s="187">
        <f t="shared" si="295"/>
        <v>2.7813871332236006E-2</v>
      </c>
      <c r="CF25" s="187">
        <f t="shared" si="295"/>
        <v>-2.3015808825406769E-2</v>
      </c>
      <c r="CG25" s="187">
        <f t="shared" si="295"/>
        <v>-1.3207691815706468E-2</v>
      </c>
      <c r="CH25" s="187">
        <f t="shared" si="295"/>
        <v>-2.54305003209786E-2</v>
      </c>
      <c r="CI25" s="187">
        <f t="shared" si="295"/>
        <v>-4.9736423983338662E-3</v>
      </c>
      <c r="CJ25" s="187">
        <f t="shared" si="295"/>
        <v>2.4189599698256403E-2</v>
      </c>
      <c r="CK25" s="187">
        <f t="shared" si="295"/>
        <v>1.9649708551195966E-2</v>
      </c>
      <c r="CL25" s="187">
        <f t="shared" si="295"/>
        <v>-8.2935965769169728E-3</v>
      </c>
      <c r="CM25" s="187">
        <f t="shared" si="295"/>
        <v>-5.5972557599406669E-2</v>
      </c>
      <c r="CN25" s="187">
        <f t="shared" si="295"/>
        <v>-2.457864427880696E-2</v>
      </c>
      <c r="CO25" s="187">
        <f t="shared" si="295"/>
        <v>-7.4006512876810815E-2</v>
      </c>
      <c r="CP25" s="187">
        <f t="shared" si="295"/>
        <v>-8.3556676128537455E-2</v>
      </c>
      <c r="CQ25" s="187">
        <f t="shared" si="295"/>
        <v>-6.5967731575168109E-2</v>
      </c>
      <c r="CR25" s="187">
        <f t="shared" si="295"/>
        <v>-3.8942423014629801E-2</v>
      </c>
      <c r="CS25" s="187">
        <f t="shared" si="295"/>
        <v>-6.8128504357520603E-2</v>
      </c>
      <c r="CT25" s="187">
        <f t="shared" si="295"/>
        <v>-3.4219885841463293E-2</v>
      </c>
      <c r="CU25" s="187">
        <f t="shared" si="295"/>
        <v>-3.8477985145828453E-2</v>
      </c>
      <c r="CV25" s="187">
        <f t="shared" si="295"/>
        <v>-6.3448057125781943E-2</v>
      </c>
      <c r="CW25" s="187">
        <f t="shared" si="295"/>
        <v>-3.5889462080884615E-2</v>
      </c>
      <c r="CX25" s="187">
        <f t="shared" si="295"/>
        <v>-4.0953281980383172E-2</v>
      </c>
      <c r="CY25" s="187">
        <f t="shared" si="295"/>
        <v>4.9770079523823174E-3</v>
      </c>
      <c r="CZ25" s="187">
        <f t="shared" si="295"/>
        <v>3.4184787769442337E-3</v>
      </c>
      <c r="DA25" s="187">
        <f t="shared" si="295"/>
        <v>3.5118697272905619E-2</v>
      </c>
      <c r="DB25" s="187">
        <f t="shared" si="295"/>
        <v>5.2043696596528077E-2</v>
      </c>
      <c r="DC25" s="187">
        <f t="shared" si="295"/>
        <v>4.0814716714260291E-2</v>
      </c>
      <c r="DD25" s="187">
        <f t="shared" si="295"/>
        <v>5.1664518021063754E-2</v>
      </c>
      <c r="DE25" s="187">
        <f t="shared" si="295"/>
        <v>0.12262881079610022</v>
      </c>
      <c r="DF25" s="187">
        <f t="shared" si="295"/>
        <v>0.11953940770999094</v>
      </c>
      <c r="DG25" s="187">
        <f t="shared" si="295"/>
        <v>0.10661838664252654</v>
      </c>
      <c r="DH25" s="187">
        <f t="shared" si="295"/>
        <v>0.12760442627853652</v>
      </c>
      <c r="DI25" s="187">
        <f t="shared" si="295"/>
        <v>3.8621056417009969E-2</v>
      </c>
      <c r="DJ25" s="187">
        <f t="shared" si="295"/>
        <v>3.7746340004991552E-2</v>
      </c>
      <c r="DK25" s="187">
        <f t="shared" si="295"/>
        <v>2.397794379016327E-2</v>
      </c>
      <c r="DL25" s="187">
        <f t="shared" si="295"/>
        <v>8.8956184347497302E-3</v>
      </c>
      <c r="DM25" s="187">
        <f t="shared" si="295"/>
        <v>4.4541319181197192E-3</v>
      </c>
      <c r="DN25" s="187">
        <f t="shared" si="295"/>
        <v>1.5179135006728739E-3</v>
      </c>
      <c r="DO25" s="187">
        <f t="shared" si="295"/>
        <v>6.9103938640808771E-3</v>
      </c>
      <c r="DP25" s="187">
        <f t="shared" si="295"/>
        <v>-1.7023433026564172E-2</v>
      </c>
      <c r="DQ25" s="187">
        <f t="shared" si="295"/>
        <v>-5.6434497353555879E-2</v>
      </c>
      <c r="DR25" s="187">
        <f t="shared" si="295"/>
        <v>-7.8426426674432337E-2</v>
      </c>
      <c r="DS25" s="187">
        <f t="shared" si="295"/>
        <v>-9.0165424468278466E-2</v>
      </c>
      <c r="DT25" s="367">
        <f>DT24/DH24-1</f>
        <v>-7.2761029086729767E-2</v>
      </c>
      <c r="DU25" s="367">
        <f t="shared" ref="DU25:DX25" si="296">DU24/DI24-1</f>
        <v>-6.8862832681927388E-3</v>
      </c>
      <c r="DV25" s="367">
        <f t="shared" si="296"/>
        <v>4.5228020686412851E-2</v>
      </c>
      <c r="DW25" s="367">
        <f t="shared" si="296"/>
        <v>9.2412359444391967E-2</v>
      </c>
      <c r="DX25" s="367">
        <f t="shared" si="296"/>
        <v>9.7458024575555857E-2</v>
      </c>
      <c r="DY25" s="367">
        <f t="shared" ref="DY25" si="297">DY24/DM24-1</f>
        <v>0.10406642136050581</v>
      </c>
      <c r="DZ25" s="367">
        <f t="shared" ref="DZ25" si="298">DZ24/DN24-1</f>
        <v>0.10973885170170639</v>
      </c>
      <c r="EA25" s="367">
        <f t="shared" ref="EA25" si="299">EA24/DO24-1</f>
        <v>0.12149089529590285</v>
      </c>
      <c r="AJR25" s="178"/>
      <c r="AJS25" s="178"/>
      <c r="AJT25" s="178"/>
      <c r="BGD25" s="177"/>
      <c r="BGE25" s="175"/>
      <c r="BGF25" s="176"/>
      <c r="BIK25" s="167"/>
      <c r="BIL25" s="155"/>
      <c r="BIM25" s="155"/>
    </row>
    <row r="26" spans="1:1731" ht="12" customHeight="1">
      <c r="A26" s="161" t="s">
        <v>285</v>
      </c>
      <c r="B26" s="170">
        <v>66.947803181960907</v>
      </c>
      <c r="C26" s="170">
        <v>67.218928937342312</v>
      </c>
      <c r="D26" s="170">
        <v>67.094196510431615</v>
      </c>
      <c r="E26" s="170">
        <v>66.582523183943565</v>
      </c>
      <c r="F26" s="170">
        <v>65.579935947057763</v>
      </c>
      <c r="G26" s="170">
        <v>65.877867891242374</v>
      </c>
      <c r="H26" s="170">
        <v>64.556423724790235</v>
      </c>
      <c r="I26" s="170">
        <v>60.507270687399341</v>
      </c>
      <c r="J26" s="170">
        <v>56.954029437352247</v>
      </c>
      <c r="K26" s="170">
        <v>55.690313434816105</v>
      </c>
      <c r="L26" s="170">
        <v>54.50861838281417</v>
      </c>
      <c r="M26" s="170">
        <v>56.475325322527247</v>
      </c>
      <c r="N26" s="170">
        <v>55.705075670602334</v>
      </c>
      <c r="O26" s="170">
        <v>55.047305032199226</v>
      </c>
      <c r="P26" s="170">
        <v>55.03311463822029</v>
      </c>
      <c r="Q26" s="170">
        <v>54.700966242643609</v>
      </c>
      <c r="R26" s="170">
        <v>53.577137696217306</v>
      </c>
      <c r="S26" s="170">
        <v>53.092821957792616</v>
      </c>
      <c r="T26" s="170">
        <v>52.51424933762371</v>
      </c>
      <c r="U26" s="170">
        <v>52.385575804385176</v>
      </c>
      <c r="V26" s="170">
        <v>53.894127257609981</v>
      </c>
      <c r="W26" s="170">
        <v>54.38052625596044</v>
      </c>
      <c r="X26" s="170">
        <v>55.269073356761822</v>
      </c>
      <c r="Y26" s="170">
        <v>57.773474865140017</v>
      </c>
      <c r="Z26" s="170">
        <v>57.276030731060501</v>
      </c>
      <c r="AA26" s="170">
        <v>56.983964329608064</v>
      </c>
      <c r="AB26" s="170">
        <v>55.929265365156986</v>
      </c>
      <c r="AC26" s="170">
        <v>54.699144563659644</v>
      </c>
      <c r="AD26" s="170">
        <v>55.257909016364849</v>
      </c>
      <c r="AE26" s="170">
        <v>57.250019016588702</v>
      </c>
      <c r="AF26" s="170">
        <v>55.762972921032151</v>
      </c>
      <c r="AG26" s="170">
        <v>57.476642768831454</v>
      </c>
      <c r="AH26" s="170">
        <v>57.319430831171182</v>
      </c>
      <c r="AI26" s="170">
        <v>56.532566382354531</v>
      </c>
      <c r="AJ26" s="170">
        <v>57.258924265024127</v>
      </c>
      <c r="AK26" s="170">
        <v>58.277103609352501</v>
      </c>
      <c r="AL26" s="170">
        <v>59.796746733893968</v>
      </c>
      <c r="AM26" s="170">
        <v>58.958194314970079</v>
      </c>
      <c r="AN26" s="170">
        <v>56.994269024639699</v>
      </c>
      <c r="AO26" s="170">
        <v>57.07417448259212</v>
      </c>
      <c r="AP26" s="170">
        <v>57.263136482660883</v>
      </c>
      <c r="AQ26" s="170">
        <v>58.824121611181191</v>
      </c>
      <c r="AR26" s="170">
        <v>57.298427171050925</v>
      </c>
      <c r="AS26" s="170">
        <v>52.942994690896569</v>
      </c>
      <c r="AT26" s="170">
        <v>51.711356386779151</v>
      </c>
      <c r="AU26" s="170">
        <v>50.587144025744344</v>
      </c>
      <c r="AV26" s="170">
        <v>48.909440134998803</v>
      </c>
      <c r="AW26" s="170">
        <v>48.294309852697083</v>
      </c>
      <c r="AX26" s="170">
        <v>47.791752577046452</v>
      </c>
      <c r="AY26" s="170">
        <v>47.53418918619542</v>
      </c>
      <c r="AZ26" s="170">
        <v>47.910021064466129</v>
      </c>
      <c r="BA26" s="170">
        <v>48.36180108248859</v>
      </c>
      <c r="BB26" s="170">
        <v>48.465955526423485</v>
      </c>
      <c r="BC26" s="170">
        <v>49.116581854725332</v>
      </c>
      <c r="BD26" s="170">
        <v>48.226497161486833</v>
      </c>
      <c r="BE26" s="170">
        <v>47.00880807915771</v>
      </c>
      <c r="BF26" s="170">
        <v>46.146659248531961</v>
      </c>
      <c r="BG26" s="170">
        <v>46.418934352482907</v>
      </c>
      <c r="BH26" s="170">
        <v>46.668574051738496</v>
      </c>
      <c r="BI26" s="170">
        <v>46.697590426938774</v>
      </c>
      <c r="BJ26" s="170">
        <v>45.717310143240041</v>
      </c>
      <c r="BK26" s="170">
        <v>45.625995697636618</v>
      </c>
      <c r="BL26" s="170">
        <v>45.742583856961176</v>
      </c>
      <c r="BM26" s="170">
        <v>46.059494339618325</v>
      </c>
      <c r="BN26" s="170">
        <v>46.693358540383201</v>
      </c>
      <c r="BO26" s="170">
        <v>46.730713792812153</v>
      </c>
      <c r="BP26" s="170">
        <v>47.22548267853994</v>
      </c>
      <c r="BQ26" s="170">
        <v>48.182108062443362</v>
      </c>
      <c r="BR26" s="170">
        <v>47.543536025151504</v>
      </c>
      <c r="BS26" s="170">
        <v>46.599159688882864</v>
      </c>
      <c r="BT26" s="170">
        <v>46.432464683782207</v>
      </c>
      <c r="BU26" s="170">
        <v>45.380531504113442</v>
      </c>
      <c r="BV26" s="170">
        <v>44.676018467531748</v>
      </c>
      <c r="BW26" s="170">
        <v>44.700979664105432</v>
      </c>
      <c r="BX26" s="170">
        <v>44.583145607857865</v>
      </c>
      <c r="BY26" s="170">
        <v>44.574254987076834</v>
      </c>
      <c r="BZ26" s="170">
        <v>45.043435413591098</v>
      </c>
      <c r="CA26" s="170">
        <v>44.884916777013999</v>
      </c>
      <c r="CB26" s="170">
        <v>44.648979302183974</v>
      </c>
      <c r="CC26" s="170">
        <v>45.52629805842674</v>
      </c>
      <c r="CD26" s="170">
        <v>45.643527762673486</v>
      </c>
      <c r="CE26" s="170">
        <v>45.299480072054607</v>
      </c>
      <c r="CF26" s="170">
        <v>44.489162489038534</v>
      </c>
      <c r="CG26" s="170">
        <v>43.951457010155664</v>
      </c>
      <c r="CH26" s="170">
        <v>43.178706146151953</v>
      </c>
      <c r="CI26" s="170">
        <v>43.672546313419232</v>
      </c>
      <c r="CJ26" s="170">
        <v>44.626562695537721</v>
      </c>
      <c r="CK26" s="170">
        <v>44.733287188881015</v>
      </c>
      <c r="CL26" s="170">
        <v>44.399754424068838</v>
      </c>
      <c r="CM26" s="170">
        <v>42.559971563708316</v>
      </c>
      <c r="CN26" s="170">
        <v>43.25</v>
      </c>
      <c r="CO26" s="170">
        <v>42.61</v>
      </c>
      <c r="CP26" s="170">
        <v>42.32</v>
      </c>
      <c r="CQ26" s="170">
        <v>42.02</v>
      </c>
      <c r="CR26" s="218">
        <v>41.52</v>
      </c>
      <c r="CS26" s="218">
        <v>40.909999999999997</v>
      </c>
      <c r="CT26" s="218">
        <v>41.99</v>
      </c>
      <c r="CU26" s="218">
        <v>42</v>
      </c>
      <c r="CV26" s="218">
        <v>42.39</v>
      </c>
      <c r="CW26" s="218">
        <v>42.518682515974703</v>
      </c>
      <c r="CX26" s="218">
        <v>40.654196072170897</v>
      </c>
      <c r="CY26" s="218">
        <v>40.639146282031</v>
      </c>
      <c r="CZ26" s="218">
        <v>41.073869125904501</v>
      </c>
      <c r="DA26" s="218">
        <v>41.08</v>
      </c>
      <c r="DB26" s="218">
        <v>40.9687089568354</v>
      </c>
      <c r="DC26" s="218">
        <v>40.791420496354597</v>
      </c>
      <c r="DD26" s="218">
        <v>40.791420496354561</v>
      </c>
      <c r="DE26" s="218">
        <v>40.950169454358402</v>
      </c>
      <c r="DF26" s="218">
        <v>41.1223877787261</v>
      </c>
      <c r="DG26" s="218">
        <v>41.094819073595701</v>
      </c>
      <c r="DH26" s="218">
        <v>42.46</v>
      </c>
      <c r="DI26" s="218">
        <v>39.46</v>
      </c>
      <c r="DJ26" s="218">
        <v>38.57</v>
      </c>
      <c r="DK26" s="218">
        <v>37.869999999999997</v>
      </c>
      <c r="DL26" s="218">
        <v>38.08</v>
      </c>
      <c r="DM26" s="218">
        <v>37.99</v>
      </c>
      <c r="DN26" s="218">
        <v>38.14</v>
      </c>
      <c r="DO26" s="218">
        <v>37.79</v>
      </c>
      <c r="DP26" s="218">
        <v>36.89</v>
      </c>
      <c r="DQ26" s="218">
        <v>36.130000000000003</v>
      </c>
      <c r="DR26" s="218">
        <v>35.31</v>
      </c>
      <c r="DS26" s="218">
        <v>35.43</v>
      </c>
      <c r="DT26" s="366">
        <v>35.700000000000003</v>
      </c>
      <c r="DU26" s="366">
        <v>36.25</v>
      </c>
      <c r="DV26" s="366">
        <v>36.93</v>
      </c>
      <c r="DW26" s="366">
        <v>38.03</v>
      </c>
      <c r="DX26" s="366">
        <v>38.450000000000003</v>
      </c>
      <c r="DY26" s="161">
        <v>38.82</v>
      </c>
      <c r="DZ26" s="161">
        <v>39.24</v>
      </c>
      <c r="EA26" s="161">
        <v>39.51</v>
      </c>
      <c r="AEZ26" s="189"/>
      <c r="AFA26" s="189"/>
      <c r="AFB26" s="189"/>
      <c r="AFC26" s="189"/>
      <c r="AJR26" s="178"/>
      <c r="AJS26" s="178"/>
      <c r="AJT26" s="178"/>
      <c r="BGD26" s="177"/>
      <c r="BGE26" s="175"/>
      <c r="BGF26" s="176"/>
      <c r="BIK26" s="167"/>
      <c r="BIL26" s="155"/>
      <c r="BIM26" s="155"/>
    </row>
    <row r="27" spans="1:1731" ht="12" customHeight="1">
      <c r="B27" s="18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70"/>
      <c r="BT27" s="170"/>
      <c r="BU27" s="170"/>
      <c r="CB27" s="188"/>
      <c r="CC27" s="188"/>
      <c r="CD27" s="188"/>
      <c r="CE27" s="186"/>
      <c r="CF27" s="186"/>
      <c r="CG27" s="186"/>
      <c r="CH27" s="186"/>
      <c r="CI27" s="186"/>
      <c r="CJ27" s="186"/>
      <c r="CK27" s="186"/>
      <c r="CL27" s="186"/>
      <c r="DB27" s="173"/>
      <c r="DC27" s="173"/>
      <c r="AEZ27" s="189"/>
      <c r="AFA27" s="189"/>
      <c r="AFB27" s="189"/>
      <c r="AFC27" s="189"/>
      <c r="AJR27" s="178"/>
      <c r="AJS27" s="178"/>
      <c r="AJT27" s="178"/>
      <c r="BGD27" s="177"/>
      <c r="BGE27" s="175"/>
      <c r="BGF27" s="176"/>
      <c r="BIK27" s="167"/>
      <c r="BIL27" s="155"/>
      <c r="BIM27" s="155"/>
    </row>
    <row r="28" spans="1:1731" ht="12" customHeight="1">
      <c r="A28" s="161" t="s">
        <v>286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90">
        <f>N25</f>
        <v>-9.424010084217882E-2</v>
      </c>
      <c r="O28" s="190">
        <f t="shared" ref="O28:BZ28" si="300">O25</f>
        <v>-0.10667573250691231</v>
      </c>
      <c r="P28" s="190">
        <f t="shared" si="300"/>
        <v>-0.11147250580720081</v>
      </c>
      <c r="Q28" s="190">
        <f t="shared" si="300"/>
        <v>-0.10915031244170037</v>
      </c>
      <c r="R28" s="190">
        <f t="shared" si="300"/>
        <v>-0.10418193424341871</v>
      </c>
      <c r="S28" s="190">
        <f t="shared" si="300"/>
        <v>-0.10847614547680873</v>
      </c>
      <c r="T28" s="190">
        <f t="shared" si="300"/>
        <v>-9.4596783804251405E-2</v>
      </c>
      <c r="U28" s="190">
        <f t="shared" si="300"/>
        <v>-5.2873103585898917E-2</v>
      </c>
      <c r="V28" s="190">
        <f t="shared" si="300"/>
        <v>3.3964816972769984E-2</v>
      </c>
      <c r="W28" s="190">
        <f t="shared" si="300"/>
        <v>6.2164051660354991E-2</v>
      </c>
      <c r="X28" s="190">
        <f t="shared" si="300"/>
        <v>9.5639828267305882E-2</v>
      </c>
      <c r="Y28" s="190">
        <f t="shared" si="300"/>
        <v>8.84939043438282E-2</v>
      </c>
      <c r="Z28" s="190">
        <f t="shared" si="300"/>
        <v>9.2812728516976195E-2</v>
      </c>
      <c r="AA28" s="190">
        <f t="shared" si="300"/>
        <v>8.5577313846201708E-2</v>
      </c>
      <c r="AB28" s="190">
        <f t="shared" si="300"/>
        <v>6.8879473255770929E-2</v>
      </c>
      <c r="AC28" s="190">
        <f t="shared" si="300"/>
        <v>5.2039522245851844E-2</v>
      </c>
      <c r="AD28" s="190">
        <f t="shared" si="300"/>
        <v>7.409362408775011E-2</v>
      </c>
      <c r="AE28" s="190">
        <f t="shared" si="300"/>
        <v>0.11892670176515097</v>
      </c>
      <c r="AF28" s="190">
        <f t="shared" si="300"/>
        <v>9.4202566103207541E-2</v>
      </c>
      <c r="AG28" s="190">
        <f t="shared" si="300"/>
        <v>0.11047963034052954</v>
      </c>
      <c r="AH28" s="190">
        <f t="shared" si="300"/>
        <v>7.0536793166541711E-2</v>
      </c>
      <c r="AI28" s="190">
        <f t="shared" si="300"/>
        <v>2.8356189968059109E-2</v>
      </c>
      <c r="AJ28" s="190">
        <f t="shared" si="300"/>
        <v>2.4615045108139499E-2</v>
      </c>
      <c r="AK28" s="190">
        <f t="shared" si="300"/>
        <v>-7.7185939622881339E-3</v>
      </c>
      <c r="AL28" s="190">
        <f t="shared" si="300"/>
        <v>1.3045314492089455E-2</v>
      </c>
      <c r="AM28" s="190">
        <f t="shared" si="300"/>
        <v>7.1626433370037823E-3</v>
      </c>
      <c r="AN28" s="190">
        <f t="shared" si="300"/>
        <v>-9.8225596101723101E-3</v>
      </c>
      <c r="AO28" s="190">
        <f t="shared" si="300"/>
        <v>1.9884812070389168E-2</v>
      </c>
      <c r="AP28" s="190">
        <f t="shared" si="300"/>
        <v>1.4381116462214294E-2</v>
      </c>
      <c r="AQ28" s="190">
        <f t="shared" si="300"/>
        <v>2.7669899036621981E-3</v>
      </c>
      <c r="AR28" s="190">
        <f t="shared" si="300"/>
        <v>4.5025377523306709E-3</v>
      </c>
      <c r="AS28" s="190">
        <f t="shared" si="300"/>
        <v>-9.3551666537925571E-2</v>
      </c>
      <c r="AT28" s="190">
        <f t="shared" si="300"/>
        <v>-0.12456984292558448</v>
      </c>
      <c r="AU28" s="190">
        <f t="shared" si="300"/>
        <v>-0.13276383388414403</v>
      </c>
      <c r="AV28" s="190">
        <f t="shared" si="300"/>
        <v>-0.17353113000263298</v>
      </c>
      <c r="AW28" s="190">
        <f t="shared" si="300"/>
        <v>-0.18974092636980544</v>
      </c>
      <c r="AX28" s="190">
        <f t="shared" si="300"/>
        <v>-0.20569908111795732</v>
      </c>
      <c r="AY28" s="190">
        <f t="shared" si="300"/>
        <v>-0.18988880190247026</v>
      </c>
      <c r="AZ28" s="190">
        <f t="shared" si="300"/>
        <v>-0.14551290898172176</v>
      </c>
      <c r="BA28" s="190">
        <f t="shared" si="300"/>
        <v>-0.1375518084034375</v>
      </c>
      <c r="BB28" s="190">
        <f t="shared" si="300"/>
        <v>-0.13528591115620703</v>
      </c>
      <c r="BC28" s="190">
        <f t="shared" si="300"/>
        <v>-0.14937815168491253</v>
      </c>
      <c r="BD28" s="190">
        <f t="shared" si="300"/>
        <v>-0.14257830416614281</v>
      </c>
      <c r="BE28" s="190">
        <f t="shared" si="300"/>
        <v>-8.0985327069228563E-2</v>
      </c>
      <c r="BF28" s="190">
        <f t="shared" si="300"/>
        <v>-6.2426039255571997E-2</v>
      </c>
      <c r="BG28" s="190">
        <f t="shared" si="300"/>
        <v>-2.1289227836387536E-2</v>
      </c>
      <c r="BH28" s="190">
        <f t="shared" si="300"/>
        <v>1.2563441137531939E-2</v>
      </c>
      <c r="BI28" s="190">
        <f t="shared" si="300"/>
        <v>2.1290457837368271E-2</v>
      </c>
      <c r="BJ28" s="190">
        <f t="shared" si="300"/>
        <v>9.771865246366751E-3</v>
      </c>
      <c r="BK28" s="190">
        <f t="shared" si="300"/>
        <v>6.4320296245661268E-3</v>
      </c>
      <c r="BL28" s="190">
        <f t="shared" si="300"/>
        <v>1.2742310395286172E-3</v>
      </c>
      <c r="BM28" s="190">
        <f t="shared" si="300"/>
        <v>-9.1184805426685056E-3</v>
      </c>
      <c r="BN28" s="190">
        <f t="shared" si="300"/>
        <v>2.1214099790727303E-3</v>
      </c>
      <c r="BO28" s="190">
        <f t="shared" si="300"/>
        <v>1.6138080024741264E-3</v>
      </c>
      <c r="BP28" s="190">
        <f t="shared" si="300"/>
        <v>3.6673049929171864E-2</v>
      </c>
      <c r="BQ28" s="190">
        <f t="shared" si="300"/>
        <v>5.9310195475156924E-2</v>
      </c>
      <c r="BR28" s="190">
        <f t="shared" si="300"/>
        <v>5.8553144711433136E-2</v>
      </c>
      <c r="BS28" s="190">
        <f t="shared" si="300"/>
        <v>3.8648225892200294E-2</v>
      </c>
      <c r="BT28" s="190">
        <f t="shared" si="300"/>
        <v>5.5585917823576469E-2</v>
      </c>
      <c r="BU28" s="190">
        <f t="shared" si="300"/>
        <v>3.6950829291078069E-2</v>
      </c>
      <c r="BV28" s="190">
        <f t="shared" si="300"/>
        <v>4.2029349846495201E-2</v>
      </c>
      <c r="BW28" s="190">
        <f t="shared" si="300"/>
        <v>4.3025974806297995E-2</v>
      </c>
      <c r="BX28" s="190">
        <f t="shared" si="300"/>
        <v>2.9197254540268114E-2</v>
      </c>
      <c r="BY28" s="190">
        <f t="shared" si="300"/>
        <v>2.2825152540918436E-2</v>
      </c>
      <c r="BZ28" s="190">
        <f t="shared" si="300"/>
        <v>2.8427149145199726E-2</v>
      </c>
      <c r="CA28" s="190">
        <f t="shared" ref="CA28:DD28" si="301">CA25</f>
        <v>3.2369698984748618E-2</v>
      </c>
      <c r="CB28" s="190">
        <f t="shared" si="301"/>
        <v>7.6051183866059358E-3</v>
      </c>
      <c r="CC28" s="190">
        <f t="shared" si="301"/>
        <v>2.1285332102217502E-2</v>
      </c>
      <c r="CD28" s="190">
        <f t="shared" si="301"/>
        <v>3.7550955298776945E-2</v>
      </c>
      <c r="CE28" s="190">
        <f t="shared" si="301"/>
        <v>2.7813871332236006E-2</v>
      </c>
      <c r="CF28" s="190">
        <f t="shared" si="301"/>
        <v>-2.3015808825406769E-2</v>
      </c>
      <c r="CG28" s="190">
        <f t="shared" si="301"/>
        <v>-1.3207691815706468E-2</v>
      </c>
      <c r="CH28" s="190">
        <f t="shared" si="301"/>
        <v>-2.54305003209786E-2</v>
      </c>
      <c r="CI28" s="190">
        <f t="shared" si="301"/>
        <v>-4.9736423983338662E-3</v>
      </c>
      <c r="CJ28" s="190">
        <f t="shared" si="301"/>
        <v>2.4189599698256403E-2</v>
      </c>
      <c r="CK28" s="190">
        <f t="shared" si="301"/>
        <v>1.9649708551195966E-2</v>
      </c>
      <c r="CL28" s="190">
        <f t="shared" si="301"/>
        <v>-8.2935965769169728E-3</v>
      </c>
      <c r="CM28" s="190">
        <f t="shared" si="301"/>
        <v>-5.5972557599406669E-2</v>
      </c>
      <c r="CN28" s="190">
        <f>CN25</f>
        <v>-2.457864427880696E-2</v>
      </c>
      <c r="CO28" s="190">
        <f t="shared" si="301"/>
        <v>-7.4006512876810815E-2</v>
      </c>
      <c r="CP28" s="190">
        <f t="shared" si="301"/>
        <v>-8.3556676128537455E-2</v>
      </c>
      <c r="CQ28" s="190">
        <f t="shared" si="301"/>
        <v>-6.5967731575168109E-2</v>
      </c>
      <c r="CR28" s="190">
        <f t="shared" si="301"/>
        <v>-3.8942423014629801E-2</v>
      </c>
      <c r="CS28" s="190">
        <f t="shared" si="301"/>
        <v>-6.8128504357520603E-2</v>
      </c>
      <c r="CT28" s="190">
        <f t="shared" si="301"/>
        <v>-3.4219885841463293E-2</v>
      </c>
      <c r="CU28" s="190">
        <f t="shared" si="301"/>
        <v>-3.8477985145828453E-2</v>
      </c>
      <c r="CV28" s="190">
        <f t="shared" si="301"/>
        <v>-6.3448057125781943E-2</v>
      </c>
      <c r="CW28" s="190">
        <f t="shared" si="301"/>
        <v>-3.5889462080884615E-2</v>
      </c>
      <c r="CX28" s="190">
        <f t="shared" si="301"/>
        <v>-4.0953281980383172E-2</v>
      </c>
      <c r="CY28" s="190">
        <f t="shared" si="301"/>
        <v>4.9770079523823174E-3</v>
      </c>
      <c r="CZ28" s="190">
        <f t="shared" si="301"/>
        <v>3.4184787769442337E-3</v>
      </c>
      <c r="DA28" s="190">
        <f t="shared" si="301"/>
        <v>3.5118697272905619E-2</v>
      </c>
      <c r="DB28" s="190">
        <f t="shared" si="301"/>
        <v>5.2043696596528077E-2</v>
      </c>
      <c r="DC28" s="190">
        <f t="shared" si="301"/>
        <v>4.0814716714260291E-2</v>
      </c>
      <c r="DD28" s="190">
        <f t="shared" si="301"/>
        <v>5.1664518021063754E-2</v>
      </c>
      <c r="DE28" s="190">
        <f>DE25</f>
        <v>0.12262881079610022</v>
      </c>
      <c r="DF28" s="190">
        <v>0.11953940770999094</v>
      </c>
      <c r="DG28" s="190">
        <v>0.10661838664252654</v>
      </c>
      <c r="DH28" s="190">
        <v>0.12760442627853652</v>
      </c>
      <c r="DI28" s="190">
        <v>3.8621056417009969E-2</v>
      </c>
      <c r="DJ28" s="190">
        <v>3.7746340004991552E-2</v>
      </c>
      <c r="DK28" s="190">
        <v>2.397794379016327E-2</v>
      </c>
      <c r="DL28" s="190">
        <v>8.8956184347497302E-3</v>
      </c>
      <c r="DM28" s="190">
        <v>4.4541319181197192E-3</v>
      </c>
      <c r="DN28" s="190">
        <v>1.5179135006728739E-3</v>
      </c>
      <c r="DO28" s="190">
        <v>6.9103938640808771E-3</v>
      </c>
      <c r="DP28" s="190">
        <v>-1.7023433026564172E-2</v>
      </c>
      <c r="DQ28" s="190">
        <v>-5.6434497353555879E-2</v>
      </c>
      <c r="DR28" s="190">
        <v>-7.8426426674432337E-2</v>
      </c>
      <c r="DS28" s="190">
        <v>-9.0165424468278493E-2</v>
      </c>
      <c r="DT28" s="368">
        <v>-7.2761029086729795E-2</v>
      </c>
      <c r="DU28" s="368">
        <v>-6.8862832681927388E-3</v>
      </c>
      <c r="DV28" s="368">
        <v>4.5228020686412851E-2</v>
      </c>
      <c r="DW28" s="368">
        <v>9.2412359444391967E-2</v>
      </c>
      <c r="DX28" s="368">
        <v>9.7458024575555899E-2</v>
      </c>
      <c r="DY28" s="368">
        <v>0.10406642136050581</v>
      </c>
      <c r="DZ28" s="368">
        <v>0.10973885170170639</v>
      </c>
      <c r="EA28" s="368">
        <v>0.12149089529590285</v>
      </c>
      <c r="AEZ28" s="189"/>
      <c r="AFA28" s="189"/>
      <c r="AFB28" s="189"/>
      <c r="AFC28" s="189"/>
      <c r="AJR28" s="178"/>
      <c r="AJS28" s="178"/>
      <c r="AJT28" s="178"/>
      <c r="BGD28" s="177"/>
      <c r="BGE28" s="175"/>
      <c r="BGF28" s="176"/>
      <c r="BIK28" s="167"/>
      <c r="BIL28" s="155"/>
      <c r="BIM28" s="155"/>
    </row>
    <row r="29" spans="1:1731" ht="12" customHeight="1">
      <c r="A29" s="161" t="s">
        <v>287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90">
        <v>-0.16793273232284237</v>
      </c>
      <c r="O29" s="190">
        <v>-0.18107435059682048</v>
      </c>
      <c r="P29" s="190">
        <v>-0.17976341471405963</v>
      </c>
      <c r="Q29" s="190">
        <v>-0.17844858339891223</v>
      </c>
      <c r="R29" s="190">
        <v>-0.18302546468679431</v>
      </c>
      <c r="S29" s="190">
        <v>-0.19407194468643948</v>
      </c>
      <c r="T29" s="190">
        <v>-0.18653719788604448</v>
      </c>
      <c r="U29" s="190">
        <v>-0.13422675970584644</v>
      </c>
      <c r="V29" s="190">
        <v>-5.3725824317804816E-2</v>
      </c>
      <c r="W29" s="190">
        <v>-2.3519120257578238E-2</v>
      </c>
      <c r="X29" s="190">
        <v>1.3951096111205308E-2</v>
      </c>
      <c r="Y29" s="190">
        <v>2.2986136603890543E-2</v>
      </c>
      <c r="Z29" s="190">
        <v>2.8201291202755181E-2</v>
      </c>
      <c r="AA29" s="190">
        <v>3.5181727720839606E-2</v>
      </c>
      <c r="AB29" s="190">
        <v>1.6283845332539539E-2</v>
      </c>
      <c r="AC29" s="190">
        <v>-3.3302501017713869E-5</v>
      </c>
      <c r="AD29" s="190">
        <v>3.1371054752449154E-2</v>
      </c>
      <c r="AE29" s="190">
        <v>7.8300548087290409E-2</v>
      </c>
      <c r="AF29" s="190">
        <v>6.1863658423865112E-2</v>
      </c>
      <c r="AG29" s="190">
        <v>9.7184518567802192E-2</v>
      </c>
      <c r="AH29" s="190">
        <v>6.3556156261488431E-2</v>
      </c>
      <c r="AI29" s="190">
        <v>3.9573727482238537E-2</v>
      </c>
      <c r="AJ29" s="190">
        <v>3.600297213991302E-2</v>
      </c>
      <c r="AK29" s="190">
        <v>8.7173005499167726E-3</v>
      </c>
      <c r="AL29" s="190">
        <v>4.4009963167131856E-2</v>
      </c>
      <c r="AM29" s="190">
        <v>3.4645360472686688E-2</v>
      </c>
      <c r="AN29" s="190">
        <v>1.9041974760966529E-2</v>
      </c>
      <c r="AO29" s="190">
        <v>4.3419873160326847E-2</v>
      </c>
      <c r="AP29" s="190">
        <v>3.6288515110157141E-2</v>
      </c>
      <c r="AQ29" s="190">
        <v>2.7495232693919687E-2</v>
      </c>
      <c r="AR29" s="190">
        <v>2.7535372839485345E-2</v>
      </c>
      <c r="AS29" s="190">
        <v>-7.8878094814427813E-2</v>
      </c>
      <c r="AT29" s="190">
        <v>-9.7838976470475958E-2</v>
      </c>
      <c r="AU29" s="190">
        <v>-0.10516809579099401</v>
      </c>
      <c r="AV29" s="190">
        <v>-0.14581978682274163</v>
      </c>
      <c r="AW29" s="190">
        <v>-0.17129872863230877</v>
      </c>
      <c r="AX29" s="190">
        <v>-0.200763332665435</v>
      </c>
      <c r="AY29" s="190">
        <v>-0.19376450146598184</v>
      </c>
      <c r="AZ29" s="190">
        <v>-0.15938879672702314</v>
      </c>
      <c r="BA29" s="190">
        <v>-0.15265001165738878</v>
      </c>
      <c r="BB29" s="190">
        <v>-0.15362729840865708</v>
      </c>
      <c r="BC29" s="190">
        <v>-0.16502651447345482</v>
      </c>
      <c r="BD29" s="190">
        <v>-0.15832773179762838</v>
      </c>
      <c r="BE29" s="190">
        <v>-0.11208634204364777</v>
      </c>
      <c r="BF29" s="190">
        <v>-0.10761073634629893</v>
      </c>
      <c r="BG29" s="190">
        <v>-8.2396619804039423E-2</v>
      </c>
      <c r="BH29" s="190">
        <v>-4.5816637382785838E-2</v>
      </c>
      <c r="BI29" s="190">
        <v>-3.3062268218108461E-2</v>
      </c>
      <c r="BJ29" s="190">
        <v>-4.3405866534443012E-2</v>
      </c>
      <c r="BK29" s="190">
        <v>-4.0143600242853295E-2</v>
      </c>
      <c r="BL29" s="190">
        <v>-4.5239746494546686E-2</v>
      </c>
      <c r="BM29" s="190">
        <v>-4.7605893315332201E-2</v>
      </c>
      <c r="BN29" s="190">
        <v>-3.6574064552877809E-2</v>
      </c>
      <c r="BO29" s="190">
        <v>-4.8575612793454029E-2</v>
      </c>
      <c r="BP29" s="190">
        <v>-2.0756524770915566E-2</v>
      </c>
      <c r="BQ29" s="190">
        <v>2.4959151938290854E-2</v>
      </c>
      <c r="BR29" s="190">
        <v>3.0270377083991898E-2</v>
      </c>
      <c r="BS29" s="190">
        <v>3.8825823753603035E-3</v>
      </c>
      <c r="BT29" s="190">
        <v>-5.0592796706093639E-3</v>
      </c>
      <c r="BU29" s="190">
        <v>-2.8204001765057964E-2</v>
      </c>
      <c r="BV29" s="190">
        <v>-2.2776748510482173E-2</v>
      </c>
      <c r="BW29" s="190">
        <v>-2.0273881575347222E-2</v>
      </c>
      <c r="BX29" s="190">
        <v>-2.5347021338561038E-2</v>
      </c>
      <c r="BY29" s="190">
        <v>-3.2246106342161046E-2</v>
      </c>
      <c r="BZ29" s="190">
        <v>-3.5335284896355339E-2</v>
      </c>
      <c r="CA29" s="190">
        <v>-3.9498583821804677E-2</v>
      </c>
      <c r="CB29" s="190">
        <v>-5.4557481050940188E-2</v>
      </c>
      <c r="CC29" s="190">
        <v>-5.5120253364064502E-2</v>
      </c>
      <c r="CD29" s="190">
        <v>-3.9963545443335823E-2</v>
      </c>
      <c r="CE29" s="190">
        <v>-2.7890623468438194E-2</v>
      </c>
      <c r="CF29" s="190">
        <v>-4.1852230071741742E-2</v>
      </c>
      <c r="CG29" s="190">
        <v>-3.149091574276159E-2</v>
      </c>
      <c r="CH29" s="190">
        <v>-3.351490067244841E-2</v>
      </c>
      <c r="CI29" s="190">
        <v>-2.3006953279639867E-2</v>
      </c>
      <c r="CJ29" s="190">
        <v>9.7384531952369807E-4</v>
      </c>
      <c r="CK29" s="190">
        <v>3.5678039229211358E-3</v>
      </c>
      <c r="CL29" s="190">
        <v>-1.4290228611826541E-2</v>
      </c>
      <c r="CM29" s="190">
        <v>-5.1797917435291031E-2</v>
      </c>
      <c r="CN29" s="190">
        <v>-3.1332839497084389E-2</v>
      </c>
      <c r="CO29" s="190">
        <v>-6.4057438948452936E-2</v>
      </c>
      <c r="CP29" s="190">
        <v>-7.2814874870198165E-2</v>
      </c>
      <c r="CQ29" s="190">
        <v>-7.2395534492629268E-2</v>
      </c>
      <c r="CR29" s="190">
        <v>-6.6739006151668764E-2</v>
      </c>
      <c r="CS29" s="190">
        <v>-6.9200368248381147E-2</v>
      </c>
      <c r="CT29" s="190">
        <v>-2.7243907536124396E-2</v>
      </c>
      <c r="CU29" s="190">
        <v>-2.9443393014300226E-2</v>
      </c>
      <c r="CV29" s="190">
        <v>-4.7233756136315412E-2</v>
      </c>
      <c r="CW29" s="190">
        <v>-9.1186929757400392E-2</v>
      </c>
      <c r="CX29" s="190">
        <v>-8.469885004587388E-2</v>
      </c>
      <c r="CY29" s="190">
        <v>-3.4917843767335546E-2</v>
      </c>
      <c r="CZ29" s="190">
        <v>-5.0173410404625425E-2</v>
      </c>
      <c r="DA29" s="190">
        <v>-3.8518916760492315E-2</v>
      </c>
      <c r="DB29" s="190">
        <v>-3.6119553488786378E-2</v>
      </c>
      <c r="DC29" s="190">
        <v>-2.5460032023836246E-2</v>
      </c>
      <c r="DD29" s="190">
        <v>-1.1163110310038625E-2</v>
      </c>
      <c r="DE29" s="190">
        <v>5.1915858891738876E-3</v>
      </c>
      <c r="DF29" s="190">
        <v>-2.0950296847397003E-2</v>
      </c>
      <c r="DG29" s="190">
        <v>-3.0477955445220088E-2</v>
      </c>
      <c r="DH29" s="190">
        <v>-1.3801583798523065E-3</v>
      </c>
      <c r="DI29" s="190">
        <v>-2.9374484986762862E-2</v>
      </c>
      <c r="DJ29" s="190">
        <v>-5.0915102095682806E-2</v>
      </c>
      <c r="DK29" s="190">
        <v>-7.8002613196332574E-2</v>
      </c>
      <c r="DL29" s="190">
        <v>-7.3028237585200301E-2</v>
      </c>
      <c r="DM29" s="190">
        <v>-7.2706927620631079E-2</v>
      </c>
      <c r="DN29" s="190">
        <v>-6.4999464693599074E-2</v>
      </c>
      <c r="DO29" s="190">
        <v>-7.7171095906714213E-2</v>
      </c>
      <c r="DP29" s="190">
        <v>-0.10148227156675275</v>
      </c>
      <c r="DQ29" s="190">
        <v>-0.12140315892135074</v>
      </c>
      <c r="DR29" s="190">
        <v>-0.14134363524807353</v>
      </c>
      <c r="DS29" s="190">
        <v>-0.13784752436677511</v>
      </c>
      <c r="DT29" s="368">
        <v>-0.1592086669806877</v>
      </c>
      <c r="DU29" s="368">
        <v>-8.1348200709578974E-2</v>
      </c>
      <c r="DV29" s="368">
        <v>-4.2520093336790306E-2</v>
      </c>
      <c r="DW29" s="368">
        <v>4.224980195405432E-3</v>
      </c>
      <c r="DX29" s="368">
        <v>9.7163865546219755E-3</v>
      </c>
      <c r="DY29" s="368">
        <v>2.1847854698604868E-2</v>
      </c>
      <c r="DZ29" s="368">
        <v>2.8841111693759854E-2</v>
      </c>
      <c r="EA29" s="368">
        <v>4.5514686424980098E-2</v>
      </c>
      <c r="AEZ29" s="189"/>
      <c r="AFA29" s="189"/>
      <c r="AFB29" s="189"/>
      <c r="AFC29" s="189"/>
      <c r="AJR29" s="178"/>
      <c r="AJS29" s="178"/>
      <c r="AJT29" s="178"/>
      <c r="BGD29" s="177"/>
      <c r="BGE29" s="175"/>
      <c r="BGF29" s="176"/>
      <c r="BIK29" s="167"/>
      <c r="BIL29" s="155"/>
      <c r="BIM29" s="155"/>
    </row>
    <row r="30" spans="1:1731" ht="12" customHeight="1">
      <c r="A30" s="161" t="s">
        <v>288</v>
      </c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90">
        <v>8.8565713787044809E-2</v>
      </c>
      <c r="O30" s="190">
        <v>9.084905100252838E-2</v>
      </c>
      <c r="P30" s="190">
        <v>8.3257574865490902E-2</v>
      </c>
      <c r="Q30" s="190">
        <v>8.435049779831405E-2</v>
      </c>
      <c r="R30" s="190">
        <v>9.6506717205266712E-2</v>
      </c>
      <c r="S30" s="190">
        <v>0.10620774229819818</v>
      </c>
      <c r="T30" s="190">
        <v>0.11302350131175798</v>
      </c>
      <c r="U30" s="190">
        <v>9.3966471049979461E-2</v>
      </c>
      <c r="V30" s="190">
        <v>9.266938012691317E-2</v>
      </c>
      <c r="W30" s="190">
        <v>8.7746901854888204E-2</v>
      </c>
      <c r="X30" s="190">
        <v>8.0564765371229807E-2</v>
      </c>
      <c r="Y30" s="190">
        <v>6.403583137246649E-2</v>
      </c>
      <c r="Z30" s="190">
        <v>6.2839288247382719E-2</v>
      </c>
      <c r="AA30" s="190">
        <v>4.8682839713871662E-2</v>
      </c>
      <c r="AB30" s="190">
        <v>5.1752891837045123E-2</v>
      </c>
      <c r="AC30" s="190">
        <v>5.2074558959922301E-2</v>
      </c>
      <c r="AD30" s="190">
        <v>4.1423083514356751E-2</v>
      </c>
      <c r="AE30" s="190">
        <v>3.767609480485179E-2</v>
      </c>
      <c r="AF30" s="190">
        <v>3.0454858703181653E-2</v>
      </c>
      <c r="AG30" s="190">
        <v>1.2117480284977056E-2</v>
      </c>
      <c r="AH30" s="190">
        <v>6.5634869056572231E-3</v>
      </c>
      <c r="AI30" s="190">
        <v>-1.0790516552729001E-2</v>
      </c>
      <c r="AJ30" s="190">
        <v>-1.0992176024602895E-2</v>
      </c>
      <c r="AK30" s="190">
        <v>-1.6293856071710633E-2</v>
      </c>
      <c r="AL30" s="190">
        <v>-2.9659342120746834E-2</v>
      </c>
      <c r="AM30" s="190">
        <v>-2.6562451430824141E-2</v>
      </c>
      <c r="AN30" s="190">
        <v>-2.8325167251240346E-2</v>
      </c>
      <c r="AO30" s="190">
        <v>-2.2555695645947615E-2</v>
      </c>
      <c r="AP30" s="190">
        <v>-2.1140250353555157E-2</v>
      </c>
      <c r="AQ30" s="190">
        <v>-2.4066528002689602E-2</v>
      </c>
      <c r="AR30" s="190">
        <v>-2.2415612830443243E-2</v>
      </c>
      <c r="AS30" s="190">
        <v>-1.5930108317792735E-2</v>
      </c>
      <c r="AT30" s="190">
        <v>-2.9629817469313369E-2</v>
      </c>
      <c r="AU30" s="190">
        <v>-3.0839018997141698E-2</v>
      </c>
      <c r="AV30" s="190">
        <v>-3.2442033604143772E-2</v>
      </c>
      <c r="AW30" s="190">
        <v>-2.2254337449078121E-2</v>
      </c>
      <c r="AX30" s="190">
        <v>-6.1755780912589042E-3</v>
      </c>
      <c r="AY30" s="190">
        <v>4.807155689074305E-3</v>
      </c>
      <c r="AZ30" s="190">
        <v>1.6506903181012555E-2</v>
      </c>
      <c r="BA30" s="190">
        <v>1.7818142988923258E-2</v>
      </c>
      <c r="BB30" s="190">
        <v>2.1670579896970299E-2</v>
      </c>
      <c r="BC30" s="190">
        <v>1.8741149341615637E-2</v>
      </c>
      <c r="BD30" s="190">
        <v>1.8712066711100039E-2</v>
      </c>
      <c r="BE30" s="190">
        <v>3.502707126501714E-2</v>
      </c>
      <c r="BF30" s="190">
        <v>5.06333938910557E-2</v>
      </c>
      <c r="BG30" s="190">
        <v>6.6594558484082578E-2</v>
      </c>
      <c r="BH30" s="190">
        <v>6.1183291186494904E-2</v>
      </c>
      <c r="BI30" s="190">
        <v>5.6211195684042981E-2</v>
      </c>
      <c r="BJ30" s="190">
        <v>5.559069402627137E-2</v>
      </c>
      <c r="BK30" s="190">
        <v>4.8523539436944763E-2</v>
      </c>
      <c r="BL30" s="190">
        <v>4.8717965964020005E-2</v>
      </c>
      <c r="BM30" s="190">
        <v>4.0411225250689853E-2</v>
      </c>
      <c r="BN30" s="190">
        <v>4.0164451784237443E-2</v>
      </c>
      <c r="BO30" s="190">
        <v>5.2751875473036058E-2</v>
      </c>
      <c r="BP30" s="190">
        <v>5.8646880120035938E-2</v>
      </c>
      <c r="BQ30" s="190">
        <v>3.3514548820706702E-2</v>
      </c>
      <c r="BR30" s="190">
        <v>2.7451791545721305E-2</v>
      </c>
      <c r="BS30" s="190">
        <v>3.4631185087979466E-2</v>
      </c>
      <c r="BT30" s="190">
        <v>6.0953578695732036E-2</v>
      </c>
      <c r="BU30" s="190">
        <v>6.7045790654083559E-2</v>
      </c>
      <c r="BV30" s="190">
        <v>6.6316574291696018E-2</v>
      </c>
      <c r="BW30" s="190">
        <v>6.4609746735575291E-2</v>
      </c>
      <c r="BX30" s="190">
        <v>5.5962765284664151E-2</v>
      </c>
      <c r="BY30" s="190">
        <v>5.6906264334339429E-2</v>
      </c>
      <c r="BZ30" s="190">
        <v>6.6098026644111352E-2</v>
      </c>
      <c r="CA30" s="190">
        <v>7.4823713527164548E-2</v>
      </c>
      <c r="CB30" s="190">
        <v>6.5749739610447833E-2</v>
      </c>
      <c r="CC30" s="190">
        <v>8.0862761360172897E-2</v>
      </c>
      <c r="CD30" s="190">
        <v>8.0741205580477926E-2</v>
      </c>
      <c r="CE30" s="190">
        <v>5.730270291129691E-2</v>
      </c>
      <c r="CF30" s="190">
        <v>1.96592027216691E-2</v>
      </c>
      <c r="CG30" s="190">
        <v>1.8877699986755037E-2</v>
      </c>
      <c r="CH30" s="190">
        <v>8.3647439128597956E-3</v>
      </c>
      <c r="CI30" s="190">
        <v>1.8457972594422722E-2</v>
      </c>
      <c r="CJ30" s="190">
        <v>2.3193167820805494E-2</v>
      </c>
      <c r="CK30" s="190">
        <v>1.6024731528264669E-2</v>
      </c>
      <c r="CL30" s="190">
        <v>6.0835676067860778E-3</v>
      </c>
      <c r="CM30" s="190">
        <v>-4.4026903556506625E-3</v>
      </c>
      <c r="CN30" s="190">
        <v>6.9726687284110689E-3</v>
      </c>
      <c r="CO30" s="190">
        <v>-1.0630004812667071E-2</v>
      </c>
      <c r="CP30" s="190">
        <v>-1.1585389980059757E-2</v>
      </c>
      <c r="CQ30" s="190">
        <v>6.929465258606049E-3</v>
      </c>
      <c r="CR30" s="190">
        <v>2.9784361845467178E-2</v>
      </c>
      <c r="CS30" s="190">
        <v>1.1515516920042046E-3</v>
      </c>
      <c r="CT30" s="190">
        <v>7.0689738798528513E-3</v>
      </c>
      <c r="CU30" s="190">
        <v>-4.3282397387821303E-4</v>
      </c>
      <c r="CV30" s="190">
        <v>1.3234257842781424E-2</v>
      </c>
      <c r="CW30" s="190">
        <v>4.6143014875773672E-2</v>
      </c>
      <c r="CX30" s="190">
        <v>5.1888573770007586E-2</v>
      </c>
      <c r="CY30" s="190">
        <v>6.243631906877458E-2</v>
      </c>
      <c r="CZ30" s="190">
        <v>5.2167523024509568E-2</v>
      </c>
      <c r="DA30" s="190">
        <v>7.7455928104150112E-2</v>
      </c>
      <c r="DB30" s="190">
        <v>7.6313937601448778E-2</v>
      </c>
      <c r="DC30" s="190">
        <v>7.5033973525625311E-2</v>
      </c>
      <c r="DD30" s="190">
        <v>9.197704457613759E-2</v>
      </c>
      <c r="DE30" s="190">
        <v>0.12963479832001204</v>
      </c>
      <c r="DF30" s="190">
        <v>0.12444206708532443</v>
      </c>
      <c r="DG30" s="190">
        <v>0.12728432122238903</v>
      </c>
      <c r="DH30" s="190">
        <v>9.4609524574976095E-2</v>
      </c>
      <c r="DI30" s="190">
        <v>7.7952027976291832E-2</v>
      </c>
      <c r="DJ30" s="190">
        <v>7.9924403069734126E-2</v>
      </c>
      <c r="DK30" s="190">
        <v>7.9516761015013454E-2</v>
      </c>
      <c r="DL30" s="190">
        <v>8.3358032884669725E-2</v>
      </c>
      <c r="DM30" s="190">
        <v>7.3469477370195768E-2</v>
      </c>
      <c r="DN30" s="190">
        <v>7.7926109962596177E-2</v>
      </c>
      <c r="DO30" s="190">
        <v>7.5678313841965425E-2</v>
      </c>
      <c r="DP30" s="190">
        <v>5.7948083819691146E-2</v>
      </c>
      <c r="DQ30" s="190">
        <v>5.4826837541906065E-2</v>
      </c>
      <c r="DR30" s="190">
        <v>6.2917208573641192E-2</v>
      </c>
      <c r="DS30" s="190">
        <v>4.7682099898496658E-2</v>
      </c>
      <c r="DT30" s="368">
        <f>DT28-DT29</f>
        <v>8.6447637893957902E-2</v>
      </c>
      <c r="DU30" s="368">
        <f>DU28-DU29</f>
        <v>7.4461917441386236E-2</v>
      </c>
      <c r="DV30" s="368">
        <f t="shared" ref="DV30:DX30" si="302">DV28-DV29</f>
        <v>8.774811402320315E-2</v>
      </c>
      <c r="DW30" s="368">
        <f t="shared" si="302"/>
        <v>8.8187379248986536E-2</v>
      </c>
      <c r="DX30" s="368">
        <f t="shared" si="302"/>
        <v>8.7741638020933918E-2</v>
      </c>
      <c r="DY30" s="368">
        <v>8.2218566661900944E-2</v>
      </c>
      <c r="DZ30" s="368">
        <v>8.0897740007946514E-2</v>
      </c>
      <c r="EA30" s="368">
        <v>7.597620887092274E-2</v>
      </c>
      <c r="AEZ30" s="189"/>
      <c r="AFA30" s="189"/>
      <c r="AFB30" s="189"/>
      <c r="AFC30" s="189"/>
      <c r="AJR30" s="178"/>
      <c r="AJS30" s="178"/>
      <c r="AJT30" s="178"/>
      <c r="BGD30" s="177"/>
      <c r="BGE30" s="175"/>
      <c r="BGF30" s="176"/>
      <c r="BIK30" s="167"/>
      <c r="BIL30" s="155"/>
      <c r="BIM30" s="155"/>
    </row>
    <row r="31" spans="1:1731" ht="12" customHeight="1"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P31" s="191"/>
      <c r="CQ31" s="191"/>
      <c r="CR31" s="191"/>
      <c r="AEZ31" s="189"/>
      <c r="AFA31" s="189"/>
      <c r="AFB31" s="189"/>
      <c r="AFC31" s="189"/>
      <c r="AJR31" s="178"/>
      <c r="AJS31" s="178"/>
      <c r="AJT31" s="178"/>
      <c r="BGD31" s="177"/>
      <c r="BGE31" s="175"/>
      <c r="BGF31" s="176"/>
      <c r="BIK31" s="167"/>
      <c r="BIL31" s="155"/>
      <c r="BIM31" s="155"/>
    </row>
    <row r="32" spans="1:1731" s="185" customFormat="1" ht="12" customHeight="1">
      <c r="A32" s="192" t="s">
        <v>289</v>
      </c>
      <c r="B32" s="168">
        <v>2013</v>
      </c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>
        <v>2014</v>
      </c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>
        <v>2015</v>
      </c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81">
        <v>2016</v>
      </c>
      <c r="AM32" s="181"/>
      <c r="AN32" s="181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>
        <v>2017</v>
      </c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3"/>
      <c r="BJ32" s="182">
        <v>2018</v>
      </c>
      <c r="BK32" s="182"/>
      <c r="BL32" s="182"/>
      <c r="BM32" s="182"/>
      <c r="BN32" s="182"/>
      <c r="BO32" s="182"/>
      <c r="BP32" s="182"/>
      <c r="BQ32" s="182"/>
      <c r="BR32" s="182"/>
      <c r="BS32" s="199"/>
      <c r="BT32" s="199"/>
      <c r="BU32" s="200"/>
      <c r="BV32" s="201">
        <v>2019</v>
      </c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2">
        <v>2020</v>
      </c>
      <c r="CI32" s="200"/>
      <c r="CM32" s="185">
        <v>2020</v>
      </c>
      <c r="CT32" s="185">
        <v>2021</v>
      </c>
      <c r="DF32" s="185">
        <v>2022</v>
      </c>
      <c r="DR32" s="185">
        <v>2023</v>
      </c>
      <c r="SD32" s="216"/>
      <c r="AEZ32" s="217"/>
      <c r="AFA32" s="217"/>
      <c r="AFB32" s="217"/>
      <c r="AFC32" s="217"/>
      <c r="AJR32" s="205"/>
      <c r="AJS32" s="205"/>
      <c r="AJT32" s="205"/>
      <c r="BGD32" s="177"/>
      <c r="BGE32" s="211"/>
      <c r="BGF32" s="212"/>
      <c r="BIK32" s="167"/>
      <c r="BIL32" s="213"/>
      <c r="BIM32" s="213"/>
    </row>
    <row r="33" spans="1:956 1538:1599" s="185" customFormat="1" ht="12" customHeight="1">
      <c r="B33" s="184" t="s">
        <v>4</v>
      </c>
      <c r="C33" s="184"/>
      <c r="D33" s="184"/>
      <c r="E33" s="184" t="s">
        <v>1</v>
      </c>
      <c r="F33" s="184"/>
      <c r="G33" s="184"/>
      <c r="H33" s="184" t="s">
        <v>2</v>
      </c>
      <c r="I33" s="184"/>
      <c r="J33" s="184"/>
      <c r="K33" s="184" t="s">
        <v>3</v>
      </c>
      <c r="L33" s="184"/>
      <c r="M33" s="184"/>
      <c r="N33" s="184" t="s">
        <v>4</v>
      </c>
      <c r="O33" s="184"/>
      <c r="P33" s="184"/>
      <c r="Q33" s="184" t="s">
        <v>1</v>
      </c>
      <c r="R33" s="184"/>
      <c r="S33" s="184"/>
      <c r="T33" s="184" t="s">
        <v>2</v>
      </c>
      <c r="U33" s="184"/>
      <c r="V33" s="184"/>
      <c r="W33" s="184" t="s">
        <v>3</v>
      </c>
      <c r="X33" s="184"/>
      <c r="Y33" s="184"/>
      <c r="Z33" s="169">
        <v>1</v>
      </c>
      <c r="AA33" s="169"/>
      <c r="AB33" s="184" t="s">
        <v>278</v>
      </c>
      <c r="AC33" s="169"/>
      <c r="AD33" s="169"/>
      <c r="AE33" s="184" t="s">
        <v>279</v>
      </c>
      <c r="AF33" s="169"/>
      <c r="AG33" s="169"/>
      <c r="AH33" s="184" t="s">
        <v>280</v>
      </c>
      <c r="AI33" s="169"/>
      <c r="AJ33" s="169"/>
      <c r="AK33" s="184" t="s">
        <v>281</v>
      </c>
      <c r="AL33" s="169">
        <v>1</v>
      </c>
      <c r="AM33" s="169"/>
      <c r="AN33" s="184" t="s">
        <v>278</v>
      </c>
      <c r="AO33" s="182"/>
      <c r="AP33" s="169"/>
      <c r="AQ33" s="182">
        <v>6</v>
      </c>
      <c r="AR33" s="182"/>
      <c r="AS33" s="182"/>
      <c r="AT33" s="182">
        <v>9</v>
      </c>
      <c r="AU33" s="182"/>
      <c r="AV33" s="182"/>
      <c r="AW33" s="182">
        <v>12</v>
      </c>
      <c r="AX33" s="182">
        <v>1</v>
      </c>
      <c r="AY33" s="182"/>
      <c r="AZ33" s="182">
        <v>3</v>
      </c>
      <c r="BA33" s="182"/>
      <c r="BB33" s="182"/>
      <c r="BC33" s="182">
        <v>6</v>
      </c>
      <c r="BD33" s="182"/>
      <c r="BE33" s="182"/>
      <c r="BF33" s="182">
        <v>9</v>
      </c>
      <c r="BG33" s="182"/>
      <c r="BH33" s="182"/>
      <c r="BI33" s="183">
        <v>12</v>
      </c>
      <c r="BJ33" s="182"/>
      <c r="BK33" s="182"/>
      <c r="BL33" s="182">
        <v>3</v>
      </c>
      <c r="BM33" s="182"/>
      <c r="BN33" s="182"/>
      <c r="BO33" s="182">
        <v>6</v>
      </c>
      <c r="BP33" s="182"/>
      <c r="BQ33" s="182"/>
      <c r="BR33" s="182">
        <v>9</v>
      </c>
      <c r="BU33" s="185">
        <v>12</v>
      </c>
      <c r="BX33" s="185">
        <v>3</v>
      </c>
      <c r="CA33" s="185">
        <v>6</v>
      </c>
      <c r="CD33" s="185">
        <v>9</v>
      </c>
      <c r="CG33" s="185">
        <v>12</v>
      </c>
      <c r="CI33" s="185" t="s">
        <v>282</v>
      </c>
      <c r="CJ33" s="185">
        <v>3</v>
      </c>
      <c r="CL33" s="160"/>
      <c r="CM33" s="185">
        <v>6</v>
      </c>
      <c r="CP33" s="185">
        <v>9</v>
      </c>
      <c r="CS33" s="185">
        <v>12</v>
      </c>
      <c r="CT33" s="185">
        <v>1</v>
      </c>
      <c r="CV33" s="185">
        <v>3</v>
      </c>
      <c r="CX33" s="160"/>
      <c r="CY33" s="185">
        <v>6</v>
      </c>
      <c r="DB33" s="185">
        <v>9</v>
      </c>
      <c r="DE33" s="185">
        <v>12</v>
      </c>
      <c r="DF33" s="160"/>
      <c r="DG33" s="185" t="s">
        <v>282</v>
      </c>
      <c r="DH33" s="185">
        <v>3</v>
      </c>
      <c r="DK33" s="185">
        <v>6</v>
      </c>
      <c r="DN33" s="185">
        <v>9</v>
      </c>
      <c r="DP33" s="160"/>
      <c r="DQ33" s="185">
        <v>12</v>
      </c>
      <c r="DT33" s="185">
        <v>3</v>
      </c>
      <c r="DW33" s="185">
        <v>6</v>
      </c>
      <c r="DZ33" s="160">
        <v>9</v>
      </c>
      <c r="EA33" s="160">
        <v>10</v>
      </c>
      <c r="SD33" s="216"/>
      <c r="AEZ33" s="217"/>
      <c r="AFA33" s="217"/>
      <c r="AFB33" s="217"/>
      <c r="AFC33" s="217"/>
      <c r="AJR33" s="205"/>
      <c r="AJS33" s="205"/>
      <c r="AJT33" s="205"/>
      <c r="BGD33" s="177"/>
      <c r="BGE33" s="211"/>
      <c r="BGF33" s="212"/>
      <c r="BIK33" s="167"/>
      <c r="BIL33" s="213"/>
      <c r="BIM33" s="213"/>
    </row>
    <row r="34" spans="1:956 1538:1599" ht="12" customHeight="1">
      <c r="A34" s="193" t="s">
        <v>290</v>
      </c>
      <c r="B34" s="190">
        <v>6.9782477733284975E-3</v>
      </c>
      <c r="C34" s="190">
        <v>3.2660938868978862E-3</v>
      </c>
      <c r="D34" s="190">
        <v>-3.117315743944713E-3</v>
      </c>
      <c r="E34" s="190">
        <v>-4.1831869561947937E-3</v>
      </c>
      <c r="F34" s="190">
        <v>-9.0503171277188325E-3</v>
      </c>
      <c r="G34" s="190">
        <v>5.7573537421114441E-3</v>
      </c>
      <c r="H34" s="190">
        <v>-1.9990301019627364E-2</v>
      </c>
      <c r="I34" s="190">
        <v>-5.9786696583834849E-2</v>
      </c>
      <c r="J34" s="190">
        <v>-5.3012083208632862E-2</v>
      </c>
      <c r="K34" s="190">
        <v>-9.3903049715779053E-3</v>
      </c>
      <c r="L34" s="190">
        <v>-2.1418438392529309E-2</v>
      </c>
      <c r="M34" s="190">
        <v>3.9555654746452784E-2</v>
      </c>
      <c r="N34" s="190">
        <v>-1.8120142123385655E-2</v>
      </c>
      <c r="O34" s="190">
        <v>-1.6452790125185249E-2</v>
      </c>
      <c r="P34" s="190">
        <v>-5.9864221337963099E-3</v>
      </c>
      <c r="Q34" s="190">
        <v>-9.1249147537996627E-4</v>
      </c>
      <c r="R34" s="190">
        <v>-1.0723410630610776E-2</v>
      </c>
      <c r="S34" s="190">
        <v>-8.3819232421764088E-4</v>
      </c>
      <c r="T34" s="190">
        <v>-5.0246010813005436E-3</v>
      </c>
      <c r="U34" s="190">
        <v>-4.2635317422428905E-3</v>
      </c>
      <c r="V34" s="190">
        <v>1.9811068652460451E-2</v>
      </c>
      <c r="W34" s="190">
        <v>-1.8699459773500833E-3</v>
      </c>
      <c r="X34" s="190">
        <v>-1.0317177000476076E-2</v>
      </c>
      <c r="Y34" s="190">
        <v>3.8977093950984519E-3</v>
      </c>
      <c r="Z34" s="190">
        <v>-2.0729888361787244E-2</v>
      </c>
      <c r="AA34" s="190">
        <v>-9.3385806784359662E-3</v>
      </c>
      <c r="AB34" s="190">
        <v>-6.7569316426512116E-3</v>
      </c>
      <c r="AC34" s="190">
        <v>1.0981041878543152E-2</v>
      </c>
      <c r="AD34" s="190">
        <v>2.399855503762981E-2</v>
      </c>
      <c r="AE34" s="190">
        <v>2.4039969760720391E-2</v>
      </c>
      <c r="AF34" s="190">
        <v>-3.3937669297359599E-2</v>
      </c>
      <c r="AG34" s="190">
        <v>-5.9471839724677849E-4</v>
      </c>
      <c r="AH34" s="190">
        <v>3.8414766008993662E-3</v>
      </c>
      <c r="AI34" s="190">
        <v>5.7157881124831082E-3</v>
      </c>
      <c r="AJ34" s="190">
        <v>5.630673361832015E-3</v>
      </c>
      <c r="AK34" s="190">
        <v>4.1080962416580376E-3</v>
      </c>
      <c r="AL34" s="190">
        <v>1.9603696253432355E-3</v>
      </c>
      <c r="AM34" s="190">
        <v>-4.7828717183209394E-3</v>
      </c>
      <c r="AN34" s="190">
        <v>-5.332996073607924E-3</v>
      </c>
      <c r="AO34" s="190">
        <v>2.2540273593139065E-2</v>
      </c>
      <c r="AP34" s="190">
        <v>8.6462309910879543E-3</v>
      </c>
      <c r="AQ34" s="190">
        <v>2.6287878787878659E-2</v>
      </c>
      <c r="AR34" s="190">
        <v>-2.833316534592345E-2</v>
      </c>
      <c r="AS34" s="190">
        <v>-7.1758071263349626E-2</v>
      </c>
      <c r="AT34" s="190">
        <v>-1.9509743572173516E-2</v>
      </c>
      <c r="AU34" s="190">
        <v>-2.2528402789695309E-2</v>
      </c>
      <c r="AV34" s="190">
        <v>-4.8797106327851704E-2</v>
      </c>
      <c r="AW34" s="190">
        <v>-1.3927332937726793E-2</v>
      </c>
      <c r="AX34" s="190">
        <v>3.8478567175292714E-3</v>
      </c>
      <c r="AY34" s="190">
        <v>1.0116677608722605E-2</v>
      </c>
      <c r="AZ34" s="190">
        <v>1.3252137962112427E-2</v>
      </c>
      <c r="BA34" s="190">
        <v>2.1225543303074437E-2</v>
      </c>
      <c r="BB34" s="190">
        <v>9.4875182035692712E-3</v>
      </c>
      <c r="BC34" s="190">
        <v>2.4807420908298319E-2</v>
      </c>
      <c r="BD34" s="190">
        <v>-1.1450695199347036E-2</v>
      </c>
      <c r="BE34" s="190">
        <v>-8.2671517046559156E-3</v>
      </c>
      <c r="BF34" s="190">
        <v>1.852445741226127E-3</v>
      </c>
      <c r="BG34" s="190">
        <v>4.7718371858875711E-3</v>
      </c>
      <c r="BH34" s="190">
        <v>1.0160019492581747E-2</v>
      </c>
      <c r="BI34" s="190">
        <v>1.2509909676478866E-2</v>
      </c>
      <c r="BJ34" s="190">
        <v>8.8234416664021847E-3</v>
      </c>
      <c r="BK34" s="190">
        <v>1.5866542563486533E-2</v>
      </c>
      <c r="BL34" s="190">
        <v>9.3936004000474988E-3</v>
      </c>
      <c r="BM34" s="190">
        <v>6.5406769995929826E-3</v>
      </c>
      <c r="BN34" s="190">
        <v>1.7226527828069504E-3</v>
      </c>
      <c r="BO34" s="190">
        <v>-5.3930901113947846E-3</v>
      </c>
      <c r="BP34" s="190">
        <v>2.0111905765097769E-2</v>
      </c>
      <c r="BQ34" s="190">
        <v>-2.1749543672962127E-2</v>
      </c>
      <c r="BR34" s="190">
        <v>-1.0153327957037304E-2</v>
      </c>
      <c r="BS34" s="190">
        <v>-1.856811827486541E-2</v>
      </c>
      <c r="BT34" s="190">
        <v>-1.1673281017647529E-3</v>
      </c>
      <c r="BU34" s="190">
        <v>-1.5902104638460098E-2</v>
      </c>
      <c r="BV34" s="190">
        <v>1.3262947495799998E-3</v>
      </c>
      <c r="BW34" s="190">
        <v>1.1764588638764152E-2</v>
      </c>
      <c r="BX34" s="190">
        <v>6.2745383219461751E-3</v>
      </c>
      <c r="BY34" s="190">
        <v>4.8137638176370514E-3</v>
      </c>
      <c r="BZ34" s="190">
        <v>1.6750031951438267E-3</v>
      </c>
      <c r="CA34" s="190">
        <v>1.9279081346441601E-3</v>
      </c>
      <c r="CB34" s="190">
        <v>2.7206162335891089E-3</v>
      </c>
      <c r="CC34" s="190">
        <v>1.9767024082261138E-3</v>
      </c>
      <c r="CD34" s="190">
        <v>5.6765075491722987E-3</v>
      </c>
      <c r="CE34" s="190">
        <v>2.4374927671065765E-3</v>
      </c>
      <c r="CF34" s="190">
        <v>-4.6055367090655792E-3</v>
      </c>
      <c r="CG34" s="190">
        <v>-2.7140090470074247E-3</v>
      </c>
      <c r="CH34" s="190">
        <v>-6.7673054183012727E-4</v>
      </c>
      <c r="CI34" s="190">
        <v>1.0963700213015265E-3</v>
      </c>
      <c r="CJ34" s="190">
        <v>1.0788440008021138E-3</v>
      </c>
      <c r="CK34" s="190">
        <v>5.2524865594815004E-4</v>
      </c>
      <c r="CL34" s="190">
        <v>5.3760717664785905E-4</v>
      </c>
      <c r="CM34" s="190">
        <v>-1.2564575936795796E-3</v>
      </c>
      <c r="CN34" s="190">
        <v>-1.5980634887444339E-3</v>
      </c>
      <c r="CO34" s="190">
        <v>1.1110001757492383E-3</v>
      </c>
      <c r="CP34" s="190">
        <v>4.0486146735881226E-3</v>
      </c>
      <c r="CQ34" s="190">
        <v>5.8830411292951192E-3</v>
      </c>
      <c r="CR34" s="190">
        <v>6.9938295102851822E-3</v>
      </c>
      <c r="CS34" s="190">
        <v>5.5506250290701855E-3</v>
      </c>
      <c r="CT34" s="190">
        <v>5.0719148637505037E-3</v>
      </c>
      <c r="CU34" s="190">
        <v>4.6723848649310902E-3</v>
      </c>
      <c r="CV34" s="190">
        <v>4.2034723921982493E-3</v>
      </c>
      <c r="CW34" s="190">
        <v>4.3727124922731371E-3</v>
      </c>
      <c r="CX34" s="190">
        <v>4.4751916709746993E-3</v>
      </c>
      <c r="CY34" s="190">
        <v>4.2684508940166559E-3</v>
      </c>
      <c r="CZ34" s="190">
        <v>4.3966697634255014E-3</v>
      </c>
      <c r="DA34" s="190">
        <v>4.2250779329627173E-3</v>
      </c>
      <c r="DB34" s="190">
        <v>4.1251575820880904E-3</v>
      </c>
      <c r="DC34" s="190">
        <v>4.1112780267010211E-3</v>
      </c>
      <c r="DD34" s="190">
        <v>4.2159004783376393E-3</v>
      </c>
      <c r="DE34" s="190">
        <v>4.1681696862568094E-3</v>
      </c>
      <c r="DF34" s="190">
        <v>4.0802729338247704E-3</v>
      </c>
      <c r="DG34" s="190">
        <v>1.5171960914584718E-3</v>
      </c>
      <c r="DH34" s="190">
        <v>-1.1370770635557741E-2</v>
      </c>
      <c r="DI34" s="190">
        <v>-4.39890809124436E-2</v>
      </c>
      <c r="DJ34" s="190">
        <v>-1.8320752978981402E-2</v>
      </c>
      <c r="DK34" s="190">
        <v>-2.0409345870209039E-4</v>
      </c>
      <c r="DL34" s="190">
        <v>-4.7052460293416209E-3</v>
      </c>
      <c r="DM34" s="190">
        <v>-5.7330472993792026E-3</v>
      </c>
      <c r="DN34" s="190">
        <v>-1.7727895864727079E-2</v>
      </c>
      <c r="DO34" s="190">
        <v>-2.9567124210922856E-2</v>
      </c>
      <c r="DP34" s="190">
        <v>-5.5412895390742701E-3</v>
      </c>
      <c r="DQ34" s="190">
        <v>-1.8534125377869268E-3</v>
      </c>
      <c r="DR34" s="190">
        <v>-4.1806852175344973E-3</v>
      </c>
      <c r="DS34" s="190">
        <v>-5.410513707354906E-3</v>
      </c>
      <c r="DT34" s="35">
        <f>DT33/100</f>
        <v>0.03</v>
      </c>
      <c r="DU34" s="35">
        <v>1.4589774532831867E-2</v>
      </c>
      <c r="DV34" s="35">
        <v>1.66E-2</v>
      </c>
      <c r="DW34" s="35">
        <v>1.3299999999999999E-2</v>
      </c>
      <c r="DX34" s="35">
        <v>5.4999999999999997E-3</v>
      </c>
      <c r="DY34" s="35">
        <v>-1.2991355221487345E-3</v>
      </c>
      <c r="DZ34" s="35">
        <v>7.8980365689464132E-3</v>
      </c>
      <c r="EA34" s="35">
        <v>1.072126584531817E-2</v>
      </c>
      <c r="SD34" s="173"/>
      <c r="AEZ34" s="189"/>
      <c r="AFA34" s="189"/>
      <c r="AFB34" s="189"/>
      <c r="AFC34" s="189"/>
      <c r="AJR34" s="178"/>
      <c r="AJS34" s="178"/>
      <c r="AJT34" s="178"/>
      <c r="BGD34" s="177"/>
      <c r="BGE34" s="175"/>
      <c r="BGF34" s="176"/>
      <c r="BIK34" s="167"/>
      <c r="BIL34" s="155"/>
      <c r="BIM34" s="155"/>
    </row>
    <row r="35" spans="1:956 1538:1599" ht="12" customHeight="1">
      <c r="A35" s="193" t="s">
        <v>291</v>
      </c>
      <c r="B35" s="190">
        <v>-2.3995243927770107E-3</v>
      </c>
      <c r="C35" s="190">
        <v>8.1851862488875322E-4</v>
      </c>
      <c r="D35" s="190">
        <v>7.5256474639499513E-3</v>
      </c>
      <c r="E35" s="190">
        <v>9.2709290154444086E-3</v>
      </c>
      <c r="F35" s="190">
        <v>1.4716983794385498E-2</v>
      </c>
      <c r="G35" s="190">
        <v>-3.4068707544477662E-4</v>
      </c>
      <c r="H35" s="190">
        <v>2.5240301019627365E-2</v>
      </c>
      <c r="I35" s="190">
        <v>6.5370029917168185E-2</v>
      </c>
      <c r="J35" s="190">
        <v>5.8595416541966185E-2</v>
      </c>
      <c r="K35" s="190">
        <v>1.5140304971577905E-2</v>
      </c>
      <c r="L35" s="190">
        <v>2.7168438392529311E-2</v>
      </c>
      <c r="M35" s="190">
        <v>-3.3972321413119462E-2</v>
      </c>
      <c r="N35" s="190">
        <v>2.3695493795459158E-2</v>
      </c>
      <c r="O35" s="190">
        <v>2.2119456791851917E-2</v>
      </c>
      <c r="P35" s="190">
        <v>1.148642213379631E-2</v>
      </c>
      <c r="Q35" s="190">
        <v>6.6624914753799658E-3</v>
      </c>
      <c r="R35" s="190">
        <v>1.6237508433017495E-2</v>
      </c>
      <c r="S35" s="190">
        <v>6.3720028273107233E-3</v>
      </c>
      <c r="T35" s="190">
        <v>1.0649121259461509E-2</v>
      </c>
      <c r="U35" s="190">
        <v>9.8174360353698378E-3</v>
      </c>
      <c r="V35" s="190">
        <v>-1.4190433741280088E-2</v>
      </c>
      <c r="W35" s="190">
        <v>7.7325554475156369E-3</v>
      </c>
      <c r="X35" s="190">
        <v>1.6124847292344525E-2</v>
      </c>
      <c r="Y35" s="190">
        <v>1.7182953233640318E-3</v>
      </c>
      <c r="Z35" s="190">
        <v>2.6394052044609709E-2</v>
      </c>
      <c r="AA35" s="190">
        <v>1.5030785947120649E-2</v>
      </c>
      <c r="AB35" s="190">
        <v>1.2473556773289261E-2</v>
      </c>
      <c r="AC35" s="190">
        <v>-5.2310418785431519E-3</v>
      </c>
      <c r="AD35" s="190">
        <v>-1.8498555037629812E-2</v>
      </c>
      <c r="AE35" s="190">
        <v>-1.8558434058001012E-2</v>
      </c>
      <c r="AF35" s="190">
        <v>3.9400196501846951E-2</v>
      </c>
      <c r="AG35" s="190">
        <v>6.1669733303676821E-3</v>
      </c>
      <c r="AH35" s="190">
        <v>1.6629154776737209E-3</v>
      </c>
      <c r="AI35" s="190">
        <v>-2.2068522763191823E-4</v>
      </c>
      <c r="AJ35" s="190">
        <v>-2.2575062081415354E-4</v>
      </c>
      <c r="AK35" s="190">
        <v>1.4752370916752966E-3</v>
      </c>
      <c r="AL35" s="190">
        <v>3.6976911976911706E-3</v>
      </c>
      <c r="AM35" s="190">
        <v>1.0497820730845717E-2</v>
      </c>
      <c r="AN35" s="190">
        <v>1.0916329406941259E-2</v>
      </c>
      <c r="AO35" s="190">
        <v>-1.6790273593139064E-2</v>
      </c>
      <c r="AP35" s="190">
        <v>-2.9960889193941399E-3</v>
      </c>
      <c r="AQ35" s="190">
        <v>-2.0454545454545326E-2</v>
      </c>
      <c r="AR35" s="190">
        <v>3.4083165345923448E-2</v>
      </c>
      <c r="AS35" s="190">
        <v>7.7341404596682969E-2</v>
      </c>
      <c r="AT35" s="190">
        <v>2.5093076905506849E-2</v>
      </c>
      <c r="AU35" s="190">
        <v>2.8440538685728E-2</v>
      </c>
      <c r="AV35" s="190">
        <v>5.4821949578860656E-2</v>
      </c>
      <c r="AW35" s="190">
        <v>1.9822555177278645E-2</v>
      </c>
      <c r="AX35" s="190">
        <v>2.3377311061496186E-3</v>
      </c>
      <c r="AY35" s="190">
        <v>-4.0532807759207402E-3</v>
      </c>
      <c r="AZ35" s="190">
        <v>-7.5601283450245664E-3</v>
      </c>
      <c r="BA35" s="190">
        <v>-1.5330955304900869E-2</v>
      </c>
      <c r="BB35" s="190">
        <v>-3.6292735638950545E-3</v>
      </c>
      <c r="BC35" s="190">
        <v>-1.8701156804349351E-2</v>
      </c>
      <c r="BD35" s="190">
        <v>1.7517673664339668E-2</v>
      </c>
      <c r="BE35" s="190">
        <v>1.4160699659649082E-2</v>
      </c>
      <c r="BF35" s="190">
        <v>4.4024749251576623E-3</v>
      </c>
      <c r="BG35" s="190">
        <v>1.7950566332085316E-3</v>
      </c>
      <c r="BH35" s="190">
        <v>-3.9991688118075786E-3</v>
      </c>
      <c r="BI35" s="190">
        <v>-6.276594007007503E-3</v>
      </c>
      <c r="BJ35" s="190">
        <v>-3.1721936749671896E-3</v>
      </c>
      <c r="BK35" s="190">
        <v>-9.4272833173101849E-3</v>
      </c>
      <c r="BL35" s="190">
        <v>-3.1333776052061067E-3</v>
      </c>
      <c r="BM35" s="190">
        <v>-3.035615100702671E-4</v>
      </c>
      <c r="BN35" s="190">
        <v>4.4040203053110358E-3</v>
      </c>
      <c r="BO35" s="190">
        <v>1.1270078851180613E-2</v>
      </c>
      <c r="BP35" s="190">
        <v>-1.4246922829669727E-2</v>
      </c>
      <c r="BQ35" s="190">
        <v>2.772411319888363E-2</v>
      </c>
      <c r="BR35" s="190">
        <v>1.5903327957037305E-2</v>
      </c>
      <c r="BS35" s="190">
        <v>2.4303057801323292E-2</v>
      </c>
      <c r="BT35" s="190">
        <v>6.9173281017647524E-3</v>
      </c>
      <c r="BU35" s="190">
        <v>2.148543797179343E-2</v>
      </c>
      <c r="BV35" s="190">
        <v>4.6737052504199992E-3</v>
      </c>
      <c r="BW35" s="190">
        <v>-6.1537357736175125E-3</v>
      </c>
      <c r="BX35" s="190">
        <v>-3.2946995310879858E-4</v>
      </c>
      <c r="BY35" s="190">
        <v>9.1956951569628132E-4</v>
      </c>
      <c r="BZ35" s="190">
        <v>3.8833301381895071E-3</v>
      </c>
      <c r="CA35" s="190">
        <v>3.5205569089524148E-3</v>
      </c>
      <c r="CB35" s="190">
        <v>2.6655018399139863E-3</v>
      </c>
      <c r="CC35" s="190">
        <v>3.3786734972794364E-3</v>
      </c>
      <c r="CD35" s="190">
        <v>-3.2078406115104485E-4</v>
      </c>
      <c r="CE35" s="190">
        <v>3.1173430708686567E-3</v>
      </c>
      <c r="CF35" s="190">
        <v>1.0176909629811064E-2</v>
      </c>
      <c r="CG35" s="190">
        <v>8.1627454639439639E-3</v>
      </c>
      <c r="CH35" s="190">
        <v>6.2480083837878906E-3</v>
      </c>
      <c r="CI35" s="190">
        <v>4.4223251704937636E-3</v>
      </c>
      <c r="CJ35" s="190">
        <v>4.5392543668289417E-3</v>
      </c>
      <c r="CK35" s="190">
        <v>5.1007334530666524E-3</v>
      </c>
      <c r="CL35" s="190">
        <v>5.0645588346252164E-3</v>
      </c>
      <c r="CM35" s="190">
        <v>6.7961975790862541E-3</v>
      </c>
      <c r="CN35" s="190">
        <v>7.1541369605880338E-3</v>
      </c>
      <c r="CO35" s="190">
        <v>4.4776679812980544E-3</v>
      </c>
      <c r="CP35" s="190">
        <v>1.7759932048954851E-3</v>
      </c>
      <c r="CQ35" s="190">
        <v>-1.9970779596178545E-4</v>
      </c>
      <c r="CR35" s="190">
        <v>-1.2475469582281561E-3</v>
      </c>
      <c r="CS35" s="190">
        <v>-1.7192741154502754E-4</v>
      </c>
      <c r="CT35" s="190">
        <v>9.4751802916164248E-5</v>
      </c>
      <c r="CU35" s="190">
        <v>-3.1580941954274522E-5</v>
      </c>
      <c r="CV35" s="190">
        <v>-3.1581939341691624E-5</v>
      </c>
      <c r="CW35" s="190">
        <v>8.72518506325548E-5</v>
      </c>
      <c r="CX35" s="190">
        <v>-1.1128026533725688E-4</v>
      </c>
      <c r="CY35" s="190">
        <v>-1.6009849944538245E-5</v>
      </c>
      <c r="CZ35" s="190">
        <v>-1.9351792785613498E-4</v>
      </c>
      <c r="DA35" s="190">
        <v>-2.3417960749583246E-5</v>
      </c>
      <c r="DB35" s="190">
        <v>1.2125859400384798E-5</v>
      </c>
      <c r="DC35" s="190">
        <v>8.8967476068546605E-6</v>
      </c>
      <c r="DD35" s="190">
        <v>-7.2373752097121266E-6</v>
      </c>
      <c r="DE35" s="190">
        <v>6.1585752722237428E-6</v>
      </c>
      <c r="DF35" s="190">
        <v>1.3763639591331866E-4</v>
      </c>
      <c r="DG35" s="190">
        <v>2.7415201188514971E-3</v>
      </c>
      <c r="DH35" s="190">
        <v>1.5631478802747126E-2</v>
      </c>
      <c r="DI35" s="190">
        <v>4.8248863648111782E-2</v>
      </c>
      <c r="DJ35" s="190">
        <v>2.2479366555649135E-2</v>
      </c>
      <c r="DK35" s="190">
        <v>4.5113753330116423E-3</v>
      </c>
      <c r="DL35" s="190">
        <v>9.2118108346004139E-3</v>
      </c>
      <c r="DM35" s="190">
        <v>1.0367804936838355E-2</v>
      </c>
      <c r="DN35" s="190">
        <v>2.2407379293734521E-2</v>
      </c>
      <c r="DO35" s="190">
        <v>3.4629563721222209E-2</v>
      </c>
      <c r="DP35" s="190">
        <v>1.0841369826196257E-2</v>
      </c>
      <c r="DQ35" s="190">
        <v>7.2979629700301984E-3</v>
      </c>
      <c r="DR35" s="190">
        <v>1.046836612469363E-2</v>
      </c>
      <c r="DS35" s="190">
        <v>1.1781976931104339E-2</v>
      </c>
      <c r="DT35" s="368">
        <v>4.8219735593504343E-3</v>
      </c>
      <c r="DU35" s="368">
        <v>-8.1029065633477157E-3</v>
      </c>
      <c r="DV35" s="368">
        <v>-1.7700365592580002E-2</v>
      </c>
      <c r="DW35" s="368">
        <v>-6.6211808026456296E-3</v>
      </c>
      <c r="DX35" s="368">
        <v>1.1894934361245601E-3</v>
      </c>
      <c r="DY35" s="368">
        <v>8.0249469138806255E-3</v>
      </c>
      <c r="DZ35" s="368">
        <v>-1.1232999985338666E-3</v>
      </c>
      <c r="EA35" s="368">
        <v>-3.9259703390366954E-3</v>
      </c>
      <c r="SD35" s="173"/>
      <c r="AEZ35" s="189"/>
      <c r="AFA35" s="189"/>
      <c r="AFB35" s="189"/>
      <c r="AFC35" s="189"/>
      <c r="AJR35" s="178"/>
      <c r="AJS35" s="178"/>
      <c r="AJT35" s="178"/>
      <c r="BGD35" s="177"/>
      <c r="BGE35" s="175"/>
      <c r="BGF35" s="176"/>
      <c r="BIK35" s="167"/>
      <c r="BIL35" s="155"/>
      <c r="BIM35" s="155"/>
    </row>
    <row r="36" spans="1:956 1538:1599" ht="12" customHeight="1">
      <c r="SD36" s="173"/>
      <c r="AEZ36" s="189"/>
      <c r="AFA36" s="189"/>
      <c r="AFB36" s="189"/>
      <c r="AFC36" s="189"/>
      <c r="AJR36" s="178"/>
      <c r="AJS36" s="178"/>
      <c r="AJT36" s="178"/>
      <c r="BGD36" s="177"/>
      <c r="BGE36" s="175"/>
      <c r="BGF36" s="176"/>
      <c r="BIK36" s="167"/>
      <c r="BIL36" s="155"/>
      <c r="BIM36" s="155"/>
    </row>
    <row r="37" spans="1:956 1538:1599" ht="12" customHeight="1">
      <c r="SD37" s="173"/>
      <c r="AEZ37" s="189"/>
      <c r="AFA37" s="189"/>
      <c r="AFB37" s="189"/>
      <c r="AFC37" s="189"/>
      <c r="AJR37" s="178"/>
      <c r="AJS37" s="178"/>
      <c r="AJT37" s="178"/>
      <c r="BGD37" s="177"/>
      <c r="BGE37" s="175"/>
      <c r="BGF37" s="176"/>
      <c r="BIK37" s="167"/>
      <c r="BIL37" s="155"/>
      <c r="BIM37" s="155"/>
    </row>
    <row r="38" spans="1:956 1538:1599" ht="12" customHeight="1">
      <c r="SD38" s="173"/>
      <c r="AEZ38" s="189"/>
      <c r="AFA38" s="189"/>
      <c r="AFB38" s="189"/>
      <c r="AFC38" s="189"/>
      <c r="AJR38" s="178"/>
      <c r="AJS38" s="178"/>
      <c r="AJT38" s="178"/>
      <c r="BGD38" s="177"/>
      <c r="BGE38" s="175"/>
      <c r="BGF38" s="176"/>
      <c r="BIK38" s="167"/>
      <c r="BIL38" s="155"/>
      <c r="BIM38" s="155"/>
    </row>
    <row r="39" spans="1:956 1538:1599">
      <c r="SD39" s="173"/>
      <c r="AEZ39" s="189"/>
      <c r="AFA39" s="189"/>
      <c r="AFB39" s="189"/>
      <c r="AFC39" s="189"/>
      <c r="AJR39" s="178"/>
      <c r="AJS39" s="178"/>
      <c r="AJT39" s="178"/>
      <c r="BGD39" s="177"/>
      <c r="BGE39" s="175"/>
      <c r="BGF39" s="176"/>
      <c r="BIK39" s="167"/>
      <c r="BIL39" s="155"/>
      <c r="BIM39" s="155"/>
    </row>
    <row r="40" spans="1:956 1538:1599">
      <c r="SD40" s="173"/>
      <c r="AEZ40" s="189"/>
      <c r="AFA40" s="189"/>
      <c r="AFB40" s="189"/>
      <c r="AFC40" s="189"/>
      <c r="AJR40" s="178"/>
      <c r="AJS40" s="178"/>
      <c r="AJT40" s="178"/>
      <c r="BGD40" s="177"/>
      <c r="BGE40" s="175"/>
      <c r="BGF40" s="176"/>
      <c r="BIK40" s="167"/>
      <c r="BIL40" s="155"/>
      <c r="BIM40" s="155"/>
    </row>
    <row r="41" spans="1:956 1538:1599">
      <c r="SD41" s="173"/>
      <c r="AEZ41" s="189"/>
      <c r="AFA41" s="189"/>
      <c r="AFB41" s="189"/>
      <c r="AFC41" s="189"/>
      <c r="AJR41" s="178"/>
      <c r="AJS41" s="178"/>
      <c r="AJT41" s="178"/>
      <c r="BGD41" s="177"/>
      <c r="BGE41" s="175"/>
      <c r="BGF41" s="176"/>
      <c r="BIK41" s="167"/>
      <c r="BIL41" s="155"/>
      <c r="BIM41" s="155"/>
    </row>
    <row r="42" spans="1:956 1538:1599">
      <c r="SD42" s="173"/>
      <c r="AEZ42" s="189"/>
      <c r="AFA42" s="189"/>
      <c r="AFB42" s="189"/>
      <c r="AFC42" s="189"/>
      <c r="AJR42" s="178"/>
      <c r="AJS42" s="178"/>
      <c r="AJT42" s="178"/>
      <c r="BGD42" s="177"/>
      <c r="BGE42" s="175"/>
      <c r="BGF42" s="176"/>
      <c r="BIK42" s="167"/>
      <c r="BIL42" s="155"/>
      <c r="BIM42" s="155"/>
    </row>
    <row r="43" spans="1:956 1538:1599">
      <c r="SD43" s="173"/>
      <c r="AEZ43" s="189"/>
      <c r="AFA43" s="189"/>
      <c r="AFB43" s="189"/>
      <c r="AFC43" s="189"/>
      <c r="AJR43" s="178"/>
      <c r="AJS43" s="178"/>
      <c r="AJT43" s="178"/>
      <c r="BGD43" s="177"/>
      <c r="BGE43" s="175"/>
      <c r="BGF43" s="176"/>
      <c r="BIK43" s="167"/>
      <c r="BIL43" s="155"/>
      <c r="BIM43" s="155"/>
    </row>
    <row r="44" spans="1:956 1538:1599">
      <c r="SD44" s="173"/>
      <c r="AEZ44" s="189"/>
      <c r="AFA44" s="189"/>
      <c r="AFB44" s="189"/>
      <c r="AFC44" s="189"/>
      <c r="AJR44" s="178"/>
      <c r="AJS44" s="178"/>
      <c r="AJT44" s="178"/>
      <c r="BGD44" s="177"/>
      <c r="BGE44" s="175"/>
      <c r="BGF44" s="176"/>
      <c r="BIK44" s="167"/>
      <c r="BIL44" s="155"/>
      <c r="BIM44" s="155"/>
    </row>
    <row r="45" spans="1:956 1538:1599">
      <c r="SD45" s="173"/>
      <c r="AEZ45" s="189"/>
      <c r="AFA45" s="189"/>
      <c r="AFB45" s="189"/>
      <c r="AFC45" s="189"/>
      <c r="AJR45" s="178"/>
      <c r="AJS45" s="178"/>
      <c r="AJT45" s="178"/>
      <c r="BGD45" s="177"/>
      <c r="BGE45" s="175"/>
      <c r="BGF45" s="176"/>
      <c r="BIK45" s="167"/>
      <c r="BIL45" s="155"/>
      <c r="BIM45" s="155"/>
    </row>
    <row r="46" spans="1:956 1538:1599">
      <c r="SD46" s="173"/>
      <c r="AEZ46" s="189"/>
      <c r="AFA46" s="189"/>
      <c r="AFB46" s="189"/>
      <c r="AFC46" s="189"/>
      <c r="AJR46" s="178"/>
      <c r="AJS46" s="178"/>
      <c r="AJT46" s="178"/>
      <c r="BGD46" s="177"/>
      <c r="BGE46" s="175"/>
      <c r="BGF46" s="176"/>
      <c r="BIK46" s="167"/>
      <c r="BIL46" s="155"/>
      <c r="BIM46" s="155"/>
    </row>
    <row r="47" spans="1:956 1538:1599">
      <c r="SD47" s="173"/>
      <c r="AEZ47" s="189"/>
      <c r="AFA47" s="189"/>
      <c r="AFB47" s="189"/>
      <c r="AFC47" s="189"/>
      <c r="AJR47" s="178"/>
      <c r="AJS47" s="178"/>
      <c r="AJT47" s="178"/>
      <c r="BGD47" s="177"/>
      <c r="BGE47" s="175"/>
      <c r="BGF47" s="176"/>
      <c r="BIK47" s="167"/>
      <c r="BIL47" s="155"/>
      <c r="BIM47" s="155"/>
    </row>
    <row r="48" spans="1:956 1538:1599">
      <c r="SD48" s="173"/>
      <c r="AEZ48" s="189"/>
      <c r="AFA48" s="189"/>
      <c r="AFB48" s="189"/>
      <c r="AFC48" s="189"/>
      <c r="AJR48" s="178"/>
      <c r="AJS48" s="178"/>
      <c r="AJT48" s="178"/>
      <c r="BGD48" s="177"/>
      <c r="BGE48" s="175"/>
      <c r="BGF48" s="176"/>
      <c r="BIK48" s="167"/>
      <c r="BIL48" s="155"/>
      <c r="BIM48" s="155"/>
    </row>
    <row r="49" spans="498:956 1538:1599">
      <c r="SD49" s="173"/>
      <c r="AEZ49" s="189"/>
      <c r="AFA49" s="189"/>
      <c r="AFB49" s="189"/>
      <c r="AFC49" s="189"/>
      <c r="AJR49" s="178"/>
      <c r="AJS49" s="178"/>
      <c r="AJT49" s="178"/>
      <c r="BGD49" s="177"/>
      <c r="BGE49" s="175"/>
      <c r="BGF49" s="176"/>
      <c r="BIK49" s="167"/>
      <c r="BIL49" s="155"/>
      <c r="BIM49" s="155"/>
    </row>
    <row r="50" spans="498:956 1538:1599">
      <c r="SD50" s="173"/>
      <c r="AEZ50" s="189"/>
      <c r="AFA50" s="189"/>
      <c r="AFB50" s="189"/>
      <c r="AFC50" s="189"/>
      <c r="AJR50" s="178"/>
      <c r="AJS50" s="178"/>
      <c r="AJT50" s="178"/>
      <c r="BGD50" s="177"/>
      <c r="BGE50" s="175"/>
      <c r="BGF50" s="176"/>
      <c r="BIK50" s="167"/>
      <c r="BIL50" s="155"/>
      <c r="BIM50" s="155"/>
    </row>
    <row r="51" spans="498:956 1538:1599">
      <c r="SD51" s="173"/>
      <c r="AEZ51" s="189"/>
      <c r="AFA51" s="189"/>
      <c r="AFB51" s="189"/>
      <c r="AFC51" s="189"/>
      <c r="AJR51" s="178"/>
      <c r="AJS51" s="178"/>
      <c r="AJT51" s="178"/>
      <c r="BGD51" s="177"/>
      <c r="BGE51" s="175"/>
      <c r="BGF51" s="176"/>
      <c r="BIK51" s="167"/>
      <c r="BIL51" s="155"/>
      <c r="BIM51" s="155"/>
    </row>
    <row r="52" spans="498:956 1538:1599">
      <c r="SD52" s="173"/>
      <c r="AEZ52" s="189"/>
      <c r="AFA52" s="189"/>
      <c r="AFB52" s="189"/>
      <c r="AFC52" s="189"/>
      <c r="AJR52" s="178"/>
      <c r="AJS52" s="178"/>
      <c r="AJT52" s="178"/>
      <c r="BGD52" s="177"/>
      <c r="BGE52" s="175"/>
      <c r="BGF52" s="176"/>
      <c r="BIK52" s="167"/>
      <c r="BIL52" s="155"/>
      <c r="BIM52" s="155"/>
    </row>
    <row r="53" spans="498:956 1538:1599">
      <c r="SD53" s="173"/>
      <c r="AEZ53" s="189"/>
      <c r="AFA53" s="189"/>
      <c r="AFB53" s="189"/>
      <c r="AFC53" s="189"/>
      <c r="AJR53" s="178"/>
      <c r="AJS53" s="178"/>
      <c r="AJT53" s="178"/>
      <c r="BGD53" s="177"/>
      <c r="BGE53" s="175"/>
      <c r="BGF53" s="176"/>
      <c r="BIK53" s="167"/>
      <c r="BIL53" s="155"/>
      <c r="BIM53" s="155"/>
    </row>
    <row r="54" spans="498:956 1538:1599">
      <c r="SD54" s="173"/>
      <c r="AEZ54" s="189"/>
      <c r="AFA54" s="189"/>
      <c r="AFB54" s="189"/>
      <c r="AFC54" s="189"/>
      <c r="AJR54" s="178"/>
      <c r="AJS54" s="178"/>
      <c r="AJT54" s="178"/>
      <c r="BGD54" s="177"/>
      <c r="BGE54" s="175"/>
      <c r="BGF54" s="176"/>
      <c r="BIK54" s="167"/>
      <c r="BIL54" s="155"/>
      <c r="BIM54" s="155"/>
    </row>
    <row r="55" spans="498:956 1538:1599">
      <c r="SD55" s="173"/>
      <c r="AEZ55" s="189"/>
      <c r="AFA55" s="189"/>
      <c r="AFB55" s="189"/>
      <c r="AFC55" s="189"/>
      <c r="AJR55" s="178"/>
      <c r="AJS55" s="178"/>
      <c r="AJT55" s="178"/>
      <c r="BGD55" s="177"/>
      <c r="BGE55" s="175"/>
      <c r="BGF55" s="176"/>
      <c r="BIK55" s="167"/>
      <c r="BIL55" s="155"/>
      <c r="BIM55" s="155"/>
    </row>
    <row r="56" spans="498:956 1538:1599">
      <c r="SD56" s="173"/>
      <c r="AEZ56" s="189"/>
      <c r="AFA56" s="189"/>
      <c r="AFB56" s="189"/>
      <c r="AFC56" s="189"/>
      <c r="AJR56" s="178"/>
      <c r="AJS56" s="178"/>
      <c r="AJT56" s="178"/>
      <c r="BGD56" s="177"/>
      <c r="BGE56" s="175"/>
      <c r="BGF56" s="176"/>
      <c r="BIK56" s="167"/>
      <c r="BIL56" s="155"/>
      <c r="BIM56" s="155"/>
    </row>
    <row r="57" spans="498:956 1538:1599">
      <c r="SD57" s="173"/>
      <c r="AEZ57" s="189"/>
      <c r="AFA57" s="189"/>
      <c r="AFB57" s="189"/>
      <c r="AFC57" s="189"/>
      <c r="AJR57" s="178"/>
      <c r="AJS57" s="178"/>
      <c r="AJT57" s="178"/>
      <c r="BGD57" s="177"/>
      <c r="BGE57" s="175"/>
      <c r="BGF57" s="176"/>
      <c r="BIK57" s="167"/>
      <c r="BIL57" s="155"/>
      <c r="BIM57" s="155"/>
    </row>
    <row r="58" spans="498:956 1538:1599">
      <c r="SD58" s="173"/>
      <c r="AEZ58" s="189"/>
      <c r="AFA58" s="189"/>
      <c r="AFB58" s="189"/>
      <c r="AFC58" s="189"/>
      <c r="AJR58" s="178"/>
      <c r="AJS58" s="178"/>
      <c r="AJT58" s="178"/>
      <c r="BGD58" s="177"/>
      <c r="BGE58" s="175"/>
      <c r="BGF58" s="176"/>
      <c r="BIK58" s="167"/>
      <c r="BIL58" s="155"/>
      <c r="BIM58" s="155"/>
    </row>
    <row r="59" spans="498:956 1538:1599">
      <c r="SD59" s="173"/>
      <c r="AEZ59" s="189"/>
      <c r="AFA59" s="189"/>
      <c r="AFB59" s="189"/>
      <c r="AFC59" s="189"/>
      <c r="AJR59" s="178"/>
      <c r="AJS59" s="178"/>
      <c r="AJT59" s="178"/>
      <c r="BGD59" s="177"/>
      <c r="BGE59" s="175"/>
      <c r="BGF59" s="176"/>
      <c r="BIK59" s="167"/>
      <c r="BIL59" s="155"/>
      <c r="BIM59" s="155"/>
    </row>
    <row r="60" spans="498:956 1538:1599">
      <c r="SD60" s="173"/>
      <c r="AEZ60" s="189"/>
      <c r="AFA60" s="189"/>
      <c r="AFB60" s="189"/>
      <c r="AFC60" s="189"/>
      <c r="AJR60" s="178"/>
      <c r="AJS60" s="178"/>
      <c r="AJT60" s="178"/>
      <c r="BGD60" s="177"/>
      <c r="BGE60" s="175"/>
      <c r="BGF60" s="176"/>
      <c r="BIK60" s="167"/>
      <c r="BIL60" s="155"/>
      <c r="BIM60" s="155"/>
    </row>
    <row r="61" spans="498:956 1538:1599">
      <c r="SD61" s="173"/>
      <c r="AEZ61" s="189"/>
      <c r="AFA61" s="189"/>
      <c r="AFB61" s="189"/>
      <c r="AFC61" s="189"/>
      <c r="AJR61" s="178"/>
      <c r="AJS61" s="178"/>
      <c r="AJT61" s="178"/>
      <c r="BGD61" s="177"/>
      <c r="BGE61" s="175"/>
      <c r="BGF61" s="176"/>
      <c r="BIK61" s="167"/>
      <c r="BIL61" s="155"/>
      <c r="BIM61" s="155"/>
    </row>
    <row r="62" spans="498:956 1538:1599">
      <c r="SD62" s="173"/>
      <c r="AEZ62" s="189"/>
      <c r="AFA62" s="189"/>
      <c r="AFB62" s="189"/>
      <c r="AFC62" s="189"/>
      <c r="AJR62" s="178"/>
      <c r="AJS62" s="178"/>
      <c r="AJT62" s="178"/>
      <c r="BGD62" s="177"/>
      <c r="BGE62" s="175"/>
      <c r="BGF62" s="176"/>
      <c r="BIK62" s="167"/>
      <c r="BIL62" s="155"/>
      <c r="BIM62" s="155"/>
    </row>
    <row r="63" spans="498:956 1538:1599">
      <c r="SD63" s="173"/>
      <c r="AEZ63" s="189"/>
      <c r="AFA63" s="189"/>
      <c r="AFB63" s="189"/>
      <c r="AFC63" s="189"/>
      <c r="AJR63" s="178"/>
      <c r="AJS63" s="178"/>
      <c r="AJT63" s="178"/>
      <c r="BGD63" s="177"/>
      <c r="BGE63" s="175"/>
      <c r="BGF63" s="176"/>
      <c r="BIK63" s="167"/>
      <c r="BIL63" s="155"/>
      <c r="BIM63" s="155"/>
    </row>
    <row r="64" spans="498:956 1538:1599">
      <c r="SD64" s="173"/>
      <c r="AEZ64" s="189"/>
      <c r="AFA64" s="189"/>
      <c r="AFB64" s="189"/>
      <c r="AFC64" s="189"/>
      <c r="AJR64" s="178"/>
      <c r="AJS64" s="178"/>
      <c r="AJT64" s="178"/>
      <c r="BGD64" s="177"/>
      <c r="BGE64" s="175"/>
      <c r="BGF64" s="176"/>
      <c r="BIK64" s="167"/>
      <c r="BIL64" s="155"/>
      <c r="BIM64" s="155"/>
    </row>
    <row r="65" spans="498:956 1538:1599">
      <c r="SD65" s="173"/>
      <c r="AEZ65" s="189"/>
      <c r="AFA65" s="189"/>
      <c r="AFB65" s="189"/>
      <c r="AFC65" s="189"/>
      <c r="AJR65" s="178"/>
      <c r="AJS65" s="178"/>
      <c r="AJT65" s="178"/>
      <c r="BGD65" s="177"/>
      <c r="BGE65" s="175"/>
      <c r="BGF65" s="176"/>
      <c r="BIK65" s="167"/>
      <c r="BIL65" s="155"/>
      <c r="BIM65" s="155"/>
    </row>
    <row r="66" spans="498:956 1538:1599">
      <c r="SD66" s="173"/>
      <c r="AEZ66" s="189"/>
      <c r="AFA66" s="189"/>
      <c r="AFB66" s="189"/>
      <c r="AFC66" s="189"/>
      <c r="AJR66" s="178"/>
      <c r="AJS66" s="178"/>
      <c r="AJT66" s="178"/>
      <c r="BGD66" s="177"/>
      <c r="BGE66" s="175"/>
      <c r="BGF66" s="176"/>
      <c r="BIK66" s="167"/>
      <c r="BIL66" s="155"/>
      <c r="BIM66" s="155"/>
    </row>
    <row r="67" spans="498:956 1538:1599">
      <c r="SD67" s="173"/>
      <c r="AEZ67" s="189"/>
      <c r="AFA67" s="189"/>
      <c r="AFB67" s="189"/>
      <c r="AFC67" s="189"/>
      <c r="AJR67" s="178"/>
      <c r="AJS67" s="178"/>
      <c r="AJT67" s="178"/>
      <c r="BGD67" s="177"/>
      <c r="BGE67" s="175"/>
      <c r="BGF67" s="176"/>
      <c r="BIK67" s="167"/>
      <c r="BIL67" s="155"/>
      <c r="BIM67" s="155"/>
    </row>
    <row r="68" spans="498:956 1538:1599">
      <c r="SD68" s="173"/>
      <c r="AEZ68" s="189"/>
      <c r="AFA68" s="189"/>
      <c r="AFB68" s="189"/>
      <c r="AFC68" s="189"/>
      <c r="AJR68" s="178"/>
      <c r="AJS68" s="178"/>
      <c r="AJT68" s="178"/>
      <c r="BGD68" s="177"/>
      <c r="BGE68" s="175"/>
      <c r="BGF68" s="176"/>
      <c r="BIK68" s="167"/>
      <c r="BIL68" s="155"/>
      <c r="BIM68" s="155"/>
    </row>
    <row r="69" spans="498:956 1538:1599">
      <c r="SD69" s="173"/>
      <c r="AEZ69" s="189"/>
      <c r="AFA69" s="189"/>
      <c r="AFB69" s="189"/>
      <c r="AFC69" s="189"/>
      <c r="AJR69" s="178"/>
      <c r="AJS69" s="178"/>
      <c r="AJT69" s="178"/>
      <c r="BGD69" s="177"/>
      <c r="BGE69" s="175"/>
      <c r="BGF69" s="176"/>
      <c r="BIK69" s="167"/>
      <c r="BIL69" s="155"/>
      <c r="BIM69" s="155"/>
    </row>
    <row r="70" spans="498:956 1538:1599">
      <c r="SD70" s="173"/>
      <c r="AEZ70" s="189"/>
      <c r="AFA70" s="189"/>
      <c r="AFB70" s="189"/>
      <c r="AFC70" s="189"/>
      <c r="AJR70" s="178"/>
      <c r="AJS70" s="178"/>
      <c r="AJT70" s="178"/>
      <c r="BGD70" s="177"/>
      <c r="BGE70" s="175"/>
      <c r="BGF70" s="176"/>
      <c r="BIK70" s="167"/>
      <c r="BIL70" s="155"/>
      <c r="BIM70" s="155"/>
    </row>
    <row r="71" spans="498:956 1538:1599">
      <c r="SD71" s="173"/>
      <c r="AEZ71" s="189"/>
      <c r="AFA71" s="189"/>
      <c r="AFB71" s="189"/>
      <c r="AFC71" s="189"/>
      <c r="AJR71" s="178"/>
      <c r="AJS71" s="178"/>
      <c r="AJT71" s="178"/>
      <c r="BGD71" s="177"/>
      <c r="BGE71" s="175"/>
      <c r="BGF71" s="176"/>
      <c r="BIK71" s="167"/>
      <c r="BIL71" s="155"/>
      <c r="BIM71" s="155"/>
    </row>
    <row r="72" spans="498:956 1538:1599">
      <c r="SD72" s="173"/>
      <c r="AEZ72" s="189"/>
      <c r="AFA72" s="189"/>
      <c r="AFB72" s="189"/>
      <c r="AFC72" s="189"/>
      <c r="AJR72" s="178"/>
      <c r="AJS72" s="178"/>
      <c r="AJT72" s="178"/>
      <c r="BGF72" s="194"/>
      <c r="BIK72" s="167"/>
      <c r="BIL72" s="155"/>
      <c r="BIM72" s="155"/>
    </row>
    <row r="73" spans="498:956 1538:1599">
      <c r="SD73" s="173"/>
      <c r="AEZ73" s="189"/>
      <c r="AFA73" s="189"/>
      <c r="AFB73" s="189"/>
      <c r="AFC73" s="189"/>
      <c r="AJR73" s="178"/>
      <c r="AJS73" s="178"/>
      <c r="AJT73" s="178"/>
      <c r="BGF73" s="194"/>
      <c r="BIK73" s="167"/>
      <c r="BIL73" s="155"/>
      <c r="BIM73" s="155"/>
    </row>
    <row r="74" spans="498:956 1538:1599">
      <c r="AEZ74" s="189"/>
      <c r="AFA74" s="189"/>
      <c r="AFB74" s="189"/>
      <c r="AFC74" s="189"/>
      <c r="AJR74" s="178"/>
      <c r="AJS74" s="178"/>
      <c r="AJT74" s="178"/>
      <c r="BGF74" s="194"/>
    </row>
    <row r="75" spans="498:956 1538:1599">
      <c r="AEZ75" s="189"/>
      <c r="AFA75" s="189"/>
      <c r="AFB75" s="189"/>
      <c r="AFC75" s="189"/>
      <c r="AJR75" s="178"/>
      <c r="AJS75" s="178"/>
      <c r="AJT75" s="178"/>
      <c r="BGF75" s="194"/>
    </row>
    <row r="76" spans="498:956 1538:1599">
      <c r="AEZ76" s="189"/>
      <c r="AFA76" s="189"/>
      <c r="AFB76" s="189"/>
      <c r="AFC76" s="189"/>
      <c r="AJR76" s="178"/>
      <c r="AJS76" s="178"/>
      <c r="AJT76" s="178"/>
      <c r="BGF76" s="194"/>
    </row>
    <row r="77" spans="498:956 1538:1599">
      <c r="AEZ77" s="189"/>
      <c r="AFA77" s="189"/>
      <c r="AFB77" s="189"/>
      <c r="AFC77" s="189"/>
      <c r="AJR77" s="178"/>
      <c r="AJS77" s="178"/>
      <c r="AJT77" s="178"/>
      <c r="BGF77" s="194"/>
    </row>
    <row r="78" spans="498:956 1538:1599">
      <c r="AEZ78" s="189"/>
      <c r="AFA78" s="189"/>
      <c r="AFB78" s="189"/>
      <c r="AFC78" s="189"/>
      <c r="AJR78" s="178"/>
      <c r="AJS78" s="178"/>
      <c r="AJT78" s="178"/>
      <c r="BGF78" s="194"/>
    </row>
    <row r="79" spans="498:956 1538:1599">
      <c r="AEZ79" s="189"/>
      <c r="AFA79" s="189"/>
      <c r="AFB79" s="189"/>
      <c r="AFC79" s="189"/>
      <c r="AJR79" s="178"/>
      <c r="AJS79" s="178"/>
      <c r="AJT79" s="178"/>
      <c r="BGF79" s="194"/>
    </row>
    <row r="80" spans="498:956 1538:1599">
      <c r="AEZ80" s="189"/>
      <c r="AFA80" s="189"/>
      <c r="AFB80" s="189"/>
      <c r="AFC80" s="189"/>
    </row>
    <row r="81" spans="832:835">
      <c r="AEZ81" s="189"/>
      <c r="AFA81" s="189"/>
      <c r="AFB81" s="189"/>
      <c r="AFC81" s="18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4">
    <tabColor theme="4" tint="0.59999389629810485"/>
  </sheetPr>
  <dimension ref="A1:AS114"/>
  <sheetViews>
    <sheetView zoomScale="85" zoomScaleNormal="85" workbookViewId="0">
      <pane xSplit="2" ySplit="2" topLeftCell="V17" activePane="bottomRight" state="frozen"/>
      <selection pane="topRight" activeCell="C1" sqref="C1"/>
      <selection pane="bottomLeft" activeCell="A3" sqref="A3"/>
      <selection pane="bottomRight" activeCell="AG50" sqref="AG50"/>
    </sheetView>
  </sheetViews>
  <sheetFormatPr defaultColWidth="9.42578125" defaultRowHeight="12.75"/>
  <cols>
    <col min="1" max="1" width="9.42578125" style="34" customWidth="1"/>
    <col min="2" max="2" width="4.140625" style="34" customWidth="1"/>
    <col min="3" max="9" width="13.42578125" style="34" customWidth="1"/>
    <col min="10" max="11" width="14" style="34" customWidth="1"/>
    <col min="12" max="12" width="12.5703125" style="34" customWidth="1"/>
    <col min="13" max="13" width="5.7109375" style="34" customWidth="1"/>
    <col min="14" max="16" width="9.42578125" style="34"/>
    <col min="17" max="17" width="9.42578125" style="34" customWidth="1"/>
    <col min="18" max="18" width="11.5703125" style="34" customWidth="1"/>
    <col min="19" max="19" width="9.42578125" style="34" customWidth="1"/>
    <col min="20" max="20" width="5.42578125" style="34" customWidth="1"/>
    <col min="21" max="24" width="13.42578125" style="34" customWidth="1"/>
    <col min="25" max="25" width="5.42578125" style="34" customWidth="1"/>
    <col min="26" max="26" width="7.42578125" style="55" customWidth="1"/>
    <col min="27" max="27" width="9.42578125" style="55" bestFit="1" customWidth="1"/>
    <col min="28" max="28" width="11.42578125" style="54" bestFit="1" customWidth="1"/>
    <col min="29" max="29" width="10.42578125" style="54" bestFit="1" customWidth="1"/>
    <col min="30" max="32" width="4.42578125" style="54" customWidth="1"/>
    <col min="33" max="33" width="11" style="54" bestFit="1" customWidth="1"/>
    <col min="34" max="34" width="13.42578125" style="54" bestFit="1" customWidth="1"/>
    <col min="35" max="35" width="4.42578125" style="54" customWidth="1"/>
    <col min="36" max="37" width="9.42578125" style="54"/>
    <col min="38" max="38" width="9.7109375" style="54" customWidth="1"/>
    <col min="39" max="39" width="8.85546875" style="54" customWidth="1"/>
    <col min="40" max="41" width="8.42578125" style="54" customWidth="1"/>
    <col min="42" max="16384" width="9.42578125" style="34"/>
  </cols>
  <sheetData>
    <row r="1" spans="1:45" ht="51">
      <c r="C1" s="39" t="s">
        <v>292</v>
      </c>
      <c r="D1" s="59"/>
      <c r="J1" s="39" t="s">
        <v>293</v>
      </c>
      <c r="K1" s="39" t="s">
        <v>293</v>
      </c>
      <c r="N1" s="39" t="s">
        <v>294</v>
      </c>
      <c r="R1" s="230" t="s">
        <v>295</v>
      </c>
      <c r="S1" s="230" t="s">
        <v>296</v>
      </c>
      <c r="U1" s="39" t="s">
        <v>297</v>
      </c>
      <c r="AG1" s="331" t="s">
        <v>298</v>
      </c>
      <c r="AL1" s="331" t="s">
        <v>299</v>
      </c>
      <c r="AM1" s="54" t="s">
        <v>300</v>
      </c>
    </row>
    <row r="2" spans="1:45" ht="51">
      <c r="A2" s="58"/>
      <c r="B2" s="58"/>
      <c r="C2" s="59" t="s">
        <v>301</v>
      </c>
      <c r="D2" s="59" t="s">
        <v>302</v>
      </c>
      <c r="E2" s="59" t="s">
        <v>303</v>
      </c>
      <c r="F2" s="59" t="s">
        <v>304</v>
      </c>
      <c r="G2" s="59" t="s">
        <v>305</v>
      </c>
      <c r="H2" s="59" t="s">
        <v>306</v>
      </c>
      <c r="I2" s="59"/>
      <c r="J2" s="59" t="s">
        <v>307</v>
      </c>
      <c r="K2" s="59" t="s">
        <v>308</v>
      </c>
      <c r="L2" s="59" t="s">
        <v>309</v>
      </c>
      <c r="M2" s="59"/>
      <c r="N2" s="59" t="s">
        <v>310</v>
      </c>
      <c r="O2" s="59" t="s">
        <v>311</v>
      </c>
      <c r="P2" s="59" t="s">
        <v>295</v>
      </c>
      <c r="Q2" s="59" t="s">
        <v>296</v>
      </c>
      <c r="R2" s="59" t="s">
        <v>312</v>
      </c>
      <c r="S2" s="59" t="s">
        <v>312</v>
      </c>
      <c r="T2" s="58"/>
      <c r="U2" s="59" t="s">
        <v>313</v>
      </c>
      <c r="V2" s="323" t="s">
        <v>314</v>
      </c>
      <c r="W2" s="323" t="s">
        <v>315</v>
      </c>
      <c r="X2" s="323" t="s">
        <v>316</v>
      </c>
      <c r="Y2" s="58"/>
      <c r="Z2" s="61"/>
      <c r="AA2" s="61"/>
      <c r="AD2" s="60"/>
      <c r="AE2" s="60"/>
      <c r="AF2" s="60"/>
      <c r="AG2" s="60" t="s">
        <v>317</v>
      </c>
      <c r="AH2" s="60" t="s">
        <v>318</v>
      </c>
      <c r="AI2" s="60"/>
      <c r="AJ2" s="60"/>
      <c r="AK2" s="60"/>
      <c r="AL2" s="328" t="s">
        <v>319</v>
      </c>
      <c r="AM2" s="60" t="s">
        <v>320</v>
      </c>
      <c r="AN2" s="60" t="s">
        <v>321</v>
      </c>
      <c r="AO2" s="60" t="s">
        <v>322</v>
      </c>
      <c r="AP2" s="60" t="s">
        <v>323</v>
      </c>
      <c r="AQ2" s="60" t="s">
        <v>324</v>
      </c>
      <c r="AR2" s="60" t="s">
        <v>325</v>
      </c>
    </row>
    <row r="3" spans="1:45">
      <c r="A3" s="34">
        <v>2014</v>
      </c>
      <c r="B3" s="40" t="s">
        <v>4</v>
      </c>
      <c r="C3" s="35">
        <v>0.13487950436423099</v>
      </c>
      <c r="D3" s="35"/>
      <c r="E3" s="35">
        <v>0.21250057029176972</v>
      </c>
      <c r="F3" s="35"/>
      <c r="G3" s="35">
        <v>0.34738007465600029</v>
      </c>
      <c r="H3" s="35">
        <v>0.2233805989904909</v>
      </c>
      <c r="I3" s="35"/>
      <c r="J3" s="35">
        <v>1.5707334933792394E-2</v>
      </c>
      <c r="K3" s="35">
        <v>1.5707334933792394E-2</v>
      </c>
      <c r="L3" s="35">
        <v>3.7996039608060084E-2</v>
      </c>
      <c r="M3" s="35"/>
      <c r="N3" s="40">
        <v>0.92815657415309982</v>
      </c>
      <c r="O3" s="40">
        <v>1.0691343930174257</v>
      </c>
      <c r="P3" s="40"/>
      <c r="Q3" s="40">
        <v>1.4013002060509259</v>
      </c>
      <c r="R3" s="40"/>
      <c r="S3" s="40">
        <v>1.3142608967243574</v>
      </c>
      <c r="U3" s="35"/>
      <c r="V3" s="35"/>
      <c r="W3" s="35"/>
      <c r="X3" s="35"/>
      <c r="Z3" s="55">
        <v>2014</v>
      </c>
      <c r="AA3" s="55" t="s">
        <v>326</v>
      </c>
      <c r="AB3" s="56">
        <v>1623.9637516399998</v>
      </c>
      <c r="AC3" s="56">
        <v>15766.38</v>
      </c>
      <c r="AE3" s="54">
        <v>2012</v>
      </c>
      <c r="AF3" s="54" t="s">
        <v>4</v>
      </c>
      <c r="AG3" s="70">
        <v>2043.5197642683333</v>
      </c>
      <c r="AH3" s="70">
        <v>20925.113333333331</v>
      </c>
      <c r="AJ3" s="54">
        <v>2020</v>
      </c>
      <c r="AK3" s="54" t="s">
        <v>4</v>
      </c>
      <c r="AL3" s="56">
        <v>9.5542544118000006</v>
      </c>
      <c r="AM3" s="325">
        <v>0</v>
      </c>
      <c r="AN3" s="138">
        <v>0</v>
      </c>
      <c r="AO3" s="326">
        <v>9.5542544118000006</v>
      </c>
      <c r="AP3" s="38">
        <v>0</v>
      </c>
      <c r="AQ3" s="38">
        <v>0</v>
      </c>
      <c r="AR3" s="38">
        <v>0</v>
      </c>
    </row>
    <row r="4" spans="1:45">
      <c r="B4" s="40" t="s">
        <v>1</v>
      </c>
      <c r="C4" s="35">
        <v>0.12184862632243099</v>
      </c>
      <c r="D4" s="35"/>
      <c r="E4" s="35">
        <v>0.1927962667335692</v>
      </c>
      <c r="F4" s="35"/>
      <c r="G4" s="35">
        <v>0.31464489305600019</v>
      </c>
      <c r="H4" s="35">
        <v>0.20812601893961769</v>
      </c>
      <c r="I4" s="35"/>
      <c r="J4" s="35">
        <v>-3.2646716979098711E-2</v>
      </c>
      <c r="K4" s="35">
        <v>-3.2646716979098711E-2</v>
      </c>
      <c r="L4" s="35">
        <v>8.3996261852734566E-3</v>
      </c>
      <c r="M4" s="35"/>
      <c r="N4" s="40">
        <v>0.96331838306231043</v>
      </c>
      <c r="O4" s="40">
        <v>1.0382197327913107</v>
      </c>
      <c r="P4" s="40"/>
      <c r="Q4" s="40">
        <v>1.3667438471563089</v>
      </c>
      <c r="R4" s="40"/>
      <c r="S4" s="40">
        <v>1.3569934163379103</v>
      </c>
      <c r="U4" s="35"/>
      <c r="V4" s="35"/>
      <c r="W4" s="35"/>
      <c r="X4" s="35"/>
      <c r="AA4" s="55" t="s">
        <v>327</v>
      </c>
      <c r="AB4" s="56">
        <v>1661.2769316346798</v>
      </c>
      <c r="AC4" s="56">
        <v>16767.54</v>
      </c>
      <c r="AF4" s="54" t="s">
        <v>1</v>
      </c>
      <c r="AG4" s="70">
        <v>1877.9869291533332</v>
      </c>
      <c r="AH4" s="70">
        <v>19856.615854360763</v>
      </c>
      <c r="AK4" s="54" t="s">
        <v>1</v>
      </c>
      <c r="AL4" s="324">
        <v>19.557757809830001</v>
      </c>
      <c r="AM4" s="88">
        <v>5</v>
      </c>
      <c r="AN4" s="88">
        <v>1.087880000000041E-3</v>
      </c>
      <c r="AO4" s="327">
        <v>8.6515816478300014</v>
      </c>
      <c r="AP4" s="38">
        <v>5.3182256719999996</v>
      </c>
      <c r="AQ4" s="38">
        <v>0</v>
      </c>
      <c r="AR4" s="38">
        <v>0</v>
      </c>
    </row>
    <row r="5" spans="1:45" ht="13.35" customHeight="1">
      <c r="B5" s="40" t="s">
        <v>2</v>
      </c>
      <c r="C5" s="35">
        <v>8.1023574537064658E-2</v>
      </c>
      <c r="D5" s="35"/>
      <c r="E5" s="35">
        <v>2.0019049462933536E-2</v>
      </c>
      <c r="F5" s="35"/>
      <c r="G5" s="35">
        <v>0.10104262399999819</v>
      </c>
      <c r="H5" s="35">
        <v>0.12705382697020551</v>
      </c>
      <c r="I5" s="35"/>
      <c r="J5" s="35">
        <v>-4.9733289025568395E-2</v>
      </c>
      <c r="K5" s="35">
        <v>-4.9733289025568395E-2</v>
      </c>
      <c r="L5" s="35">
        <v>-1.6535567473235924E-3</v>
      </c>
      <c r="M5" s="35"/>
      <c r="N5" s="40">
        <v>1.013734746189829</v>
      </c>
      <c r="O5" s="40">
        <v>0.98103290153052158</v>
      </c>
      <c r="P5" s="40"/>
      <c r="Q5" s="40">
        <v>1.2893258687543159</v>
      </c>
      <c r="R5" s="40"/>
      <c r="S5" s="40">
        <v>1.3593967642566374</v>
      </c>
      <c r="U5" s="35"/>
      <c r="V5" s="35"/>
      <c r="W5" s="35"/>
      <c r="X5" s="35"/>
      <c r="AA5" s="55" t="s">
        <v>278</v>
      </c>
      <c r="AB5" s="56">
        <v>1640.3317872486298</v>
      </c>
      <c r="AC5" s="56">
        <v>16520.900000000001</v>
      </c>
      <c r="AF5" s="54" t="s">
        <v>2</v>
      </c>
      <c r="AG5" s="70">
        <v>1826.3730478770001</v>
      </c>
      <c r="AH5" s="70">
        <v>19079.406666666666</v>
      </c>
      <c r="AK5" s="54" t="s">
        <v>2</v>
      </c>
      <c r="AL5" s="324">
        <v>11.678496857000001</v>
      </c>
      <c r="AM5" s="88">
        <v>0</v>
      </c>
      <c r="AN5" s="88">
        <v>0.36650135</v>
      </c>
      <c r="AO5" s="327">
        <v>11.311995507000001</v>
      </c>
      <c r="AP5" s="38">
        <v>0</v>
      </c>
      <c r="AQ5" s="38">
        <v>0</v>
      </c>
      <c r="AR5" s="38">
        <v>0</v>
      </c>
    </row>
    <row r="6" spans="1:45" ht="13.35" customHeight="1">
      <c r="B6" s="40" t="s">
        <v>3</v>
      </c>
      <c r="C6" s="35">
        <v>8.4683516812367077E-2</v>
      </c>
      <c r="D6" s="35"/>
      <c r="E6" s="35">
        <v>-5.7591516812368737E-2</v>
      </c>
      <c r="F6" s="35"/>
      <c r="G6" s="35">
        <v>2.709199999999834E-2</v>
      </c>
      <c r="H6" s="35">
        <v>9.6559156883586628E-3</v>
      </c>
      <c r="I6" s="35"/>
      <c r="J6" s="35">
        <v>9.3457821130691343E-3</v>
      </c>
      <c r="K6" s="35">
        <v>9.3457821130691343E-3</v>
      </c>
      <c r="L6" s="35">
        <v>-3.3807311637178761E-2</v>
      </c>
      <c r="M6" s="35"/>
      <c r="N6" s="40">
        <v>1.004348325573394</v>
      </c>
      <c r="O6" s="40">
        <v>0.97703122016205246</v>
      </c>
      <c r="P6" s="40"/>
      <c r="Q6" s="40">
        <v>1.240655803998675</v>
      </c>
      <c r="R6" s="40"/>
      <c r="S6" s="40">
        <v>1.3245064314900563</v>
      </c>
      <c r="U6" s="35"/>
      <c r="V6" s="35"/>
      <c r="W6" s="35"/>
      <c r="X6" s="35"/>
      <c r="AA6" s="55" t="s">
        <v>328</v>
      </c>
      <c r="AB6" s="56">
        <v>1599.5734002261499</v>
      </c>
      <c r="AC6" s="56">
        <v>15775.84</v>
      </c>
      <c r="AF6" s="54" t="s">
        <v>3</v>
      </c>
      <c r="AG6" s="70">
        <v>1683.0925814766667</v>
      </c>
      <c r="AH6" s="70">
        <v>16715.043166666666</v>
      </c>
      <c r="AK6" s="54" t="s">
        <v>3</v>
      </c>
      <c r="AL6" s="324">
        <v>24.536313247789998</v>
      </c>
      <c r="AM6" s="88">
        <v>0</v>
      </c>
      <c r="AN6" s="88">
        <v>0.42596856000000005</v>
      </c>
      <c r="AO6" s="327">
        <v>19.039190118730001</v>
      </c>
      <c r="AP6" s="38">
        <v>0</v>
      </c>
      <c r="AQ6" s="38">
        <v>5.07115456906</v>
      </c>
      <c r="AR6" s="38">
        <v>0</v>
      </c>
    </row>
    <row r="7" spans="1:45" ht="13.35" customHeight="1">
      <c r="A7" s="34">
        <v>2015</v>
      </c>
      <c r="B7" s="40" t="s">
        <v>4</v>
      </c>
      <c r="C7" s="35">
        <v>7.3153326787700146E-2</v>
      </c>
      <c r="D7" s="35"/>
      <c r="E7" s="35">
        <v>-7.2165326787700157E-2</v>
      </c>
      <c r="F7" s="35"/>
      <c r="G7" s="35">
        <v>9.8799999999998889E-4</v>
      </c>
      <c r="H7" s="35">
        <v>-4.6983729032251564E-2</v>
      </c>
      <c r="I7" s="35"/>
      <c r="J7" s="35">
        <v>0</v>
      </c>
      <c r="K7" s="35">
        <v>0</v>
      </c>
      <c r="L7" s="35">
        <v>-2.0233428462473668E-2</v>
      </c>
      <c r="M7" s="35"/>
      <c r="N7" s="40">
        <v>1.0013352805966755</v>
      </c>
      <c r="O7" s="40">
        <v>1</v>
      </c>
      <c r="P7" s="40"/>
      <c r="Q7" s="40">
        <v>1.2478728320337185</v>
      </c>
      <c r="R7" s="40"/>
      <c r="S7" s="40">
        <v>1.2861495879857545</v>
      </c>
      <c r="U7" s="35"/>
      <c r="V7" s="35"/>
      <c r="W7" s="35"/>
      <c r="X7" s="35"/>
      <c r="AA7" s="55" t="s">
        <v>329</v>
      </c>
      <c r="AB7" s="56">
        <v>1516.8785070199999</v>
      </c>
      <c r="AC7" s="56">
        <v>15407.67</v>
      </c>
      <c r="AE7" s="54">
        <v>2013</v>
      </c>
      <c r="AF7" s="54" t="s">
        <v>4</v>
      </c>
      <c r="AG7" s="70">
        <v>1687.9462361121402</v>
      </c>
      <c r="AH7" s="70">
        <v>17283.340717391304</v>
      </c>
      <c r="AJ7" s="54">
        <v>2021</v>
      </c>
      <c r="AK7" s="54" t="s">
        <v>4</v>
      </c>
      <c r="AL7" s="324">
        <v>71.838548292639999</v>
      </c>
      <c r="AM7" s="88">
        <v>0</v>
      </c>
      <c r="AN7" s="88">
        <v>0.46513351999999997</v>
      </c>
      <c r="AO7" s="327">
        <v>65.927312430410012</v>
      </c>
      <c r="AP7" s="38">
        <v>0</v>
      </c>
      <c r="AQ7" s="38">
        <v>1.30505793223</v>
      </c>
      <c r="AR7" s="38">
        <v>4.1410444100000001</v>
      </c>
    </row>
    <row r="8" spans="1:45" ht="13.35" customHeight="1">
      <c r="B8" s="40" t="s">
        <v>1</v>
      </c>
      <c r="C8" s="35">
        <v>8.9393033954986434E-3</v>
      </c>
      <c r="D8" s="35"/>
      <c r="E8" s="35">
        <v>-4.0852303395498613E-2</v>
      </c>
      <c r="F8" s="35"/>
      <c r="G8" s="35">
        <v>-3.1912999999999969E-2</v>
      </c>
      <c r="H8" s="35">
        <v>-6.8775247863634315E-2</v>
      </c>
      <c r="I8" s="35"/>
      <c r="J8" s="35">
        <v>0</v>
      </c>
      <c r="K8" s="35">
        <v>0</v>
      </c>
      <c r="L8" s="35">
        <v>-1.465827965851807E-2</v>
      </c>
      <c r="M8" s="35"/>
      <c r="N8" s="40">
        <v>0.97229655745937194</v>
      </c>
      <c r="O8" s="40">
        <v>0.95420159490200629</v>
      </c>
      <c r="P8" s="40"/>
      <c r="Q8" s="40">
        <v>1.2083092758761491</v>
      </c>
      <c r="R8" s="40"/>
      <c r="S8" s="40">
        <v>1.2465409451657146</v>
      </c>
      <c r="U8" s="35"/>
      <c r="V8" s="35"/>
      <c r="W8" s="35"/>
      <c r="X8" s="35"/>
      <c r="AA8" s="55" t="s">
        <v>279</v>
      </c>
      <c r="AB8" s="56">
        <v>1572.31419834741</v>
      </c>
      <c r="AC8" s="56">
        <v>15256.46</v>
      </c>
      <c r="AF8" s="54" t="s">
        <v>1</v>
      </c>
      <c r="AG8" s="70">
        <v>1377.3386629298232</v>
      </c>
      <c r="AH8" s="70">
        <v>14240.035375494072</v>
      </c>
      <c r="AK8" s="54" t="s">
        <v>1</v>
      </c>
      <c r="AL8" s="324">
        <v>574.81652206873991</v>
      </c>
      <c r="AM8" s="88">
        <v>355.73647</v>
      </c>
      <c r="AN8" s="88">
        <v>161.26595893084999</v>
      </c>
      <c r="AO8" s="327">
        <v>53.624071918779904</v>
      </c>
      <c r="AP8" s="38">
        <v>0</v>
      </c>
      <c r="AQ8" s="38">
        <v>4.1896662191099994</v>
      </c>
      <c r="AR8" s="38">
        <v>3.5499999999999996E-4</v>
      </c>
    </row>
    <row r="9" spans="1:45" ht="13.35" customHeight="1">
      <c r="B9" s="40" t="s">
        <v>2</v>
      </c>
      <c r="C9" s="35">
        <v>-9.4629489657823473E-2</v>
      </c>
      <c r="D9" s="35"/>
      <c r="E9" s="35">
        <v>1.6248313657825086E-2</v>
      </c>
      <c r="F9" s="35"/>
      <c r="G9" s="35">
        <v>-7.8381175999998387E-2</v>
      </c>
      <c r="H9" s="35">
        <v>-0.1047855721919333</v>
      </c>
      <c r="I9" s="35"/>
      <c r="J9" s="35">
        <v>6.8386192988347805E-3</v>
      </c>
      <c r="K9" s="35">
        <v>6.8386192988347805E-3</v>
      </c>
      <c r="L9" s="35">
        <v>-4.0259467008038063E-2</v>
      </c>
      <c r="M9" s="35"/>
      <c r="N9" s="40">
        <v>0.91933931114594192</v>
      </c>
      <c r="O9" s="40">
        <v>0.92331346041262807</v>
      </c>
      <c r="P9" s="40"/>
      <c r="Q9" s="40">
        <v>1.1787020171148415</v>
      </c>
      <c r="R9" s="40"/>
      <c r="S9" s="40">
        <v>1.2188849822558461</v>
      </c>
      <c r="U9" s="35"/>
      <c r="V9" s="35"/>
      <c r="W9" s="35"/>
      <c r="X9" s="35"/>
      <c r="AA9" s="55" t="s">
        <v>330</v>
      </c>
      <c r="AB9" s="56">
        <v>1602.3779216491798</v>
      </c>
      <c r="AC9" s="56">
        <v>16143.81</v>
      </c>
      <c r="AF9" s="54" t="s">
        <v>2</v>
      </c>
      <c r="AG9" s="70">
        <v>1389.2614310371935</v>
      </c>
      <c r="AH9" s="70">
        <v>14072.508427128429</v>
      </c>
      <c r="AK9" s="54" t="s">
        <v>2</v>
      </c>
      <c r="AL9" s="324">
        <v>500.63161767987998</v>
      </c>
      <c r="AM9" s="88">
        <v>219.41376754300001</v>
      </c>
      <c r="AN9" s="88">
        <v>165.60714121540002</v>
      </c>
      <c r="AO9" s="327">
        <v>66.579100047499992</v>
      </c>
      <c r="AP9" s="38">
        <v>0</v>
      </c>
      <c r="AQ9" s="38">
        <v>48.94193578398</v>
      </c>
      <c r="AR9" s="38">
        <v>8.9673089999999997E-2</v>
      </c>
    </row>
    <row r="10" spans="1:45" ht="13.35" customHeight="1">
      <c r="B10" s="40" t="s">
        <v>3</v>
      </c>
      <c r="C10" s="35">
        <v>-0.11743510761092091</v>
      </c>
      <c r="D10" s="35"/>
      <c r="E10" s="35">
        <v>-1.4972966450762515E-3</v>
      </c>
      <c r="F10" s="35"/>
      <c r="G10" s="35">
        <v>-0.11893240425599716</v>
      </c>
      <c r="H10" s="35">
        <v>-0.11254369085793092</v>
      </c>
      <c r="I10" s="35"/>
      <c r="J10" s="35">
        <v>-8.2792969837770514E-3</v>
      </c>
      <c r="K10" s="35">
        <v>-8.2792969837770514E-3</v>
      </c>
      <c r="L10" s="35">
        <v>-4.2180543008004223E-2</v>
      </c>
      <c r="M10" s="35"/>
      <c r="N10" s="40">
        <v>0.88622570728075722</v>
      </c>
      <c r="O10" s="40">
        <v>0.99078645863392634</v>
      </c>
      <c r="P10" s="40"/>
      <c r="Q10" s="40">
        <v>1.2672452874140916</v>
      </c>
      <c r="R10" s="40"/>
      <c r="S10" s="40">
        <v>1.2255323531097002</v>
      </c>
      <c r="U10" s="35"/>
      <c r="V10" s="35"/>
      <c r="W10" s="35"/>
      <c r="X10" s="35"/>
      <c r="AA10" s="55" t="s">
        <v>331</v>
      </c>
      <c r="AB10" s="56">
        <v>1625.5307547341599</v>
      </c>
      <c r="AC10" s="56">
        <v>15910.8</v>
      </c>
      <c r="AF10" s="54" t="s">
        <v>3</v>
      </c>
      <c r="AG10" s="70">
        <v>1589.6361192537934</v>
      </c>
      <c r="AH10" s="70">
        <v>14880.773333333336</v>
      </c>
      <c r="AK10" s="54" t="s">
        <v>3</v>
      </c>
      <c r="AL10" s="324">
        <v>266.90868322882</v>
      </c>
      <c r="AM10" s="88">
        <v>144.90459999999999</v>
      </c>
      <c r="AN10" s="88">
        <v>0.80867067337999288</v>
      </c>
      <c r="AO10" s="327">
        <v>44.10494879438</v>
      </c>
      <c r="AP10" s="38">
        <v>74.695881082000014</v>
      </c>
      <c r="AQ10" s="38">
        <v>2.39458267906</v>
      </c>
      <c r="AR10" s="38">
        <v>0</v>
      </c>
      <c r="AS10" s="362"/>
    </row>
    <row r="11" spans="1:45" ht="13.35" customHeight="1">
      <c r="A11" s="34">
        <v>2016</v>
      </c>
      <c r="B11" s="40" t="s">
        <v>4</v>
      </c>
      <c r="C11" s="35">
        <v>-0.1113755061933005</v>
      </c>
      <c r="D11" s="35"/>
      <c r="E11" s="35">
        <v>-4.9057418066994485E-3</v>
      </c>
      <c r="F11" s="35"/>
      <c r="G11" s="35">
        <v>-0.11628124799999995</v>
      </c>
      <c r="H11" s="35">
        <v>-0.10450300312667105</v>
      </c>
      <c r="I11" s="35"/>
      <c r="J11" s="35">
        <v>-3.4135562679710185E-3</v>
      </c>
      <c r="K11" s="35">
        <v>-3.4135562679710185E-3</v>
      </c>
      <c r="L11" s="35">
        <v>-1.1356375057020696E-2</v>
      </c>
      <c r="M11" s="35"/>
      <c r="N11" s="40">
        <v>0.88926125059659344</v>
      </c>
      <c r="O11" s="40">
        <v>0.99132440868975502</v>
      </c>
      <c r="P11" s="40"/>
      <c r="Q11" s="40">
        <v>1.2535342149286095</v>
      </c>
      <c r="R11" s="40"/>
      <c r="S11" s="40">
        <v>1.2269476988334229</v>
      </c>
      <c r="U11" s="35"/>
      <c r="V11" s="35"/>
      <c r="W11" s="35"/>
      <c r="X11" s="35"/>
      <c r="AA11" s="55" t="s">
        <v>280</v>
      </c>
      <c r="AB11" s="56">
        <v>1585.243789997</v>
      </c>
      <c r="AC11" s="56">
        <v>15878.44</v>
      </c>
      <c r="AE11" s="54">
        <v>2014</v>
      </c>
      <c r="AF11" s="54" t="s">
        <v>4</v>
      </c>
      <c r="AG11" s="70">
        <v>1641.8574901744366</v>
      </c>
      <c r="AH11" s="70">
        <v>16351.606666666667</v>
      </c>
      <c r="AJ11" s="54">
        <v>2022</v>
      </c>
      <c r="AK11" s="54" t="s">
        <v>4</v>
      </c>
      <c r="AL11" s="324">
        <v>119.82565067697</v>
      </c>
      <c r="AM11" s="88">
        <v>0</v>
      </c>
      <c r="AN11" s="88">
        <v>17.891928604499999</v>
      </c>
      <c r="AO11" s="327">
        <v>95.398911386760005</v>
      </c>
      <c r="AP11" s="38">
        <v>0</v>
      </c>
      <c r="AQ11" s="38">
        <v>1.2105106862400001</v>
      </c>
      <c r="AR11" s="38">
        <v>5.3243</v>
      </c>
      <c r="AS11" s="362"/>
    </row>
    <row r="12" spans="1:45" ht="13.35" customHeight="1">
      <c r="B12" s="40" t="s">
        <v>1</v>
      </c>
      <c r="C12" s="35">
        <v>-9.8633938193300574E-2</v>
      </c>
      <c r="D12" s="35"/>
      <c r="E12" s="35">
        <v>-4.9057418066994485E-3</v>
      </c>
      <c r="F12" s="35"/>
      <c r="G12" s="35">
        <v>-0.10353968000000002</v>
      </c>
      <c r="H12" s="35">
        <v>-0.10971808169435815</v>
      </c>
      <c r="I12" s="35"/>
      <c r="J12" s="35">
        <v>0</v>
      </c>
      <c r="K12" s="35">
        <v>0</v>
      </c>
      <c r="L12" s="35">
        <v>-2.0396584203974388E-2</v>
      </c>
      <c r="M12" s="35"/>
      <c r="N12" s="40">
        <v>0.87592233183764456</v>
      </c>
      <c r="O12" s="40">
        <v>0.94147421586225999</v>
      </c>
      <c r="P12" s="40"/>
      <c r="Q12" s="40">
        <v>1.1839759579065272</v>
      </c>
      <c r="R12" s="40"/>
      <c r="S12" s="40">
        <v>1.2208643693410175</v>
      </c>
      <c r="U12" s="35"/>
      <c r="V12" s="35"/>
      <c r="W12" s="35"/>
      <c r="X12" s="35"/>
      <c r="AA12" s="55" t="s">
        <v>332</v>
      </c>
      <c r="AB12" s="56">
        <v>1557.3980823483998</v>
      </c>
      <c r="AC12" s="56">
        <v>15621.1</v>
      </c>
      <c r="AF12" s="54" t="s">
        <v>1</v>
      </c>
      <c r="AG12" s="70">
        <v>1562.9220351978531</v>
      </c>
      <c r="AH12" s="70">
        <v>15479.99</v>
      </c>
      <c r="AK12" s="54" t="s">
        <v>1</v>
      </c>
      <c r="AL12" s="324">
        <v>156.10896998401998</v>
      </c>
      <c r="AM12" s="88">
        <v>79.718000000000004</v>
      </c>
      <c r="AN12" s="88">
        <v>4.3040133009999977</v>
      </c>
      <c r="AO12" s="327">
        <v>18.295108342999999</v>
      </c>
      <c r="AP12" s="38">
        <v>0</v>
      </c>
      <c r="AQ12" s="38">
        <v>1.12977268188</v>
      </c>
      <c r="AR12" s="38">
        <v>52.662080120000006</v>
      </c>
      <c r="AS12" s="362"/>
    </row>
    <row r="13" spans="1:45">
      <c r="B13" s="40" t="s">
        <v>2</v>
      </c>
      <c r="C13" s="35">
        <v>-7.9503405371438851E-2</v>
      </c>
      <c r="D13" s="35"/>
      <c r="E13" s="35">
        <v>-3.3197546285612667E-3</v>
      </c>
      <c r="F13" s="35"/>
      <c r="G13" s="35">
        <v>-8.2823160000000118E-2</v>
      </c>
      <c r="H13" s="35">
        <v>-8.7265082915788605E-2</v>
      </c>
      <c r="I13" s="35"/>
      <c r="J13" s="35">
        <v>8.4433247099195974E-3</v>
      </c>
      <c r="K13" s="35">
        <v>8.4433247099195974E-3</v>
      </c>
      <c r="L13" s="35">
        <v>-1.6054715039107159E-2</v>
      </c>
      <c r="M13" s="35"/>
      <c r="N13" s="40">
        <v>0.84600525414283967</v>
      </c>
      <c r="O13" s="40">
        <v>0.94961736856529011</v>
      </c>
      <c r="P13" s="40"/>
      <c r="Q13" s="40">
        <v>1.2064104611631241</v>
      </c>
      <c r="R13" s="40"/>
      <c r="S13" s="40">
        <v>1.227791480353088</v>
      </c>
      <c r="U13" s="35"/>
      <c r="V13" s="35"/>
      <c r="W13" s="35"/>
      <c r="X13" s="35"/>
      <c r="AA13" s="55" t="s">
        <v>333</v>
      </c>
      <c r="AB13" s="56">
        <v>1466.1119092310298</v>
      </c>
      <c r="AC13" s="56">
        <v>15161.2</v>
      </c>
      <c r="AF13" s="54" t="s">
        <v>2</v>
      </c>
      <c r="AG13" s="70">
        <v>1604.3841554601131</v>
      </c>
      <c r="AH13" s="70">
        <v>15977.683333333334</v>
      </c>
      <c r="AK13" s="54" t="s">
        <v>2</v>
      </c>
      <c r="AL13" s="56">
        <v>52.476134293000001</v>
      </c>
      <c r="AM13" s="325">
        <v>0</v>
      </c>
      <c r="AN13" s="138">
        <v>3.2194562860000002</v>
      </c>
      <c r="AO13" s="326">
        <v>15.229697144000001</v>
      </c>
      <c r="AP13" s="38">
        <v>21.493109397000001</v>
      </c>
      <c r="AQ13" s="38">
        <v>0.80913914699999989</v>
      </c>
      <c r="AR13" s="38">
        <v>11.724732319999999</v>
      </c>
      <c r="AS13" s="362"/>
    </row>
    <row r="14" spans="1:45">
      <c r="B14" s="40" t="s">
        <v>3</v>
      </c>
      <c r="C14" s="35">
        <v>-5.3508343298934946E-2</v>
      </c>
      <c r="D14" s="35"/>
      <c r="E14" s="35">
        <v>1.5029314926062742E-2</v>
      </c>
      <c r="F14" s="35"/>
      <c r="G14" s="35">
        <v>-4.6366340000002948E-2</v>
      </c>
      <c r="H14" s="35">
        <v>-5.1339882691686656E-2</v>
      </c>
      <c r="I14" s="35"/>
      <c r="J14" s="35">
        <v>9.9784664693589598E-3</v>
      </c>
      <c r="K14" s="35">
        <v>9.9784664693589598E-3</v>
      </c>
      <c r="L14" s="35">
        <v>-4.4808175708505038E-3</v>
      </c>
      <c r="M14" s="35"/>
      <c r="N14" s="40">
        <v>0.83914151336352127</v>
      </c>
      <c r="O14" s="40">
        <v>0.96677533418057948</v>
      </c>
      <c r="P14" s="40"/>
      <c r="Q14" s="40">
        <v>1.230085375010356</v>
      </c>
      <c r="R14" s="40"/>
      <c r="S14" s="40">
        <v>1.2185015022521544</v>
      </c>
      <c r="U14" s="35"/>
      <c r="V14" s="35"/>
      <c r="W14" s="35"/>
      <c r="X14" s="35"/>
      <c r="AA14" s="55" t="s">
        <v>281</v>
      </c>
      <c r="AB14" s="56">
        <v>1442.6554144378999</v>
      </c>
      <c r="AC14" s="56">
        <v>14832.98</v>
      </c>
      <c r="AF14" s="54" t="s">
        <v>3</v>
      </c>
      <c r="AG14" s="70">
        <v>1488.7218020057765</v>
      </c>
      <c r="AH14" s="70">
        <v>15205.093333333332</v>
      </c>
      <c r="AK14" s="54" t="s">
        <v>3</v>
      </c>
      <c r="AL14" s="56">
        <v>252.10319914794999</v>
      </c>
      <c r="AM14" s="325">
        <v>20</v>
      </c>
      <c r="AN14" s="138">
        <v>8.9268860020799998</v>
      </c>
      <c r="AO14" s="326">
        <v>38.646268639710001</v>
      </c>
      <c r="AP14" s="38">
        <v>154.29194039000001</v>
      </c>
      <c r="AQ14" s="38">
        <v>1.01607717616</v>
      </c>
      <c r="AR14" s="38">
        <v>29.222026940000003</v>
      </c>
      <c r="AS14" s="362"/>
    </row>
    <row r="15" spans="1:45">
      <c r="A15" s="34">
        <v>2017</v>
      </c>
      <c r="B15" s="40" t="s">
        <v>4</v>
      </c>
      <c r="C15" s="35">
        <v>-5.886532230196817E-2</v>
      </c>
      <c r="D15" s="35"/>
      <c r="E15" s="35">
        <v>1.0591714981968092E-2</v>
      </c>
      <c r="F15" s="35"/>
      <c r="G15" s="35">
        <v>-4.8273607319999856E-2</v>
      </c>
      <c r="H15" s="35">
        <v>-4.9690498227432767E-2</v>
      </c>
      <c r="I15" s="35"/>
      <c r="J15" s="35">
        <v>-7.7705259455540521E-3</v>
      </c>
      <c r="K15" s="35">
        <v>-7.7705259455540521E-3</v>
      </c>
      <c r="L15" s="35">
        <v>-9.6374734125715955E-3</v>
      </c>
      <c r="M15" s="35"/>
      <c r="N15" s="40">
        <v>0.83746323033679582</v>
      </c>
      <c r="O15" s="40">
        <v>0.90367737456832564</v>
      </c>
      <c r="P15" s="40"/>
      <c r="Q15" s="40">
        <v>1.1410029317204138</v>
      </c>
      <c r="R15" s="40"/>
      <c r="S15" s="40">
        <v>1.1903686814501053</v>
      </c>
      <c r="U15" s="108"/>
      <c r="V15" s="108"/>
      <c r="W15" s="108"/>
      <c r="X15" s="108"/>
      <c r="Z15" s="55">
        <v>2015</v>
      </c>
      <c r="AA15" s="55" t="s">
        <v>326</v>
      </c>
      <c r="AB15" s="56">
        <v>1378.3630607739999</v>
      </c>
      <c r="AC15" s="56">
        <v>14517.23</v>
      </c>
      <c r="AE15" s="54">
        <v>2015</v>
      </c>
      <c r="AF15" s="54" t="s">
        <v>4</v>
      </c>
      <c r="AG15" s="70">
        <v>1351.6161907258831</v>
      </c>
      <c r="AH15" s="70">
        <v>14012.300000000001</v>
      </c>
      <c r="AJ15" s="54">
        <v>2023</v>
      </c>
      <c r="AK15" s="54" t="s">
        <v>4</v>
      </c>
      <c r="AL15" s="56">
        <v>74.143288780419994</v>
      </c>
      <c r="AM15" s="325">
        <v>8.5</v>
      </c>
      <c r="AN15" s="138">
        <v>3.3769084530000004</v>
      </c>
      <c r="AO15" s="326">
        <v>40.624568622000005</v>
      </c>
      <c r="AP15" s="38">
        <v>11.915760300000001</v>
      </c>
      <c r="AQ15" s="38">
        <v>2.4615107059999999</v>
      </c>
      <c r="AR15" s="38">
        <v>7.2645406999999995</v>
      </c>
      <c r="AS15" s="362"/>
    </row>
    <row r="16" spans="1:45">
      <c r="B16" s="40" t="s">
        <v>1</v>
      </c>
      <c r="C16" s="35">
        <v>1.7245821048903376E-2</v>
      </c>
      <c r="D16" s="35"/>
      <c r="E16" s="35">
        <v>-5.1992352736903169E-2</v>
      </c>
      <c r="F16" s="35"/>
      <c r="G16" s="35">
        <v>-3.4746531687999793E-2</v>
      </c>
      <c r="H16" s="35">
        <v>-2.7133103491493449E-2</v>
      </c>
      <c r="I16" s="35"/>
      <c r="J16" s="35">
        <v>-6.1928142484314663E-2</v>
      </c>
      <c r="K16" s="35">
        <v>-6.1928142484314663E-2</v>
      </c>
      <c r="L16" s="35">
        <v>2.8561570277700898E-3</v>
      </c>
      <c r="M16" s="35"/>
      <c r="N16" s="40">
        <v>0.89185680223060104</v>
      </c>
      <c r="O16" s="40">
        <v>0.85441406939130127</v>
      </c>
      <c r="P16" s="40"/>
      <c r="Q16" s="40">
        <v>1.0829661930410928</v>
      </c>
      <c r="R16" s="40"/>
      <c r="S16" s="40">
        <v>1.1651162402337465</v>
      </c>
      <c r="U16" s="108"/>
      <c r="V16" s="108"/>
      <c r="W16" s="108"/>
      <c r="X16" s="108"/>
      <c r="AA16" s="55" t="s">
        <v>327</v>
      </c>
      <c r="AB16" s="56">
        <v>1365.4323883045899</v>
      </c>
      <c r="AC16" s="56">
        <v>14003.45</v>
      </c>
      <c r="AF16" s="54" t="s">
        <v>1</v>
      </c>
      <c r="AG16" s="70">
        <v>1314.6312316870001</v>
      </c>
      <c r="AH16" s="70">
        <v>13503.353333333333</v>
      </c>
      <c r="AK16" s="54" t="s">
        <v>1</v>
      </c>
      <c r="AL16" s="56">
        <v>438.71526084917997</v>
      </c>
      <c r="AM16" s="325">
        <v>18</v>
      </c>
      <c r="AN16" s="138">
        <v>7.5736585407000021</v>
      </c>
      <c r="AO16" s="326">
        <v>64.212747152859961</v>
      </c>
      <c r="AP16" s="38">
        <v>313.04923917100007</v>
      </c>
      <c r="AQ16" s="38">
        <v>0.94181406461999995</v>
      </c>
      <c r="AR16" s="38">
        <v>34.937801919999998</v>
      </c>
    </row>
    <row r="17" spans="1:44">
      <c r="B17" s="40" t="s">
        <v>2</v>
      </c>
      <c r="C17" s="35">
        <v>6.6101186945274115E-2</v>
      </c>
      <c r="D17" s="35"/>
      <c r="E17" s="35">
        <v>-7.8054258909273755E-2</v>
      </c>
      <c r="F17" s="35"/>
      <c r="G17" s="35">
        <v>-1.1953071963999862E-2</v>
      </c>
      <c r="H17" s="35">
        <v>-6.5740309197319657E-3</v>
      </c>
      <c r="I17" s="35"/>
      <c r="J17" s="35">
        <v>-1.9280033202455304E-2</v>
      </c>
      <c r="K17" s="35">
        <v>-1.9280033202455304E-2</v>
      </c>
      <c r="L17" s="35">
        <v>4.7384711539402158E-3</v>
      </c>
      <c r="M17" s="35"/>
      <c r="N17" s="40">
        <v>0.90666169949353925</v>
      </c>
      <c r="O17" s="40">
        <v>0.8631822095890308</v>
      </c>
      <c r="P17" s="40"/>
      <c r="Q17" s="40">
        <v>1.1025717540969258</v>
      </c>
      <c r="R17" s="40"/>
      <c r="S17" s="40">
        <v>1.1391565634671972</v>
      </c>
      <c r="U17" s="108"/>
      <c r="V17" s="108"/>
      <c r="W17" s="108"/>
      <c r="X17" s="108"/>
      <c r="AA17" s="55" t="s">
        <v>278</v>
      </c>
      <c r="AB17" s="56">
        <v>1311.05312309906</v>
      </c>
      <c r="AC17" s="56">
        <v>13516.22</v>
      </c>
      <c r="AF17" s="54" t="s">
        <v>2</v>
      </c>
      <c r="AG17" s="70">
        <v>1293.2988564495067</v>
      </c>
      <c r="AH17" s="70">
        <v>13565.906666666668</v>
      </c>
      <c r="AK17" s="54" t="s">
        <v>2</v>
      </c>
      <c r="AL17" s="56">
        <v>101.34679649835999</v>
      </c>
      <c r="AM17" s="325">
        <v>49</v>
      </c>
      <c r="AN17" s="138">
        <v>10.674019949999995</v>
      </c>
      <c r="AO17" s="326">
        <v>26.229811630999997</v>
      </c>
      <c r="AP17" s="38">
        <v>10.985082070000001</v>
      </c>
      <c r="AQ17" s="38">
        <v>1.9333200470000003</v>
      </c>
      <c r="AR17" s="38">
        <v>2.5245627999999996</v>
      </c>
    </row>
    <row r="18" spans="1:44">
      <c r="B18" s="40" t="s">
        <v>3</v>
      </c>
      <c r="C18" s="35">
        <v>5.3567816560748494E-2</v>
      </c>
      <c r="D18" s="35"/>
      <c r="E18" s="35">
        <v>-6.6864560671357598E-2</v>
      </c>
      <c r="F18" s="35"/>
      <c r="G18" s="35">
        <v>-5.9890059999981871E-3</v>
      </c>
      <c r="H18" s="35">
        <v>1.142178215488121E-3</v>
      </c>
      <c r="I18" s="35"/>
      <c r="J18" s="35">
        <v>2.2236621979915716E-2</v>
      </c>
      <c r="K18" s="35">
        <v>2.2236621979915716E-2</v>
      </c>
      <c r="L18" s="35">
        <v>3.2516501205854809E-3</v>
      </c>
      <c r="M18" s="35"/>
      <c r="N18" s="40">
        <v>0.88693916848476284</v>
      </c>
      <c r="O18" s="40">
        <v>0.84451287215740578</v>
      </c>
      <c r="P18" s="40"/>
      <c r="Q18" s="40">
        <v>1.0822324151811149</v>
      </c>
      <c r="R18" s="40"/>
      <c r="S18" s="40">
        <v>1.1021933235098866</v>
      </c>
      <c r="U18" s="322">
        <v>6.4353448859408289</v>
      </c>
      <c r="V18" s="108">
        <v>2.25908594182911</v>
      </c>
      <c r="W18" s="108">
        <v>0.12121086633985328</v>
      </c>
      <c r="X18" s="108">
        <v>4.0550480777718656</v>
      </c>
      <c r="AA18" s="55" t="s">
        <v>328</v>
      </c>
      <c r="AB18" s="56">
        <v>1281.492495061</v>
      </c>
      <c r="AC18" s="56">
        <v>13113.66</v>
      </c>
      <c r="AF18" s="54" t="s">
        <v>3</v>
      </c>
      <c r="AG18" s="70">
        <v>1278.0025378152068</v>
      </c>
      <c r="AH18" s="70">
        <v>12714.486666666666</v>
      </c>
      <c r="AL18" s="56"/>
      <c r="AM18" s="325"/>
      <c r="AN18" s="138"/>
      <c r="AO18" s="326"/>
      <c r="AP18" s="38"/>
      <c r="AQ18" s="38"/>
      <c r="AR18" s="38"/>
    </row>
    <row r="19" spans="1:44">
      <c r="A19" s="34">
        <v>2018</v>
      </c>
      <c r="B19" s="40" t="s">
        <v>4</v>
      </c>
      <c r="C19" s="35">
        <v>6.2323486152945362E-2</v>
      </c>
      <c r="D19" s="35"/>
      <c r="E19" s="35">
        <v>-6.6320486152945057E-2</v>
      </c>
      <c r="F19" s="35"/>
      <c r="G19" s="35">
        <v>-3.9970000000000283E-3</v>
      </c>
      <c r="H19" s="35">
        <v>1.95249850889474E-2</v>
      </c>
      <c r="I19" s="35"/>
      <c r="J19" s="35">
        <v>-7.1919960232104119E-3</v>
      </c>
      <c r="K19" s="35">
        <v>-7.1919960232104119E-3</v>
      </c>
      <c r="L19" s="35">
        <v>8.5473992829518952E-3</v>
      </c>
      <c r="M19" s="35"/>
      <c r="N19" s="40">
        <v>0.89336424055007757</v>
      </c>
      <c r="O19" s="40">
        <v>0.776505606001482</v>
      </c>
      <c r="P19" s="40">
        <v>1.0832848794862231</v>
      </c>
      <c r="Q19" s="40">
        <v>1.0035873387302878</v>
      </c>
      <c r="R19" s="40">
        <v>1.0832848794862231</v>
      </c>
      <c r="S19" s="40">
        <v>1.0678394252623553</v>
      </c>
      <c r="U19" s="322">
        <v>10.234463713522389</v>
      </c>
      <c r="V19" s="108">
        <v>5.9988656006208201</v>
      </c>
      <c r="W19" s="108">
        <v>5.9886301393093588E-2</v>
      </c>
      <c r="X19" s="108">
        <v>4.1757118115084761</v>
      </c>
      <c r="AA19" s="55" t="s">
        <v>329</v>
      </c>
      <c r="AB19" s="56">
        <v>1253.8987</v>
      </c>
      <c r="AC19" s="56">
        <v>12805.2</v>
      </c>
      <c r="AE19" s="54">
        <v>2016</v>
      </c>
      <c r="AF19" s="54" t="s">
        <v>4</v>
      </c>
      <c r="AG19" s="70">
        <v>1401.8684002130431</v>
      </c>
      <c r="AH19" s="70">
        <v>11714.455500000002</v>
      </c>
      <c r="AL19" s="56"/>
      <c r="AM19" s="57"/>
      <c r="AN19" s="56"/>
      <c r="AO19" s="57"/>
    </row>
    <row r="20" spans="1:44">
      <c r="B20" s="40" t="s">
        <v>1</v>
      </c>
      <c r="C20" s="35">
        <v>1.3026978056446259E-2</v>
      </c>
      <c r="D20" s="35"/>
      <c r="E20" s="35">
        <v>-1.6026978056446262E-2</v>
      </c>
      <c r="F20" s="35"/>
      <c r="G20" s="35">
        <v>-3.0000000000000027E-3</v>
      </c>
      <c r="H20" s="35">
        <v>3.3222906588729062E-2</v>
      </c>
      <c r="I20" s="35"/>
      <c r="J20" s="35">
        <v>-2.0134228187919434E-2</v>
      </c>
      <c r="K20" s="35">
        <v>-1.1398036745279394E-2</v>
      </c>
      <c r="L20" s="35">
        <v>1.6330122958424287E-2</v>
      </c>
      <c r="M20" s="35"/>
      <c r="N20" s="40">
        <v>0.90366423874873036</v>
      </c>
      <c r="O20" s="40">
        <v>0.7663644296021519</v>
      </c>
      <c r="P20" s="40">
        <v>1.1235978298651921</v>
      </c>
      <c r="Q20" s="40">
        <v>1.0066551389257996</v>
      </c>
      <c r="R20" s="40">
        <v>1.1034413546757076</v>
      </c>
      <c r="S20" s="40">
        <v>1.048761661733532</v>
      </c>
      <c r="U20" s="322">
        <v>10.900046913784328</v>
      </c>
      <c r="V20" s="108">
        <v>7.9171014121965229</v>
      </c>
      <c r="W20" s="108">
        <v>0.55182386656633209</v>
      </c>
      <c r="X20" s="108">
        <v>2.4311216350214728</v>
      </c>
      <c r="AA20" s="55" t="s">
        <v>279</v>
      </c>
      <c r="AB20" s="56">
        <v>1408.5025000000001</v>
      </c>
      <c r="AC20" s="56">
        <v>14591.2</v>
      </c>
      <c r="AF20" s="54" t="s">
        <v>1</v>
      </c>
      <c r="AG20" s="70">
        <v>1336.5545729648231</v>
      </c>
      <c r="AH20" s="70">
        <v>11118.029999999999</v>
      </c>
      <c r="AL20" s="56"/>
      <c r="AM20" s="57"/>
      <c r="AN20" s="56"/>
      <c r="AO20" s="57"/>
    </row>
    <row r="21" spans="1:44">
      <c r="B21" s="40" t="s">
        <v>2</v>
      </c>
      <c r="C21" s="35">
        <v>-7.050308769791247E-2</v>
      </c>
      <c r="D21" s="35"/>
      <c r="E21" s="35">
        <v>7.0503087697912026E-2</v>
      </c>
      <c r="F21" s="35"/>
      <c r="G21" s="35">
        <v>0</v>
      </c>
      <c r="H21" s="35">
        <v>4.7524109463812358E-2</v>
      </c>
      <c r="I21" s="35"/>
      <c r="J21" s="35">
        <v>0.11643835616438358</v>
      </c>
      <c r="K21" s="35">
        <v>6.6963960607439921E-2</v>
      </c>
      <c r="L21" s="35">
        <v>1.864541090599614E-2</v>
      </c>
      <c r="M21" s="35"/>
      <c r="N21" s="40">
        <v>0.84694916802462528</v>
      </c>
      <c r="O21" s="40">
        <v>0.75240169798142631</v>
      </c>
      <c r="P21" s="40">
        <v>1.0251777599511203</v>
      </c>
      <c r="Q21" s="40">
        <v>1.006741973797783</v>
      </c>
      <c r="R21" s="40">
        <v>1.0773534897675117</v>
      </c>
      <c r="S21" s="40">
        <v>1.0248042166587463</v>
      </c>
      <c r="U21" s="322">
        <v>15.133609690901196</v>
      </c>
      <c r="V21" s="108">
        <v>9.1330416873941616</v>
      </c>
      <c r="W21" s="108">
        <v>0.98706618983555217</v>
      </c>
      <c r="X21" s="108">
        <v>5.013501813671482</v>
      </c>
      <c r="AA21" s="55" t="s">
        <v>330</v>
      </c>
      <c r="AB21" s="56">
        <v>1327.0968</v>
      </c>
      <c r="AC21" s="56">
        <v>14219</v>
      </c>
      <c r="AF21" s="54" t="s">
        <v>2</v>
      </c>
      <c r="AG21" s="70">
        <v>1431.6676238886666</v>
      </c>
      <c r="AH21" s="70">
        <v>12229.036666666667</v>
      </c>
      <c r="AL21" s="56"/>
      <c r="AM21" s="57"/>
      <c r="AN21" s="56"/>
      <c r="AO21" s="57"/>
    </row>
    <row r="22" spans="1:44">
      <c r="A22" s="40"/>
      <c r="B22" s="40" t="s">
        <v>3</v>
      </c>
      <c r="C22" s="35">
        <v>-8.6274058105101803E-2</v>
      </c>
      <c r="D22" s="35"/>
      <c r="E22" s="35">
        <v>8.6274058105102247E-2</v>
      </c>
      <c r="F22" s="35"/>
      <c r="G22" s="35">
        <v>0</v>
      </c>
      <c r="H22" s="35">
        <v>4.9360860411246099E-2</v>
      </c>
      <c r="I22" s="35"/>
      <c r="J22" s="35">
        <v>0.24233128834355822</v>
      </c>
      <c r="K22" s="35">
        <v>3.7296516434830895E-2</v>
      </c>
      <c r="L22" s="35">
        <v>5.0107728006512087E-3</v>
      </c>
      <c r="M22" s="35"/>
      <c r="N22" s="40">
        <v>0.8164966859578151</v>
      </c>
      <c r="O22" s="40">
        <v>0.73152516136854928</v>
      </c>
      <c r="P22" s="40">
        <v>0.82933972802075107</v>
      </c>
      <c r="Q22" s="40">
        <v>0.98371296337338132</v>
      </c>
      <c r="R22" s="40">
        <v>1.0153500493308216</v>
      </c>
      <c r="S22" s="40">
        <v>1.0001743537068131</v>
      </c>
      <c r="U22" s="322">
        <v>14.959702115379116</v>
      </c>
      <c r="V22" s="108">
        <v>8.8344999115615188</v>
      </c>
      <c r="W22" s="108">
        <v>1.1329018618032367</v>
      </c>
      <c r="X22" s="108">
        <v>4.9923003420143592</v>
      </c>
      <c r="AA22" s="55" t="s">
        <v>331</v>
      </c>
      <c r="AB22" s="56">
        <v>1262.9948060971799</v>
      </c>
      <c r="AC22" s="56">
        <v>13268.52</v>
      </c>
      <c r="AF22" s="54" t="s">
        <v>3</v>
      </c>
      <c r="AG22" s="70">
        <v>1389.48914511711</v>
      </c>
      <c r="AH22" s="70">
        <v>11227.19</v>
      </c>
      <c r="AL22" s="56"/>
      <c r="AM22" s="57"/>
      <c r="AN22" s="56"/>
      <c r="AO22" s="57"/>
    </row>
    <row r="23" spans="1:44">
      <c r="A23" s="34">
        <v>2019</v>
      </c>
      <c r="B23" s="40" t="s">
        <v>4</v>
      </c>
      <c r="C23" s="35">
        <v>-9.314313115317896E-2</v>
      </c>
      <c r="D23" s="35">
        <v>-0.18429621135841079</v>
      </c>
      <c r="E23" s="35">
        <v>9.414313115317885E-2</v>
      </c>
      <c r="F23" s="35">
        <v>0.22483221476510051</v>
      </c>
      <c r="G23" s="35">
        <v>9.9999999999988987E-4</v>
      </c>
      <c r="H23" s="35">
        <v>4.0536003406689725E-2</v>
      </c>
      <c r="I23" s="35"/>
      <c r="J23" s="35">
        <v>-9.8765432098765427E-2</v>
      </c>
      <c r="K23" s="35">
        <v>0</v>
      </c>
      <c r="L23" s="35">
        <v>6.5773069543029195E-5</v>
      </c>
      <c r="M23" s="35"/>
      <c r="N23" s="40">
        <v>0.81731318264377295</v>
      </c>
      <c r="O23" s="40">
        <v>0.69838732993847463</v>
      </c>
      <c r="P23" s="40">
        <v>0.92028679966395799</v>
      </c>
      <c r="Q23" s="40">
        <v>0.93827460982870048</v>
      </c>
      <c r="R23" s="40">
        <v>0.97460052937525532</v>
      </c>
      <c r="S23" s="40">
        <v>0.98384617148141618</v>
      </c>
      <c r="U23" s="322">
        <v>11.855513990148939</v>
      </c>
      <c r="V23" s="108">
        <v>5.8591395733410341</v>
      </c>
      <c r="W23" s="108">
        <v>1.0955206197720999</v>
      </c>
      <c r="X23" s="108">
        <v>4.9008537970358059</v>
      </c>
      <c r="AA23" s="55" t="s">
        <v>280</v>
      </c>
      <c r="AB23" s="56">
        <v>1289.8049632513403</v>
      </c>
      <c r="AC23" s="56">
        <v>13210.2</v>
      </c>
      <c r="AE23" s="54">
        <v>2017</v>
      </c>
      <c r="AF23" s="54" t="s">
        <v>4</v>
      </c>
      <c r="AG23" s="70">
        <v>1465.5028438777399</v>
      </c>
      <c r="AH23" s="70">
        <v>12346.330000000002</v>
      </c>
      <c r="AL23" s="56"/>
      <c r="AM23" s="57"/>
      <c r="AN23" s="56"/>
      <c r="AO23" s="57"/>
    </row>
    <row r="24" spans="1:44">
      <c r="B24" s="40" t="s">
        <v>1</v>
      </c>
      <c r="C24" s="35">
        <v>-0.11686180650170763</v>
      </c>
      <c r="D24" s="35">
        <v>-0.26134032951699382</v>
      </c>
      <c r="E24" s="35">
        <v>0.11385780650170751</v>
      </c>
      <c r="F24" s="35">
        <v>0.27499999999999991</v>
      </c>
      <c r="G24" s="35">
        <v>-3.0040000000001177E-3</v>
      </c>
      <c r="H24" s="35">
        <v>1.3659670483006092E-2</v>
      </c>
      <c r="I24" s="35"/>
      <c r="J24" s="35">
        <v>2.0000000000000018E-2</v>
      </c>
      <c r="K24" s="35">
        <v>6.4149588304851513E-3</v>
      </c>
      <c r="L24" s="35">
        <v>-9.9209886374932443E-3</v>
      </c>
      <c r="M24" s="35"/>
      <c r="N24" s="40">
        <v>0.80885515737878699</v>
      </c>
      <c r="O24" s="40">
        <v>0.64609367025102671</v>
      </c>
      <c r="P24" s="40">
        <v>0.89329082821691841</v>
      </c>
      <c r="Q24" s="40">
        <v>0.86285856481890411</v>
      </c>
      <c r="R24" s="40">
        <v>0.91702377896318699</v>
      </c>
      <c r="S24" s="40">
        <v>0.94789702795469222</v>
      </c>
      <c r="U24" s="322">
        <v>8.1795317265611214</v>
      </c>
      <c r="V24" s="108">
        <v>4.2004583279386738</v>
      </c>
      <c r="W24" s="108">
        <v>0.58270865147282747</v>
      </c>
      <c r="X24" s="108">
        <v>3.396364747149621</v>
      </c>
      <c r="AA24" s="55" t="s">
        <v>332</v>
      </c>
      <c r="AB24" s="56">
        <v>1315.9543779773601</v>
      </c>
      <c r="AC24" s="56">
        <v>13125.76</v>
      </c>
      <c r="AF24" s="54" t="s">
        <v>1</v>
      </c>
      <c r="AG24" s="70">
        <v>1494.4638150000001</v>
      </c>
      <c r="AH24" s="70">
        <v>12790.54</v>
      </c>
      <c r="AL24" s="56"/>
      <c r="AM24" s="57"/>
      <c r="AN24" s="56"/>
      <c r="AO24" s="57"/>
    </row>
    <row r="25" spans="1:44">
      <c r="B25" s="40" t="s">
        <v>2</v>
      </c>
      <c r="C25" s="35">
        <v>-8.061228612192417E-2</v>
      </c>
      <c r="D25" s="35">
        <v>-0.28363123953766856</v>
      </c>
      <c r="E25" s="35">
        <v>6.9632318121924275E-2</v>
      </c>
      <c r="F25" s="35">
        <v>0.30061349693251538</v>
      </c>
      <c r="G25" s="35">
        <v>-1.0979968000000118E-2</v>
      </c>
      <c r="H25" s="35">
        <v>1.6982257394846823E-2</v>
      </c>
      <c r="I25" s="35"/>
      <c r="J25" s="35">
        <v>0.1388665055063123</v>
      </c>
      <c r="K25" s="35">
        <v>2.460038245046503E-2</v>
      </c>
      <c r="L25" s="35">
        <v>2.1984340142936265E-2</v>
      </c>
      <c r="M25" s="35"/>
      <c r="N25" s="40">
        <v>0.78311928227154326</v>
      </c>
      <c r="O25" s="40">
        <v>0.62540497008665519</v>
      </c>
      <c r="P25" s="40">
        <v>0.80161215841986533</v>
      </c>
      <c r="Q25" s="40">
        <v>0.86047454091761744</v>
      </c>
      <c r="R25" s="40">
        <v>0.86113237858037317</v>
      </c>
      <c r="S25" s="40">
        <v>0.91133016973465086</v>
      </c>
      <c r="U25" s="322">
        <v>2.711005890328781</v>
      </c>
      <c r="V25" s="108">
        <v>1.884520991689663</v>
      </c>
      <c r="W25" s="108">
        <v>0</v>
      </c>
      <c r="X25" s="108">
        <v>0.826484898639118</v>
      </c>
      <c r="AA25" s="55" t="s">
        <v>333</v>
      </c>
      <c r="AB25" s="56">
        <v>1255.5557328334601</v>
      </c>
      <c r="AC25" s="56">
        <v>12738.71</v>
      </c>
      <c r="AF25" s="54" t="s">
        <v>2</v>
      </c>
      <c r="AG25" s="70">
        <v>1827.6957456813334</v>
      </c>
      <c r="AH25" s="70">
        <v>15215.26</v>
      </c>
    </row>
    <row r="26" spans="1:44">
      <c r="A26" s="40"/>
      <c r="B26" s="40" t="s">
        <v>3</v>
      </c>
      <c r="C26" s="35">
        <v>-5.405137752864797E-2</v>
      </c>
      <c r="D26" s="35">
        <v>1.5797506019999963E-2</v>
      </c>
      <c r="E26" s="35">
        <v>3.7137289336647505E-2</v>
      </c>
      <c r="F26" s="35">
        <v>1.4814814814815058E-2</v>
      </c>
      <c r="G26" s="35">
        <v>-1.6914088192000021E-2</v>
      </c>
      <c r="H26" s="35">
        <v>3.0612320834815021E-2</v>
      </c>
      <c r="I26" s="35"/>
      <c r="J26" s="35">
        <v>-3.0660377358490476E-2</v>
      </c>
      <c r="K26" s="35">
        <v>5.7838371810847722E-3</v>
      </c>
      <c r="L26" s="35">
        <v>1.84803889040972E-2</v>
      </c>
      <c r="M26" s="35"/>
      <c r="N26" s="40">
        <v>0.77394419934167669</v>
      </c>
      <c r="O26" s="40">
        <v>0.62857033935502638</v>
      </c>
      <c r="P26" s="40">
        <v>0.8422499646026087</v>
      </c>
      <c r="Q26" s="40">
        <v>0.8861288321097317</v>
      </c>
      <c r="R26" s="40">
        <v>0.86435993772583763</v>
      </c>
      <c r="S26" s="40">
        <v>0.88693413691873835</v>
      </c>
      <c r="U26" s="322">
        <v>2.5202665580260541</v>
      </c>
      <c r="V26" s="108">
        <v>2.2667164261821786</v>
      </c>
      <c r="W26" s="108">
        <v>0</v>
      </c>
      <c r="X26" s="108">
        <v>0.25355013184387543</v>
      </c>
      <c r="AA26" s="55" t="s">
        <v>281</v>
      </c>
      <c r="AB26" s="56">
        <v>1262.4975026348</v>
      </c>
      <c r="AC26" s="56">
        <v>12278.99</v>
      </c>
      <c r="AF26" s="54" t="s">
        <v>3</v>
      </c>
      <c r="AG26" s="70">
        <v>2333.0557100629999</v>
      </c>
      <c r="AH26" s="70">
        <v>21437.296666666665</v>
      </c>
    </row>
    <row r="27" spans="1:44">
      <c r="A27" s="34">
        <v>2020</v>
      </c>
      <c r="B27" s="40" t="s">
        <v>4</v>
      </c>
      <c r="C27" s="35">
        <v>-6.1180976839387835E-2</v>
      </c>
      <c r="D27" s="35">
        <v>3.4402186478776686E-2</v>
      </c>
      <c r="E27" s="35">
        <v>4.426688864738737E-2</v>
      </c>
      <c r="F27" s="35">
        <v>4.6575342465753566E-2</v>
      </c>
      <c r="G27" s="35">
        <v>-1.6914088192000021E-2</v>
      </c>
      <c r="H27" s="35">
        <v>8.0977528944530253E-2</v>
      </c>
      <c r="I27" s="35"/>
      <c r="J27" s="35">
        <v>-7.0559610705596132E-2</v>
      </c>
      <c r="K27" s="35">
        <v>6.8743062119576148E-3</v>
      </c>
      <c r="L27" s="35">
        <v>4.8938195575855881E-2</v>
      </c>
      <c r="M27" s="35"/>
      <c r="N27" s="40">
        <v>0.76942885399037297</v>
      </c>
      <c r="O27" s="40">
        <v>0.57348182330780528</v>
      </c>
      <c r="P27" s="40">
        <v>0.95053773030542021</v>
      </c>
      <c r="Q27" s="40">
        <v>0.84718540123334862</v>
      </c>
      <c r="R27" s="40">
        <v>0.87192267038620319</v>
      </c>
      <c r="S27" s="40">
        <v>0.86416183476990049</v>
      </c>
      <c r="T27" s="231"/>
      <c r="U27" s="322">
        <v>1.9924434315618356</v>
      </c>
      <c r="V27" s="108">
        <v>1.8345356613497663</v>
      </c>
      <c r="W27" s="108">
        <v>0</v>
      </c>
      <c r="X27" s="108">
        <v>0.15790777021206931</v>
      </c>
      <c r="Z27" s="55">
        <v>2016</v>
      </c>
      <c r="AA27" s="55">
        <v>1</v>
      </c>
      <c r="AB27" s="56">
        <v>1462.2284294576</v>
      </c>
      <c r="AC27" s="56">
        <v>12157.996500000001</v>
      </c>
      <c r="AE27" s="54">
        <v>2018</v>
      </c>
      <c r="AF27" s="54" t="s">
        <v>4</v>
      </c>
      <c r="AG27" s="70">
        <v>2525.0189704889999</v>
      </c>
      <c r="AH27" s="70">
        <v>21057.726666666666</v>
      </c>
    </row>
    <row r="28" spans="1:44">
      <c r="B28" s="40" t="s">
        <v>1</v>
      </c>
      <c r="C28" s="35">
        <v>-6.8900063974480674E-2</v>
      </c>
      <c r="D28" s="35">
        <v>0.20639755582781372</v>
      </c>
      <c r="E28" s="35">
        <v>5.6405944595398827E-2</v>
      </c>
      <c r="F28" s="35">
        <v>-7.3327961321514756E-2</v>
      </c>
      <c r="G28" s="35">
        <v>-1.2965951999999947E-2</v>
      </c>
      <c r="H28" s="35">
        <v>0.13306959450629896</v>
      </c>
      <c r="I28" s="35"/>
      <c r="J28" s="35">
        <v>-9.6858638743455461E-2</v>
      </c>
      <c r="K28" s="35">
        <v>1.811400590836687E-2</v>
      </c>
      <c r="L28" s="35">
        <v>3.7790697674418672E-2</v>
      </c>
      <c r="M28" s="35"/>
      <c r="N28" s="40">
        <v>0.75607708016971009</v>
      </c>
      <c r="O28" s="40">
        <v>0.58270395793544572</v>
      </c>
      <c r="P28" s="40">
        <v>1.0922533909055556</v>
      </c>
      <c r="Q28" s="40">
        <v>0.89333952121579929</v>
      </c>
      <c r="R28" s="40">
        <v>0.92166331105836252</v>
      </c>
      <c r="S28" s="40">
        <v>0.87178207386912421</v>
      </c>
      <c r="U28" s="322">
        <v>6.4754324076806125</v>
      </c>
      <c r="V28" s="108">
        <v>1.6054020220834166</v>
      </c>
      <c r="W28" s="108">
        <v>0.23877459891875055</v>
      </c>
      <c r="X28" s="108">
        <v>4.6312557866784454</v>
      </c>
      <c r="AA28" s="55" t="s">
        <v>327</v>
      </c>
      <c r="AB28" s="56">
        <v>1446.0811912036099</v>
      </c>
      <c r="AC28" s="56">
        <v>11794.16</v>
      </c>
      <c r="AF28" s="54" t="s">
        <v>1</v>
      </c>
      <c r="AG28" s="70">
        <v>2480.3685312309999</v>
      </c>
      <c r="AH28" s="70">
        <v>19746.72</v>
      </c>
    </row>
    <row r="29" spans="1:44">
      <c r="B29" s="40" t="s">
        <v>2</v>
      </c>
      <c r="C29" s="35">
        <v>-6.0810337016915517E-2</v>
      </c>
      <c r="D29" s="35">
        <v>0.204579280440642</v>
      </c>
      <c r="E29" s="35">
        <v>4.937955457716825E-2</v>
      </c>
      <c r="F29" s="35">
        <v>-0.10613207547169801</v>
      </c>
      <c r="G29" s="35">
        <v>-4.0110060000000392E-3</v>
      </c>
      <c r="H29" s="35">
        <v>9.8447204968943991E-2</v>
      </c>
      <c r="I29" s="35"/>
      <c r="J29" s="35">
        <v>9.8550724637681109E-2</v>
      </c>
      <c r="K29" s="35">
        <v>1.778553827360585E-2</v>
      </c>
      <c r="L29" s="35">
        <v>-9.2436974789916748E-3</v>
      </c>
      <c r="M29" s="35"/>
      <c r="N29" s="40">
        <v>0.73805704000691863</v>
      </c>
      <c r="O29" s="40">
        <v>0.57253315659229953</v>
      </c>
      <c r="P29" s="40">
        <v>0.98507688968712293</v>
      </c>
      <c r="Q29" s="40">
        <v>0.86876434442347517</v>
      </c>
      <c r="R29" s="40">
        <v>0.96752949387517695</v>
      </c>
      <c r="S29" s="40">
        <v>0.87385452474558867</v>
      </c>
      <c r="U29" s="322">
        <v>14.07568189084772</v>
      </c>
      <c r="V29" s="108">
        <v>2.9518555443042183</v>
      </c>
      <c r="W29" s="108">
        <v>0.57087115150494505</v>
      </c>
      <c r="X29" s="108">
        <v>10.552955195038557</v>
      </c>
      <c r="AA29" s="55" t="s">
        <v>278</v>
      </c>
      <c r="AB29" s="56">
        <v>1297.2955799779197</v>
      </c>
      <c r="AC29" s="56">
        <v>11191.21</v>
      </c>
      <c r="AF29" s="54" t="s">
        <v>2</v>
      </c>
      <c r="AG29" s="70">
        <v>2345.1040053903334</v>
      </c>
      <c r="AH29" s="70">
        <v>19645.556666666667</v>
      </c>
    </row>
    <row r="30" spans="1:44">
      <c r="B30" s="40" t="s">
        <v>3</v>
      </c>
      <c r="C30" s="35">
        <v>-6.9660527790475935E-2</v>
      </c>
      <c r="D30" s="35">
        <v>5.2628787945464328E-2</v>
      </c>
      <c r="E30" s="35">
        <v>5.2261355458619985E-2</v>
      </c>
      <c r="F30" s="35">
        <v>1.2165450121654375E-2</v>
      </c>
      <c r="G30" s="35">
        <v>-1.0050030000000598E-3</v>
      </c>
      <c r="H30" s="35">
        <v>6.4794238067118703E-2</v>
      </c>
      <c r="I30" s="35"/>
      <c r="J30" s="35">
        <v>9.7625329815303363E-2</v>
      </c>
      <c r="K30" s="35">
        <v>8.5459157215859172E-3</v>
      </c>
      <c r="L30" s="35">
        <v>-1.2722646310432517E-2</v>
      </c>
      <c r="M30" s="35"/>
      <c r="N30" s="40">
        <v>0.72349448925657811</v>
      </c>
      <c r="O30" s="40">
        <v>0.60611193015331655</v>
      </c>
      <c r="P30" s="40">
        <v>0.88604378781482929</v>
      </c>
      <c r="Q30" s="40">
        <v>0.91074793463587789</v>
      </c>
      <c r="R30" s="40">
        <v>0.97847794967823198</v>
      </c>
      <c r="S30" s="40">
        <v>0.88000930037712521</v>
      </c>
      <c r="U30" s="322">
        <v>14.733917921173843</v>
      </c>
      <c r="V30" s="108">
        <v>3.0583469173435178</v>
      </c>
      <c r="W30" s="108">
        <v>0.82915449295902843</v>
      </c>
      <c r="X30" s="108">
        <v>10.846416510871297</v>
      </c>
      <c r="AA30" s="55" t="s">
        <v>328</v>
      </c>
      <c r="AB30" s="56">
        <v>1267.3375266324701</v>
      </c>
      <c r="AC30" s="56">
        <v>11019.84</v>
      </c>
      <c r="AF30" s="54" t="s">
        <v>3</v>
      </c>
      <c r="AG30" s="70">
        <v>2413.0854991229999</v>
      </c>
      <c r="AH30" s="70">
        <v>20197.336666666666</v>
      </c>
    </row>
    <row r="31" spans="1:44">
      <c r="A31" s="34">
        <v>2021</v>
      </c>
      <c r="B31" s="40" t="s">
        <v>4</v>
      </c>
      <c r="C31" s="35">
        <v>-6.5156325284986605E-2</v>
      </c>
      <c r="D31" s="35">
        <v>-3.8702362108851807E-2</v>
      </c>
      <c r="E31" s="35">
        <v>4.5077174942934617E-2</v>
      </c>
      <c r="F31" s="35">
        <v>6.8062827225130906E-2</v>
      </c>
      <c r="G31" s="35">
        <v>-3.7969101153311202E-3</v>
      </c>
      <c r="H31" s="35">
        <v>2.93604651162791E-2</v>
      </c>
      <c r="I31" s="35"/>
      <c r="J31" s="35">
        <v>-1.9230769230769162E-2</v>
      </c>
      <c r="K31" s="35">
        <v>0</v>
      </c>
      <c r="L31" s="35">
        <v>1.4032073310423998E-2</v>
      </c>
      <c r="M31" s="35"/>
      <c r="N31" s="40">
        <v>0.7221940002945233</v>
      </c>
      <c r="O31" s="40">
        <v>0.59439663361818218</v>
      </c>
      <c r="P31" s="40">
        <v>0.91609401173505922</v>
      </c>
      <c r="Q31" s="40">
        <v>0.90730801398527394</v>
      </c>
      <c r="R31" s="40">
        <v>0.96986702003564185</v>
      </c>
      <c r="S31" s="40">
        <v>0.89503995356510657</v>
      </c>
      <c r="U31" s="322">
        <v>15.105010140970343</v>
      </c>
      <c r="V31" s="108">
        <v>3.2517038217564185</v>
      </c>
      <c r="W31" s="108">
        <v>0.82831149142240135</v>
      </c>
      <c r="X31" s="108">
        <v>11.024994827791522</v>
      </c>
      <c r="AA31" s="55" t="s">
        <v>329</v>
      </c>
      <c r="AB31" s="56">
        <v>1319.247550196</v>
      </c>
      <c r="AC31" s="56">
        <v>10882.3</v>
      </c>
      <c r="AE31" s="54">
        <v>2019</v>
      </c>
      <c r="AF31" s="54" t="s">
        <v>4</v>
      </c>
      <c r="AG31" s="70">
        <v>2458.8129666666669</v>
      </c>
      <c r="AH31" s="70">
        <v>21314.403333333332</v>
      </c>
    </row>
    <row r="32" spans="1:44">
      <c r="B32" s="40" t="s">
        <v>1</v>
      </c>
      <c r="C32" s="35">
        <v>-5.6134773181780284E-2</v>
      </c>
      <c r="D32" s="35">
        <v>-0.20386067470466473</v>
      </c>
      <c r="E32" s="35">
        <v>3.8600376851567919E-2</v>
      </c>
      <c r="F32" s="35">
        <v>0.22318840579710164</v>
      </c>
      <c r="G32" s="35">
        <v>1.8790224420750512E-4</v>
      </c>
      <c r="H32" s="35">
        <v>1.9327731092436906E-2</v>
      </c>
      <c r="I32" s="35"/>
      <c r="J32" s="35">
        <v>3.4313725490196179E-2</v>
      </c>
      <c r="K32" s="35">
        <v>1.1804310310411736E-2</v>
      </c>
      <c r="L32" s="35">
        <v>2.7675797797232393E-2</v>
      </c>
      <c r="M32" s="35"/>
      <c r="N32" s="40">
        <v>0.71589786562605429</v>
      </c>
      <c r="O32" s="40">
        <v>0.56087881168348253</v>
      </c>
      <c r="P32" s="40">
        <v>0.9102147841274274</v>
      </c>
      <c r="Q32" s="40">
        <v>0.87633439144518877</v>
      </c>
      <c r="R32" s="40">
        <v>0.92435736834110971</v>
      </c>
      <c r="S32" s="40">
        <v>0.89078867112245386</v>
      </c>
      <c r="U32" s="322">
        <v>40.507550571837896</v>
      </c>
      <c r="V32" s="108">
        <v>22.052604418170091</v>
      </c>
      <c r="W32" s="108">
        <v>0.57812201076663061</v>
      </c>
      <c r="X32" s="108">
        <v>17.876824142901174</v>
      </c>
      <c r="AA32" s="55" t="s">
        <v>279</v>
      </c>
      <c r="AB32" s="56">
        <v>1423.0786420659999</v>
      </c>
      <c r="AC32" s="56">
        <v>11451.95</v>
      </c>
      <c r="AF32" s="54" t="s">
        <v>1</v>
      </c>
      <c r="AG32" s="70">
        <v>2465.1108129019999</v>
      </c>
      <c r="AH32" s="70">
        <v>20035.926666666666</v>
      </c>
    </row>
    <row r="33" spans="1:34">
      <c r="B33" s="40" t="s">
        <v>2</v>
      </c>
      <c r="C33" s="35">
        <v>-4.6943752447017983E-2</v>
      </c>
      <c r="D33" s="35">
        <v>-6.6330827594898389E-2</v>
      </c>
      <c r="E33" s="35">
        <v>4.7980495647407029E-2</v>
      </c>
      <c r="F33" s="35">
        <v>0.16358839050131913</v>
      </c>
      <c r="G33" s="35">
        <v>1.317735552010646E-2</v>
      </c>
      <c r="H33" s="35">
        <v>9.7257562906418071E-2</v>
      </c>
      <c r="J33" s="35">
        <v>4.5023696682464198E-2</v>
      </c>
      <c r="K33" s="35">
        <v>2.6977667865003108E-2</v>
      </c>
      <c r="L33" s="35">
        <v>6.6501786205004132E-2</v>
      </c>
      <c r="N33" s="40">
        <v>0.70537476746514971</v>
      </c>
      <c r="O33" s="40">
        <v>0.5362227209796725</v>
      </c>
      <c r="P33" s="40">
        <v>0.92892218251493808</v>
      </c>
      <c r="Q33" s="40">
        <v>0.88119021512116147</v>
      </c>
      <c r="R33" s="40">
        <v>0.91031869154806344</v>
      </c>
      <c r="S33" s="40">
        <v>0.89389513879687554</v>
      </c>
      <c r="U33" s="38">
        <v>35.55631912087518</v>
      </c>
      <c r="V33" s="38">
        <v>20.798142227433416</v>
      </c>
      <c r="W33" s="38">
        <v>0.95341414182255768</v>
      </c>
      <c r="X33" s="38">
        <v>13.80476275161921</v>
      </c>
      <c r="AA33" s="55" t="s">
        <v>330</v>
      </c>
      <c r="AB33" s="56">
        <v>1488.8564716660001</v>
      </c>
      <c r="AC33" s="56">
        <v>12689.31</v>
      </c>
      <c r="AF33" s="54" t="s">
        <v>2</v>
      </c>
      <c r="AG33" s="70">
        <v>2495.2705666666666</v>
      </c>
      <c r="AH33" s="70">
        <v>19935</v>
      </c>
    </row>
    <row r="34" spans="1:34">
      <c r="B34" s="40" t="s">
        <v>3</v>
      </c>
      <c r="C34" s="35"/>
      <c r="D34" s="35">
        <v>8.8242906864044013E-2</v>
      </c>
      <c r="E34" s="35">
        <v>0.10072999362695567</v>
      </c>
      <c r="F34" s="35">
        <v>6.0096153846153744E-2</v>
      </c>
      <c r="G34" s="35"/>
      <c r="H34" s="35">
        <v>0.14833906071019465</v>
      </c>
      <c r="J34" s="35">
        <v>0</v>
      </c>
      <c r="K34" s="35">
        <v>5.9310496708155025E-2</v>
      </c>
      <c r="L34" s="35">
        <v>3.3238855964957459E-2</v>
      </c>
      <c r="P34" s="40">
        <v>0.95979849314220611</v>
      </c>
      <c r="Q34" s="40">
        <v>0.9068711125980552</v>
      </c>
      <c r="R34" s="40">
        <v>0.9287573678799077</v>
      </c>
      <c r="S34" s="40">
        <v>0.89292593328741976</v>
      </c>
      <c r="U34" s="38">
        <v>39.197551438253022</v>
      </c>
      <c r="V34" s="38">
        <v>21.8774570628464</v>
      </c>
      <c r="W34" s="38">
        <v>1.6066684420801109</v>
      </c>
      <c r="X34" s="38">
        <v>15.71342593332651</v>
      </c>
      <c r="AA34" s="55" t="s">
        <v>331</v>
      </c>
      <c r="AB34" s="56">
        <v>1418.4591</v>
      </c>
      <c r="AC34" s="56">
        <v>12458.7</v>
      </c>
      <c r="AF34" s="54" t="s">
        <v>3</v>
      </c>
      <c r="AG34" s="70">
        <v>2541.1201333333333</v>
      </c>
      <c r="AH34" s="70">
        <v>18724.566666666669</v>
      </c>
    </row>
    <row r="35" spans="1:34">
      <c r="A35" s="34">
        <v>2022</v>
      </c>
      <c r="B35" s="40" t="s">
        <v>4</v>
      </c>
      <c r="C35" s="137"/>
      <c r="D35" s="300">
        <v>1.1559823025510507E-2</v>
      </c>
      <c r="E35" s="300">
        <v>9.5727123654765656E-2</v>
      </c>
      <c r="F35" s="300">
        <v>6.6666666666666652E-2</v>
      </c>
      <c r="G35" s="301"/>
      <c r="H35" s="301">
        <v>7.8E-2</v>
      </c>
      <c r="J35" s="35">
        <v>-1.3151927437641597E-2</v>
      </c>
      <c r="K35" s="35">
        <v>-4.5450473786994294E-3</v>
      </c>
      <c r="L35" s="35">
        <v>-4.788029925187276E-2</v>
      </c>
      <c r="N35" s="40"/>
      <c r="O35" s="40"/>
      <c r="P35" s="128">
        <v>0.92602202859479721</v>
      </c>
      <c r="Q35" s="40">
        <v>0.79435970709281456</v>
      </c>
      <c r="R35" s="40">
        <v>0.9312393720948422</v>
      </c>
      <c r="S35" s="40">
        <v>0.86468885656430494</v>
      </c>
      <c r="T35" s="40"/>
      <c r="U35" s="129">
        <v>46.637394546071974</v>
      </c>
      <c r="V35" s="129">
        <v>24.524035523142054</v>
      </c>
      <c r="W35" s="129">
        <v>1.5998603976116132</v>
      </c>
      <c r="X35" s="129">
        <v>20.513498625318309</v>
      </c>
      <c r="AA35" s="55" t="s">
        <v>280</v>
      </c>
      <c r="AB35" s="56">
        <v>1387.6873000000001</v>
      </c>
      <c r="AC35" s="56">
        <v>11539.1</v>
      </c>
      <c r="AE35" s="54">
        <v>2020</v>
      </c>
      <c r="AF35" s="54" t="s">
        <v>4</v>
      </c>
      <c r="AG35" s="70">
        <v>2633.0925078599998</v>
      </c>
      <c r="AH35" s="70">
        <v>18768.84</v>
      </c>
    </row>
    <row r="36" spans="1:34">
      <c r="B36" s="40" t="s">
        <v>1</v>
      </c>
      <c r="D36" s="300">
        <v>3.1398918248724872E-2</v>
      </c>
      <c r="E36" s="300">
        <v>9.2576162202598011E-2</v>
      </c>
      <c r="F36" s="300">
        <v>1.42180094786728E-2</v>
      </c>
      <c r="H36" s="301">
        <v>4.5616927727397671E-2</v>
      </c>
      <c r="J36" s="35">
        <v>-1.6544117647058876E-2</v>
      </c>
      <c r="K36" s="35">
        <v>8.8946840813088901E-3</v>
      </c>
      <c r="L36" s="35">
        <v>-3.4049240440020556E-3</v>
      </c>
      <c r="P36" s="128">
        <v>0.93839389288757258</v>
      </c>
      <c r="Q36" s="40">
        <v>0.79090472855779426</v>
      </c>
      <c r="R36" s="40">
        <v>0.93828414928487858</v>
      </c>
      <c r="S36" s="40">
        <v>0.84333144084245637</v>
      </c>
      <c r="U36" s="129">
        <v>22.917375980647048</v>
      </c>
      <c r="V36" s="129">
        <v>10.955777672775938</v>
      </c>
      <c r="W36" s="129">
        <v>1.7925067141914601</v>
      </c>
      <c r="X36" s="129">
        <v>10.169091593679649</v>
      </c>
      <c r="AA36" s="55" t="s">
        <v>332</v>
      </c>
      <c r="AB36" s="56">
        <v>1330.3517743319999</v>
      </c>
      <c r="AC36" s="56">
        <v>11226.05</v>
      </c>
      <c r="AF36" s="54" t="s">
        <v>1</v>
      </c>
      <c r="AG36" s="70">
        <v>2448.0889639023335</v>
      </c>
      <c r="AH36" s="70">
        <v>16346.636666666665</v>
      </c>
    </row>
    <row r="37" spans="1:34">
      <c r="B37" s="40" t="s">
        <v>2</v>
      </c>
      <c r="D37" s="300">
        <v>1.531754503742333E-2</v>
      </c>
      <c r="E37" s="300">
        <v>9.1210989925176511E-2</v>
      </c>
      <c r="F37" s="300">
        <v>-3.6961451247165544E-2</v>
      </c>
      <c r="H37" s="301">
        <v>-2.1643906209742214E-2</v>
      </c>
      <c r="J37" s="35">
        <v>-7.7102803738318126E-3</v>
      </c>
      <c r="K37" s="35">
        <v>2.5694460807955677E-2</v>
      </c>
      <c r="L37" s="35">
        <v>-2.102496714848856E-3</v>
      </c>
      <c r="P37" s="128">
        <v>0.94369709197765994</v>
      </c>
      <c r="Q37" s="40">
        <v>0.77742372836068052</v>
      </c>
      <c r="R37" s="40">
        <v>0.94197787665055899</v>
      </c>
      <c r="S37" s="40">
        <v>0.81738981915233611</v>
      </c>
      <c r="U37" s="129">
        <v>28.555722648802224</v>
      </c>
      <c r="V37" s="129">
        <v>14.86288795378951</v>
      </c>
      <c r="W37" s="129">
        <v>2.3409801834267845</v>
      </c>
      <c r="X37" s="129">
        <v>11.351854511585929</v>
      </c>
      <c r="AA37" s="55" t="s">
        <v>333</v>
      </c>
      <c r="AB37" s="56">
        <v>1363.9423644911103</v>
      </c>
      <c r="AC37" s="56">
        <v>10849.85</v>
      </c>
      <c r="AF37" s="54" t="s">
        <v>2</v>
      </c>
      <c r="AG37" s="70">
        <v>2574.7852703956669</v>
      </c>
      <c r="AH37" s="70">
        <v>16781.823333333334</v>
      </c>
    </row>
    <row r="38" spans="1:34">
      <c r="B38" s="40" t="s">
        <v>3</v>
      </c>
      <c r="D38" s="300">
        <v>-2.4295836372789315E-2</v>
      </c>
      <c r="E38" s="300">
        <v>9.7493258689372864E-2</v>
      </c>
      <c r="F38" s="300">
        <v>-3.1065759637188162E-2</v>
      </c>
      <c r="H38" s="301">
        <v>-5.5361596009977476E-2</v>
      </c>
      <c r="J38" s="35">
        <v>6.1219684483164727E-3</v>
      </c>
      <c r="K38" s="35">
        <v>6.5409109448035352E-2</v>
      </c>
      <c r="L38" s="35">
        <v>-2.3702923360549022E-3</v>
      </c>
      <c r="P38" s="128">
        <v>0.93573173384231667</v>
      </c>
      <c r="Q38" s="40">
        <v>0.76202132425564451</v>
      </c>
      <c r="R38" s="40">
        <v>0.9359611868255866</v>
      </c>
      <c r="S38" s="40">
        <v>0.78117737206673343</v>
      </c>
      <c r="U38" s="129">
        <v>33.307315258352496</v>
      </c>
      <c r="V38" s="129">
        <v>18.80106063336304</v>
      </c>
      <c r="W38" s="129">
        <v>1.8306889909157187</v>
      </c>
      <c r="X38" s="129">
        <v>12.67556563407374</v>
      </c>
      <c r="AA38" s="55" t="s">
        <v>281</v>
      </c>
      <c r="AB38" s="56">
        <v>1474.1732965282199</v>
      </c>
      <c r="AC38" s="56">
        <v>11605.67</v>
      </c>
      <c r="AF38" s="54" t="s">
        <v>3</v>
      </c>
      <c r="AG38" s="70">
        <v>2727.9365736200766</v>
      </c>
      <c r="AH38" s="70">
        <v>17708.486666666664</v>
      </c>
    </row>
    <row r="39" spans="1:34">
      <c r="A39" s="34">
        <v>2023</v>
      </c>
      <c r="B39" s="40" t="s">
        <v>4</v>
      </c>
      <c r="D39" s="300">
        <v>6.7177581810621296E-3</v>
      </c>
      <c r="E39" s="300">
        <v>0.23963880036463925</v>
      </c>
      <c r="F39" s="300">
        <v>-1.0340073529412019E-2</v>
      </c>
      <c r="H39" s="301">
        <v>-3.6223153483498916E-3</v>
      </c>
      <c r="J39" s="35">
        <v>7.9569389187921225E-3</v>
      </c>
      <c r="K39" s="35">
        <v>0.12429536465416247</v>
      </c>
      <c r="L39" s="35">
        <v>4.2687434002111058E-3</v>
      </c>
      <c r="P39" s="128">
        <v>0.93230781615883607</v>
      </c>
      <c r="Q39" s="40">
        <v>0.74907610087827159</v>
      </c>
      <c r="R39" s="40">
        <v>0.93753263371659601</v>
      </c>
      <c r="S39" s="40">
        <v>0.76985647051309769</v>
      </c>
      <c r="U39" s="129">
        <v>33.56525891553008</v>
      </c>
      <c r="V39" s="129">
        <v>22.910312636500223</v>
      </c>
      <c r="W39" s="129">
        <v>1.8792316373026852</v>
      </c>
      <c r="X39" s="129">
        <v>8.7757146417271752</v>
      </c>
      <c r="Y39" s="129"/>
      <c r="Z39" s="55">
        <v>2017</v>
      </c>
      <c r="AA39" s="55" t="s">
        <v>326</v>
      </c>
      <c r="AB39" s="56">
        <v>1441.9140881210001</v>
      </c>
      <c r="AC39" s="56">
        <v>12237.68</v>
      </c>
      <c r="AE39" s="54">
        <v>2021</v>
      </c>
      <c r="AF39" s="54" t="s">
        <v>4</v>
      </c>
      <c r="AG39" s="70">
        <v>3415.4615682404401</v>
      </c>
      <c r="AH39" s="70">
        <v>26619.726666666666</v>
      </c>
    </row>
    <row r="40" spans="1:34">
      <c r="B40" s="34" t="s">
        <v>1</v>
      </c>
      <c r="D40" s="300">
        <v>-6.4276591302637742E-3</v>
      </c>
      <c r="E40" s="300">
        <v>0.22870981473496799</v>
      </c>
      <c r="F40" s="300">
        <v>3.0373831775700744E-3</v>
      </c>
      <c r="H40" s="301">
        <v>-3.3902759526936999E-3</v>
      </c>
      <c r="J40" s="35">
        <v>-3.2505224053863691E-3</v>
      </c>
      <c r="K40" s="35">
        <v>0</v>
      </c>
      <c r="L40" s="35">
        <v>-3.1728340216128359E-3</v>
      </c>
      <c r="P40" s="40">
        <v>0.93238048184770261</v>
      </c>
      <c r="Q40" s="40">
        <v>0.70131461973919129</v>
      </c>
      <c r="R40" s="40">
        <f>AVERAGE(P37:P40)</f>
        <v>0.93602928095662885</v>
      </c>
      <c r="S40" s="40">
        <f>AVERAGE(Q37:Q40)</f>
        <v>0.74745894330844709</v>
      </c>
      <c r="U40" s="129">
        <v>26.777886010863309</v>
      </c>
      <c r="V40" s="129">
        <v>16.761070067359533</v>
      </c>
      <c r="W40" s="129">
        <v>1.4352542618856763</v>
      </c>
      <c r="X40" s="129">
        <v>8.5815616816181013</v>
      </c>
      <c r="Y40" s="129"/>
      <c r="Z40" s="129"/>
      <c r="AA40" s="55" t="s">
        <v>327</v>
      </c>
      <c r="AB40" s="56">
        <v>1525.35403934022</v>
      </c>
      <c r="AC40" s="56">
        <v>12122.22</v>
      </c>
      <c r="AF40" s="54" t="s">
        <v>1</v>
      </c>
      <c r="AG40" s="70">
        <v>3736.5931644946663</v>
      </c>
      <c r="AH40" s="70">
        <v>34711.916666666664</v>
      </c>
    </row>
    <row r="41" spans="1:34">
      <c r="B41" s="34" t="s">
        <v>2</v>
      </c>
      <c r="D41" s="300">
        <v>-1.0783699646635947E-2</v>
      </c>
      <c r="E41" s="300">
        <v>0.2125371852305189</v>
      </c>
      <c r="F41" s="300">
        <v>1.092064987049679E-2</v>
      </c>
      <c r="H41" s="450">
        <v>1.3695022386084332E-4</v>
      </c>
      <c r="J41" s="35">
        <v>8.8516189145071422E-5</v>
      </c>
      <c r="K41" s="35">
        <v>1.2193977373637921E-2</v>
      </c>
      <c r="L41" s="35">
        <v>1.4292872023415892E-3</v>
      </c>
      <c r="P41" s="40">
        <v>0.93363047992596782</v>
      </c>
      <c r="Q41" s="40">
        <v>0.62817591104559134</v>
      </c>
      <c r="R41" s="40">
        <f>AVERAGE(P38:P41)</f>
        <v>0.93351262794370571</v>
      </c>
      <c r="S41" s="40">
        <f>AVERAGE(Q38:Q41)</f>
        <v>0.71014698897967476</v>
      </c>
      <c r="U41" s="129">
        <v>10.857774519713608</v>
      </c>
      <c r="V41" s="129">
        <v>4.2089186730787507</v>
      </c>
      <c r="W41" s="129">
        <v>-0.18498921657746914</v>
      </c>
      <c r="X41" s="129">
        <v>6.8338450632123253</v>
      </c>
      <c r="AA41" s="55" t="s">
        <v>278</v>
      </c>
      <c r="AB41" s="56">
        <v>1429.2404041719999</v>
      </c>
      <c r="AC41" s="56">
        <v>12679.09</v>
      </c>
      <c r="AF41" s="54" t="s">
        <v>2</v>
      </c>
      <c r="AG41" s="70">
        <v>4526.1160594969997</v>
      </c>
      <c r="AH41" s="70">
        <v>37540.193333333329</v>
      </c>
    </row>
    <row r="42" spans="1:34">
      <c r="B42" s="34" t="s">
        <v>3</v>
      </c>
      <c r="D42" s="300"/>
      <c r="E42" s="300"/>
      <c r="F42" s="300"/>
      <c r="H42" s="301"/>
      <c r="J42" s="35"/>
      <c r="K42" s="35"/>
      <c r="L42" s="35"/>
      <c r="R42" s="40"/>
      <c r="U42" s="129"/>
      <c r="V42" s="129"/>
      <c r="W42" s="129"/>
      <c r="X42" s="129"/>
      <c r="AA42" s="55" t="s">
        <v>328</v>
      </c>
      <c r="AB42" s="56">
        <v>1487.7455090000001</v>
      </c>
      <c r="AC42" s="56">
        <v>12999.58</v>
      </c>
      <c r="AF42" s="54" t="s">
        <v>3</v>
      </c>
      <c r="AG42" s="70">
        <v>5362.7264857398595</v>
      </c>
      <c r="AH42" s="70">
        <v>40468.568656060605</v>
      </c>
    </row>
    <row r="43" spans="1:34">
      <c r="D43" s="300"/>
      <c r="E43" s="300"/>
      <c r="F43" s="300"/>
      <c r="H43" s="301"/>
      <c r="J43" s="35"/>
      <c r="K43" s="35"/>
      <c r="L43" s="35"/>
      <c r="U43" s="129"/>
      <c r="V43" s="129"/>
      <c r="W43" s="129"/>
      <c r="X43" s="129"/>
      <c r="AA43" s="55" t="s">
        <v>329</v>
      </c>
      <c r="AB43" s="56">
        <v>1497.979333</v>
      </c>
      <c r="AC43" s="56">
        <v>12788.19</v>
      </c>
      <c r="AE43" s="54">
        <v>2022</v>
      </c>
      <c r="AF43" s="54" t="s">
        <v>4</v>
      </c>
      <c r="AG43" s="70">
        <v>5567.6230449699069</v>
      </c>
      <c r="AH43" s="70">
        <v>40325.081587301604</v>
      </c>
    </row>
    <row r="44" spans="1:34">
      <c r="D44" s="300"/>
      <c r="E44" s="300"/>
      <c r="F44" s="300"/>
      <c r="H44" s="301"/>
      <c r="J44" s="35"/>
      <c r="K44" s="35"/>
      <c r="L44" s="35"/>
      <c r="U44" s="129"/>
      <c r="V44" s="129"/>
      <c r="W44" s="129"/>
      <c r="X44" s="129"/>
      <c r="AA44" s="55" t="s">
        <v>279</v>
      </c>
      <c r="AB44" s="56">
        <v>1497.6666029999999</v>
      </c>
      <c r="AC44" s="56">
        <v>12583.85</v>
      </c>
      <c r="AF44" s="54" t="s">
        <v>1</v>
      </c>
      <c r="AG44" s="70">
        <v>4979.745195202001</v>
      </c>
      <c r="AH44" s="70">
        <v>35569.736666666664</v>
      </c>
    </row>
    <row r="45" spans="1:34">
      <c r="D45" s="300"/>
      <c r="E45" s="300"/>
      <c r="F45" s="300"/>
      <c r="H45" s="301"/>
      <c r="J45" s="35"/>
      <c r="K45" s="35"/>
      <c r="L45" s="35"/>
      <c r="U45" s="129"/>
      <c r="V45" s="129"/>
      <c r="W45" s="129"/>
      <c r="X45" s="129"/>
      <c r="AA45" s="55" t="s">
        <v>330</v>
      </c>
      <c r="AB45" s="56">
        <v>1594.00541</v>
      </c>
      <c r="AC45" s="56">
        <v>13610.19</v>
      </c>
      <c r="AF45" s="54" t="s">
        <v>2</v>
      </c>
      <c r="AG45" s="70">
        <v>4917.9622201123339</v>
      </c>
      <c r="AH45" s="70">
        <v>34437.443333333336</v>
      </c>
    </row>
    <row r="46" spans="1:34">
      <c r="D46" s="300"/>
      <c r="E46" s="300"/>
      <c r="F46" s="300"/>
      <c r="H46" s="301"/>
      <c r="U46" s="129"/>
      <c r="V46" s="129"/>
      <c r="W46" s="129"/>
      <c r="X46" s="129"/>
      <c r="AA46" s="55" t="s">
        <v>331</v>
      </c>
      <c r="AB46" s="56">
        <v>1805.979686244</v>
      </c>
      <c r="AC46" s="56">
        <v>14790.77</v>
      </c>
      <c r="AF46" s="54" t="s">
        <v>3</v>
      </c>
      <c r="AG46" s="70">
        <v>5939.8237802266667</v>
      </c>
      <c r="AH46" s="70">
        <v>34816.959999999999</v>
      </c>
    </row>
    <row r="47" spans="1:34">
      <c r="D47" s="300"/>
      <c r="E47" s="300"/>
      <c r="F47" s="300"/>
      <c r="H47" s="301"/>
      <c r="U47" s="129"/>
      <c r="V47" s="129"/>
      <c r="W47" s="129"/>
      <c r="X47" s="129"/>
      <c r="AA47" s="55" t="s">
        <v>280</v>
      </c>
      <c r="AB47" s="56">
        <v>2083.1021408000001</v>
      </c>
      <c r="AC47" s="56">
        <v>17244.82</v>
      </c>
      <c r="AE47" s="54">
        <v>2023</v>
      </c>
      <c r="AF47" s="54" t="s">
        <v>4</v>
      </c>
      <c r="AG47" s="70">
        <v>6810.7669898220402</v>
      </c>
      <c r="AH47" s="70">
        <v>38107.743333333332</v>
      </c>
    </row>
    <row r="48" spans="1:34">
      <c r="D48" s="300"/>
      <c r="E48" s="300"/>
      <c r="F48" s="300"/>
      <c r="H48" s="301"/>
      <c r="AA48" s="55" t="s">
        <v>332</v>
      </c>
      <c r="AB48" s="56">
        <v>2181.2836209999996</v>
      </c>
      <c r="AC48" s="56">
        <v>20164.599999999999</v>
      </c>
      <c r="AF48" s="54" t="s">
        <v>1</v>
      </c>
      <c r="AG48" s="70">
        <v>9314.9468933006683</v>
      </c>
      <c r="AH48" s="70">
        <v>36573.016666666663</v>
      </c>
    </row>
    <row r="49" spans="4:34">
      <c r="D49" s="300"/>
      <c r="E49" s="300"/>
      <c r="F49" s="300"/>
      <c r="H49" s="301"/>
      <c r="AA49" s="55" t="s">
        <v>333</v>
      </c>
      <c r="AB49" s="56">
        <v>2381.5590575770002</v>
      </c>
      <c r="AC49" s="56">
        <v>22038.74</v>
      </c>
      <c r="AF49" s="54" t="s">
        <v>2</v>
      </c>
      <c r="AG49" s="70">
        <v>10440.865827465666</v>
      </c>
      <c r="AH49" s="70">
        <v>35807.353333333333</v>
      </c>
    </row>
    <row r="50" spans="4:34">
      <c r="D50" s="300"/>
      <c r="E50" s="300"/>
      <c r="F50" s="300"/>
      <c r="H50" s="301"/>
      <c r="AA50" s="55" t="s">
        <v>281</v>
      </c>
      <c r="AB50" s="56">
        <v>2436.3244516119998</v>
      </c>
      <c r="AC50" s="56">
        <v>22108.55</v>
      </c>
      <c r="AG50" s="70"/>
      <c r="AH50" s="70"/>
    </row>
    <row r="51" spans="4:34">
      <c r="D51" s="300"/>
      <c r="E51" s="300"/>
      <c r="F51" s="300"/>
      <c r="H51" s="301"/>
      <c r="Z51" s="55">
        <v>2018</v>
      </c>
      <c r="AA51" s="55">
        <v>1</v>
      </c>
      <c r="AB51" s="56">
        <v>2512.426210139</v>
      </c>
      <c r="AC51" s="56">
        <v>21147.16</v>
      </c>
    </row>
    <row r="52" spans="4:34">
      <c r="D52" s="300"/>
      <c r="E52" s="300"/>
      <c r="F52" s="300"/>
      <c r="H52" s="301"/>
      <c r="AA52" s="55">
        <v>2</v>
      </c>
      <c r="AB52" s="56">
        <v>2475.2573164280002</v>
      </c>
      <c r="AC52" s="56">
        <v>21115.99</v>
      </c>
    </row>
    <row r="53" spans="4:34">
      <c r="AA53" s="55">
        <v>3</v>
      </c>
      <c r="AB53" s="56">
        <v>2587.3733849</v>
      </c>
      <c r="AC53" s="56">
        <v>20910.03</v>
      </c>
    </row>
    <row r="54" spans="4:34">
      <c r="AA54" s="55">
        <v>4</v>
      </c>
      <c r="AB54" s="56">
        <v>2471.3952866879999</v>
      </c>
      <c r="AC54" s="56">
        <v>19949.16</v>
      </c>
    </row>
    <row r="55" spans="4:34">
      <c r="AA55" s="55">
        <v>5</v>
      </c>
      <c r="AB55" s="56">
        <v>2487.8308658579999</v>
      </c>
      <c r="AC55" s="56">
        <v>19553.509999999998</v>
      </c>
    </row>
    <row r="56" spans="4:34">
      <c r="AA56" s="55">
        <v>6</v>
      </c>
      <c r="AB56" s="56">
        <v>2481.8794411469999</v>
      </c>
      <c r="AC56" s="56">
        <v>19737.490000000002</v>
      </c>
    </row>
    <row r="57" spans="4:34">
      <c r="AA57" s="55">
        <v>7</v>
      </c>
      <c r="AB57" s="56">
        <v>2385.440764381</v>
      </c>
      <c r="AC57" s="56">
        <v>19537.009999999998</v>
      </c>
    </row>
    <row r="58" spans="4:34">
      <c r="AA58" s="55">
        <v>8</v>
      </c>
      <c r="AB58" s="56">
        <v>2302.3902816130003</v>
      </c>
      <c r="AC58" s="56">
        <v>19365</v>
      </c>
    </row>
    <row r="59" spans="4:34">
      <c r="AA59" s="55">
        <v>9</v>
      </c>
      <c r="AB59" s="56">
        <v>2347.480970177</v>
      </c>
      <c r="AC59" s="56">
        <v>20034.66</v>
      </c>
    </row>
    <row r="60" spans="4:34">
      <c r="AA60" s="55">
        <v>10</v>
      </c>
      <c r="AB60" s="56">
        <v>2428.2360973689997</v>
      </c>
      <c r="AC60" s="56">
        <v>20463.61</v>
      </c>
    </row>
    <row r="61" spans="4:34">
      <c r="AA61" s="55">
        <v>11</v>
      </c>
      <c r="AB61" s="56">
        <v>2302.9794999999999</v>
      </c>
      <c r="AC61" s="56">
        <v>20051.900000000001</v>
      </c>
    </row>
    <row r="62" spans="4:34">
      <c r="AA62" s="55">
        <v>12</v>
      </c>
      <c r="AB62" s="56">
        <v>2508.0409</v>
      </c>
      <c r="AC62" s="56">
        <v>20076.5</v>
      </c>
    </row>
    <row r="63" spans="4:34">
      <c r="Z63" s="142">
        <v>2019</v>
      </c>
      <c r="AA63" s="55">
        <v>1</v>
      </c>
      <c r="AB63" s="56">
        <v>2444.4315999999999</v>
      </c>
      <c r="AC63" s="56">
        <v>21584.400000000001</v>
      </c>
    </row>
    <row r="64" spans="4:34">
      <c r="Z64" s="142"/>
      <c r="AA64" s="55">
        <v>2</v>
      </c>
      <c r="AB64" s="56">
        <v>2479.2525000000001</v>
      </c>
      <c r="AC64" s="56">
        <v>21457.8</v>
      </c>
    </row>
    <row r="65" spans="26:41">
      <c r="Z65" s="142"/>
      <c r="AA65" s="55">
        <v>3</v>
      </c>
      <c r="AB65" s="56">
        <v>2452.7547999999997</v>
      </c>
      <c r="AC65" s="56">
        <v>20901.009999999998</v>
      </c>
    </row>
    <row r="66" spans="26:41">
      <c r="Z66" s="142"/>
      <c r="AA66" s="55">
        <v>4</v>
      </c>
      <c r="AB66" s="56">
        <v>2410.917538706</v>
      </c>
      <c r="AC66" s="56">
        <v>20118.48</v>
      </c>
    </row>
    <row r="67" spans="26:41">
      <c r="Z67" s="142"/>
      <c r="AA67" s="55">
        <v>5</v>
      </c>
      <c r="AB67" s="56">
        <v>2382.7542000000003</v>
      </c>
      <c r="AC67" s="56">
        <v>20175.5</v>
      </c>
    </row>
    <row r="68" spans="26:41">
      <c r="Z68" s="142"/>
      <c r="AA68" s="55">
        <v>6</v>
      </c>
      <c r="AB68" s="56">
        <v>2601.6607000000004</v>
      </c>
      <c r="AC68" s="56">
        <v>19813.8</v>
      </c>
    </row>
    <row r="69" spans="26:41">
      <c r="Z69" s="142"/>
      <c r="AA69" s="55">
        <v>7</v>
      </c>
      <c r="AB69" s="56">
        <v>2515.1516000000001</v>
      </c>
      <c r="AC69" s="56">
        <v>20526.2</v>
      </c>
    </row>
    <row r="70" spans="26:41">
      <c r="Z70" s="142"/>
      <c r="AA70" s="55">
        <v>8</v>
      </c>
      <c r="AB70" s="56">
        <v>2493.4724000000001</v>
      </c>
      <c r="AC70" s="56">
        <v>19961.3</v>
      </c>
    </row>
    <row r="71" spans="26:41">
      <c r="Z71" s="142"/>
      <c r="AA71" s="55">
        <v>9</v>
      </c>
      <c r="AB71" s="56">
        <v>2477.1877000000004</v>
      </c>
      <c r="AC71" s="56">
        <v>19317.5</v>
      </c>
    </row>
    <row r="72" spans="26:41">
      <c r="Z72" s="142"/>
      <c r="AA72" s="55">
        <v>10</v>
      </c>
      <c r="AB72" s="56">
        <v>2402.5257999999999</v>
      </c>
      <c r="AC72" s="56">
        <v>18613.5</v>
      </c>
    </row>
    <row r="73" spans="26:41">
      <c r="Z73" s="142"/>
      <c r="AA73" s="55">
        <v>11</v>
      </c>
      <c r="AB73" s="70">
        <v>2530.5140000000001</v>
      </c>
      <c r="AC73" s="70">
        <v>18605.3</v>
      </c>
      <c r="AJ73" s="34"/>
      <c r="AK73" s="34"/>
      <c r="AL73" s="34"/>
      <c r="AM73" s="34"/>
      <c r="AN73" s="34"/>
      <c r="AO73" s="34"/>
    </row>
    <row r="74" spans="26:41">
      <c r="Z74" s="142"/>
      <c r="AA74" s="55">
        <v>12</v>
      </c>
      <c r="AB74" s="70">
        <v>2690.3206</v>
      </c>
      <c r="AC74" s="70">
        <v>18954.900000000001</v>
      </c>
      <c r="AJ74" s="34"/>
      <c r="AK74" s="34"/>
      <c r="AL74" s="34"/>
      <c r="AM74" s="34"/>
      <c r="AN74" s="34"/>
      <c r="AO74" s="34"/>
    </row>
    <row r="75" spans="26:41">
      <c r="Z75" s="142">
        <v>2020</v>
      </c>
      <c r="AA75" s="55">
        <v>1</v>
      </c>
      <c r="AB75" s="70">
        <v>2665.2132000000001</v>
      </c>
      <c r="AC75" s="70">
        <v>19132.900000000001</v>
      </c>
      <c r="AJ75" s="34"/>
      <c r="AK75" s="34"/>
      <c r="AL75" s="34"/>
      <c r="AM75" s="34"/>
      <c r="AN75" s="34"/>
      <c r="AO75" s="34"/>
    </row>
    <row r="76" spans="26:41" ht="14.85" customHeight="1">
      <c r="Z76" s="142"/>
      <c r="AA76" s="55">
        <v>2</v>
      </c>
      <c r="AB76" s="56">
        <v>2747.1419235800004</v>
      </c>
      <c r="AC76" s="56">
        <v>18965.419999999998</v>
      </c>
      <c r="AJ76" s="34"/>
      <c r="AK76" s="34"/>
      <c r="AL76" s="34"/>
      <c r="AM76" s="34"/>
      <c r="AN76" s="34"/>
      <c r="AO76" s="34"/>
    </row>
    <row r="77" spans="26:41" ht="14.85" customHeight="1">
      <c r="Z77" s="142"/>
      <c r="AA77" s="55">
        <v>3</v>
      </c>
      <c r="AB77" s="56">
        <v>2486.9223999999999</v>
      </c>
      <c r="AC77" s="56">
        <v>18208.2</v>
      </c>
      <c r="AJ77" s="34"/>
      <c r="AK77" s="34"/>
      <c r="AL77" s="34"/>
      <c r="AM77" s="34"/>
      <c r="AN77" s="34"/>
      <c r="AO77" s="34"/>
    </row>
    <row r="78" spans="26:41" ht="14.85" customHeight="1">
      <c r="Z78" s="142"/>
      <c r="AA78" s="55">
        <v>4</v>
      </c>
      <c r="AB78" s="56">
        <v>2427.9272000000001</v>
      </c>
      <c r="AC78" s="56">
        <v>16631.2</v>
      </c>
      <c r="AJ78" s="34"/>
      <c r="AK78" s="34"/>
      <c r="AL78" s="34"/>
      <c r="AM78" s="34"/>
      <c r="AN78" s="34"/>
      <c r="AO78" s="34"/>
    </row>
    <row r="79" spans="26:41" ht="14.25" customHeight="1">
      <c r="Z79" s="142"/>
      <c r="AA79" s="55">
        <v>5</v>
      </c>
      <c r="AB79" s="56">
        <v>2415.7648917070001</v>
      </c>
      <c r="AC79" s="56">
        <v>16288.39</v>
      </c>
      <c r="AJ79" s="34"/>
      <c r="AK79" s="34"/>
      <c r="AL79" s="34"/>
      <c r="AM79" s="34"/>
      <c r="AN79" s="34"/>
      <c r="AO79" s="34"/>
    </row>
    <row r="80" spans="26:41" ht="14.25" customHeight="1">
      <c r="Z80" s="142"/>
      <c r="AA80" s="55">
        <v>6</v>
      </c>
      <c r="AB80" s="88">
        <v>2500.5747999999999</v>
      </c>
      <c r="AC80" s="56">
        <v>16120.3</v>
      </c>
      <c r="AJ80" s="34"/>
      <c r="AK80" s="34"/>
      <c r="AL80" s="34"/>
      <c r="AM80" s="34"/>
      <c r="AN80" s="34"/>
      <c r="AO80" s="34"/>
    </row>
    <row r="81" spans="26:41" ht="14.25" customHeight="1">
      <c r="Z81" s="142"/>
      <c r="AA81" s="55">
        <v>7</v>
      </c>
      <c r="AB81" s="88">
        <v>2538.9555111870004</v>
      </c>
      <c r="AC81" s="56">
        <v>16450.52</v>
      </c>
      <c r="AJ81" s="34"/>
      <c r="AK81" s="34"/>
      <c r="AL81" s="34"/>
      <c r="AM81" s="34"/>
      <c r="AN81" s="34"/>
      <c r="AO81" s="34"/>
    </row>
    <row r="82" spans="26:41" ht="14.25" customHeight="1">
      <c r="Z82" s="142"/>
      <c r="AA82" s="55">
        <v>8</v>
      </c>
      <c r="AB82" s="56">
        <v>2587.3609000000001</v>
      </c>
      <c r="AC82" s="56">
        <v>16718.8</v>
      </c>
      <c r="AJ82" s="34"/>
      <c r="AK82" s="34"/>
      <c r="AL82" s="34"/>
      <c r="AM82" s="34"/>
      <c r="AN82" s="34"/>
      <c r="AO82" s="34"/>
    </row>
    <row r="83" spans="26:41" ht="14.25" customHeight="1">
      <c r="Z83" s="142"/>
      <c r="AA83" s="55">
        <v>9</v>
      </c>
      <c r="AB83" s="56">
        <v>2598.0394000000001</v>
      </c>
      <c r="AC83" s="56">
        <v>17176.2</v>
      </c>
      <c r="AJ83" s="34"/>
      <c r="AK83" s="34"/>
      <c r="AL83" s="34"/>
      <c r="AM83" s="34"/>
      <c r="AN83" s="34"/>
      <c r="AO83" s="34"/>
    </row>
    <row r="84" spans="26:41" ht="14.25" customHeight="1">
      <c r="Z84" s="142"/>
      <c r="AA84" s="55">
        <v>10</v>
      </c>
      <c r="AB84" s="56">
        <v>2560.3143112265502</v>
      </c>
      <c r="AC84" s="56">
        <v>17458.060000000001</v>
      </c>
    </row>
    <row r="85" spans="26:41" ht="14.25" customHeight="1">
      <c r="Z85" s="142"/>
      <c r="AA85" s="55">
        <v>11</v>
      </c>
      <c r="AB85" s="56">
        <v>2596.9060535530602</v>
      </c>
      <c r="AC85" s="56">
        <v>17541.28</v>
      </c>
    </row>
    <row r="86" spans="26:41" ht="14.25" customHeight="1">
      <c r="Z86" s="142"/>
      <c r="AA86" s="55">
        <v>12</v>
      </c>
      <c r="AB86" s="56">
        <v>3026.5893560806203</v>
      </c>
      <c r="AC86" s="56">
        <v>18126.12</v>
      </c>
    </row>
    <row r="87" spans="26:41" ht="14.25" customHeight="1">
      <c r="Z87" s="55">
        <v>2021</v>
      </c>
      <c r="AA87" s="55">
        <v>1</v>
      </c>
      <c r="AB87" s="56">
        <v>3004.3648227543199</v>
      </c>
      <c r="AC87" s="56">
        <v>20030.05</v>
      </c>
    </row>
    <row r="88" spans="26:41" ht="14.25" customHeight="1">
      <c r="AA88" s="55">
        <v>2</v>
      </c>
      <c r="AB88" s="56">
        <v>3550.0830454030001</v>
      </c>
      <c r="AC88" s="56">
        <v>25876.89</v>
      </c>
    </row>
    <row r="89" spans="26:41" ht="14.25" customHeight="1">
      <c r="AA89" s="55">
        <v>3</v>
      </c>
      <c r="AB89" s="56">
        <v>3691.9368365640003</v>
      </c>
      <c r="AC89" s="56">
        <v>33952.239999999998</v>
      </c>
    </row>
    <row r="90" spans="26:41">
      <c r="AA90" s="55">
        <v>4</v>
      </c>
      <c r="AB90" s="56">
        <v>3719.067887445</v>
      </c>
      <c r="AC90" s="56">
        <v>35351.47</v>
      </c>
    </row>
    <row r="91" spans="26:41">
      <c r="AA91" s="55">
        <v>5</v>
      </c>
      <c r="AB91" s="56">
        <v>3686.6758125229999</v>
      </c>
      <c r="AC91" s="56">
        <v>35762.5</v>
      </c>
    </row>
    <row r="92" spans="26:41">
      <c r="AA92" s="55">
        <v>6</v>
      </c>
      <c r="AB92" s="56">
        <v>3804.035793516</v>
      </c>
      <c r="AC92" s="56">
        <v>33021.78</v>
      </c>
    </row>
    <row r="93" spans="26:41">
      <c r="AA93" s="55">
        <v>7</v>
      </c>
      <c r="AB93" s="56">
        <v>3927.3584288080001</v>
      </c>
      <c r="AC93" s="56">
        <v>32644.080000000002</v>
      </c>
    </row>
    <row r="94" spans="26:41">
      <c r="AA94" s="55">
        <v>8</v>
      </c>
      <c r="AB94" s="56">
        <v>4684.946893843</v>
      </c>
      <c r="AC94" s="56">
        <v>35152.1</v>
      </c>
    </row>
    <row r="95" spans="26:41">
      <c r="AA95" s="55">
        <v>9</v>
      </c>
      <c r="AB95" s="56">
        <v>4966.0428558399999</v>
      </c>
      <c r="AC95" s="56">
        <v>44824.4</v>
      </c>
    </row>
    <row r="96" spans="26:41">
      <c r="AA96" s="55">
        <v>10</v>
      </c>
      <c r="AB96" s="56">
        <v>4867.2482972729995</v>
      </c>
      <c r="AC96" s="56">
        <v>40357.51</v>
      </c>
    </row>
    <row r="97" spans="26:29">
      <c r="AA97" s="55">
        <v>11</v>
      </c>
      <c r="AB97" s="56">
        <v>5241.9409660025503</v>
      </c>
      <c r="AC97" s="56">
        <v>39379.404150000002</v>
      </c>
    </row>
    <row r="98" spans="26:29">
      <c r="AA98" s="55">
        <v>12</v>
      </c>
      <c r="AB98" s="56">
        <v>5978.9901939440306</v>
      </c>
      <c r="AC98" s="56">
        <v>41668.791818181817</v>
      </c>
    </row>
    <row r="99" spans="26:29">
      <c r="Z99" s="55">
        <v>2022</v>
      </c>
      <c r="AA99" s="55">
        <v>1</v>
      </c>
      <c r="AB99" s="56">
        <v>5807.4557038277198</v>
      </c>
      <c r="AC99" s="56">
        <v>42447.634761904752</v>
      </c>
    </row>
    <row r="100" spans="26:29">
      <c r="AA100" s="55">
        <v>2</v>
      </c>
      <c r="AB100" s="56">
        <v>5519.7</v>
      </c>
      <c r="AC100" s="56">
        <v>40504.17</v>
      </c>
    </row>
    <row r="101" spans="26:29">
      <c r="AA101" s="55">
        <v>3</v>
      </c>
      <c r="AB101" s="56">
        <v>5375.7</v>
      </c>
      <c r="AC101" s="56">
        <v>38023.440000000002</v>
      </c>
    </row>
    <row r="102" spans="26:29">
      <c r="AA102" s="55">
        <v>4</v>
      </c>
      <c r="AB102" s="56">
        <v>5165.5</v>
      </c>
      <c r="AC102" s="56">
        <v>37692.07</v>
      </c>
    </row>
    <row r="103" spans="26:29">
      <c r="AA103" s="55">
        <v>5</v>
      </c>
      <c r="AB103" s="56">
        <v>4935.0082370920009</v>
      </c>
      <c r="AC103" s="56">
        <v>35149.9</v>
      </c>
    </row>
    <row r="104" spans="26:29">
      <c r="AA104" s="55">
        <v>6</v>
      </c>
      <c r="AB104" s="56">
        <v>4838.7627663530002</v>
      </c>
      <c r="AC104" s="56">
        <v>33867.24</v>
      </c>
    </row>
    <row r="105" spans="26:29">
      <c r="AA105" s="55">
        <v>7</v>
      </c>
      <c r="AB105" s="56">
        <v>5014.4402393420005</v>
      </c>
      <c r="AC105" s="56">
        <v>33587.53</v>
      </c>
    </row>
    <row r="106" spans="26:29">
      <c r="AA106" s="55">
        <v>8</v>
      </c>
      <c r="AB106" s="56">
        <v>4953.0822704849998</v>
      </c>
      <c r="AC106" s="56">
        <v>35122.29</v>
      </c>
    </row>
    <row r="107" spans="26:29">
      <c r="AA107" s="55">
        <v>9</v>
      </c>
      <c r="AB107" s="56">
        <v>4786.3641505100004</v>
      </c>
      <c r="AC107" s="56">
        <v>34602.51</v>
      </c>
    </row>
    <row r="108" spans="26:29">
      <c r="AA108" s="55">
        <v>10</v>
      </c>
      <c r="AB108" s="56">
        <v>5455.5373406799999</v>
      </c>
      <c r="AC108" s="56">
        <v>33951.279999999999</v>
      </c>
    </row>
    <row r="109" spans="26:29">
      <c r="AA109" s="55">
        <v>11</v>
      </c>
      <c r="AB109" s="56">
        <v>5475.6832999999997</v>
      </c>
      <c r="AC109" s="56">
        <v>34322.800000000003</v>
      </c>
    </row>
    <row r="110" spans="26:29">
      <c r="AA110" s="55">
        <v>12</v>
      </c>
      <c r="AB110" s="56">
        <v>6888.2507000000005</v>
      </c>
      <c r="AC110" s="56">
        <v>36176.800000000003</v>
      </c>
    </row>
    <row r="111" spans="26:29">
      <c r="Z111" s="55">
        <v>2023</v>
      </c>
      <c r="AB111" s="56"/>
      <c r="AC111" s="56"/>
    </row>
    <row r="112" spans="26:29">
      <c r="AB112" s="56"/>
      <c r="AC112" s="56"/>
    </row>
    <row r="113" spans="28:29">
      <c r="AB113" s="56"/>
      <c r="AC113" s="56"/>
    </row>
    <row r="114" spans="28:29">
      <c r="AB114" s="56"/>
      <c r="AC114" s="56"/>
    </row>
  </sheetData>
  <customSheetViews>
    <customSheetView guid="{8D4EA38E-ED42-44A9-9431-B3D4F6087B53}" showPageBreaks="1" showGridLines="0" view="pageBreakPreview">
      <pane xSplit="1" ySplit="3" topLeftCell="AP4" activePane="bottomRight" state="frozen"/>
      <selection pane="bottomRight" activeCell="AV27" sqref="AV27"/>
      <pageMargins left="0" right="0" top="0" bottom="0" header="0" footer="0"/>
    </customSheetView>
    <customSheetView guid="{B6000075-C6E9-470D-8855-6E4C41B43187}" scale="60" showPageBreaks="1" showGridLines="0" view="pageBreakPreview">
      <selection activeCell="O25" sqref="O25"/>
      <pageMargins left="0" right="0" top="0" bottom="0" header="0" footer="0"/>
    </customSheetView>
    <customSheetView guid="{A510ACF3-DF9A-47BB-87AF-862EA6359570}" scale="60" showPageBreaks="1" showGridLines="0" view="pageBreakPreview">
      <selection activeCell="O25" sqref="O25"/>
      <pageMargins left="0" right="0" top="0" bottom="0" header="0" footer="0"/>
    </customSheetView>
    <customSheetView guid="{83D4AEBA-9C92-42A7-8C70-A480F50C01E3}" showGridLines="0" topLeftCell="AG1">
      <selection activeCell="AT23" sqref="AT23"/>
      <pageMargins left="0" right="0" top="0" bottom="0" header="0" footer="0"/>
    </customSheetView>
    <customSheetView guid="{254DF0CF-5342-436C-8392-04866B911B72}" showGridLines="0">
      <selection activeCell="AR53" sqref="AR53"/>
      <pageMargins left="0" right="0" top="0" bottom="0" header="0" footer="0"/>
    </customSheetView>
    <customSheetView guid="{DC707E39-0569-4FAA-B5FD-B85110680DF5}" showGridLines="0" topLeftCell="AG1">
      <selection activeCell="AR2" sqref="AR2"/>
      <pageMargins left="0" right="0" top="0" bottom="0" header="0" footer="0"/>
    </customSheetView>
    <customSheetView guid="{5B55F06F-38A3-4953-A2E1-A01BECB01CAC}" scale="60" showPageBreaks="1" showGridLines="0" view="pageBreakPreview">
      <selection activeCell="O25" sqref="O25"/>
      <pageMargins left="0" right="0" top="0" bottom="0" header="0" footer="0"/>
    </customSheetView>
    <customSheetView guid="{54FD4859-4825-49C8-AF88-E7B792413D64}" scale="60" showPageBreaks="1" showGridLines="0" view="pageBreakPreview">
      <selection activeCell="O25" sqref="O25"/>
      <pageMargins left="0" right="0" top="0" bottom="0" header="0" footer="0"/>
    </customSheetView>
  </customSheetViews>
  <phoneticPr fontId="297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0.59999389629810485"/>
    <pageSetUpPr autoPageBreaks="0"/>
  </sheetPr>
  <dimension ref="B1:H22"/>
  <sheetViews>
    <sheetView workbookViewId="0">
      <selection activeCell="E5" sqref="E5:F18"/>
    </sheetView>
  </sheetViews>
  <sheetFormatPr defaultColWidth="9.42578125" defaultRowHeight="15"/>
  <cols>
    <col min="1" max="1" width="1.42578125" style="17" customWidth="1"/>
    <col min="2" max="2" width="26.140625" style="17" bestFit="1" customWidth="1"/>
    <col min="3" max="5" width="8.42578125" style="17" customWidth="1"/>
    <col min="6" max="6" width="9" style="17" bestFit="1" customWidth="1"/>
    <col min="7" max="16384" width="9.42578125" style="17"/>
  </cols>
  <sheetData>
    <row r="1" spans="2:8" ht="18.75">
      <c r="B1" s="31" t="s">
        <v>334</v>
      </c>
    </row>
    <row r="2" spans="2:8" ht="15.75" customHeight="1"/>
    <row r="3" spans="2:8" ht="31.5" customHeight="1">
      <c r="B3" s="460" t="s">
        <v>335</v>
      </c>
      <c r="C3" s="115">
        <v>2022</v>
      </c>
      <c r="D3" s="116">
        <v>2023</v>
      </c>
      <c r="E3" s="462" t="s">
        <v>336</v>
      </c>
      <c r="F3" s="463"/>
    </row>
    <row r="4" spans="2:8" ht="31.5" customHeight="1" thickBot="1">
      <c r="B4" s="461"/>
      <c r="C4" s="140" t="s">
        <v>337</v>
      </c>
      <c r="D4" s="117" t="s">
        <v>338</v>
      </c>
      <c r="E4" s="139" t="s">
        <v>337</v>
      </c>
      <c r="F4" s="140" t="s">
        <v>339</v>
      </c>
    </row>
    <row r="5" spans="2:8" ht="15.75" customHeight="1">
      <c r="B5" s="118" t="s">
        <v>340</v>
      </c>
      <c r="C5" s="307">
        <v>18.593135512989736</v>
      </c>
      <c r="D5" s="308">
        <v>21.823516300000001</v>
      </c>
      <c r="E5" s="291">
        <v>19.8</v>
      </c>
      <c r="F5" s="425">
        <v>0.9</v>
      </c>
    </row>
    <row r="6" spans="2:8" ht="15.75" customHeight="1">
      <c r="B6" s="118" t="s">
        <v>341</v>
      </c>
      <c r="C6" s="307">
        <v>1.39462177083574</v>
      </c>
      <c r="D6" s="308">
        <v>1.0416286000000001</v>
      </c>
      <c r="E6" s="292">
        <v>0.8</v>
      </c>
      <c r="F6" s="426">
        <v>1.0360895809371304</v>
      </c>
      <c r="H6" s="17">
        <v>100</v>
      </c>
    </row>
    <row r="7" spans="2:8" ht="15.75" customHeight="1">
      <c r="B7" s="118" t="s">
        <v>342</v>
      </c>
      <c r="C7" s="307">
        <v>17.198513742153995</v>
      </c>
      <c r="D7" s="308">
        <v>20.781887699999999</v>
      </c>
      <c r="E7" s="292">
        <v>19</v>
      </c>
      <c r="F7" s="426">
        <v>1.031433117498606</v>
      </c>
    </row>
    <row r="8" spans="2:8" s="33" customFormat="1" ht="15.75" customHeight="1">
      <c r="B8" s="119" t="s">
        <v>343</v>
      </c>
      <c r="C8" s="309">
        <v>15.568305359444585</v>
      </c>
      <c r="D8" s="147">
        <v>18.915383500000001</v>
      </c>
      <c r="E8" s="150">
        <v>17.600000000000001</v>
      </c>
      <c r="F8" s="427">
        <v>1.0494051750172164</v>
      </c>
    </row>
    <row r="9" spans="2:8" ht="15.75" customHeight="1" thickBot="1">
      <c r="B9" s="120" t="s">
        <v>344</v>
      </c>
      <c r="C9" s="310">
        <v>1.6302083827094105</v>
      </c>
      <c r="D9" s="311">
        <v>1.8665041999999978</v>
      </c>
      <c r="E9" s="293">
        <v>1.3</v>
      </c>
      <c r="F9" s="428">
        <v>0.84025022800847149</v>
      </c>
    </row>
    <row r="10" spans="2:8" ht="15.75" customHeight="1">
      <c r="B10" s="118" t="s">
        <v>345</v>
      </c>
      <c r="C10" s="307">
        <v>18.177801474016512</v>
      </c>
      <c r="D10" s="308">
        <v>22.371353899999999</v>
      </c>
      <c r="E10" s="292">
        <v>16.899999999999999</v>
      </c>
      <c r="F10" s="429">
        <v>0.85299279451023291</v>
      </c>
    </row>
    <row r="11" spans="2:8" ht="15.75" customHeight="1">
      <c r="B11" s="119" t="s">
        <v>346</v>
      </c>
      <c r="C11" s="309">
        <v>17.361374560583062</v>
      </c>
      <c r="D11" s="147">
        <v>21.277855199999998</v>
      </c>
      <c r="E11" s="150">
        <v>15.9</v>
      </c>
      <c r="F11" s="430">
        <v>0.84890884741925765</v>
      </c>
    </row>
    <row r="12" spans="2:8" ht="15.75" customHeight="1" thickBot="1">
      <c r="B12" s="120" t="s">
        <v>347</v>
      </c>
      <c r="C12" s="310">
        <v>0.81642691343344997</v>
      </c>
      <c r="D12" s="311">
        <v>1.0934987</v>
      </c>
      <c r="E12" s="293">
        <v>1</v>
      </c>
      <c r="F12" s="428">
        <v>0.92163842465026069</v>
      </c>
    </row>
    <row r="13" spans="2:8" ht="15.75" customHeight="1">
      <c r="B13" s="118" t="s">
        <v>348</v>
      </c>
      <c r="C13" s="307">
        <v>0.4153340389732243</v>
      </c>
      <c r="D13" s="308">
        <v>-0.54783759999999759</v>
      </c>
      <c r="E13" s="292">
        <v>2.9</v>
      </c>
      <c r="F13" s="121"/>
    </row>
    <row r="14" spans="2:8" ht="15.75" customHeight="1">
      <c r="B14" s="122" t="s">
        <v>349</v>
      </c>
      <c r="C14" s="309">
        <f>0.00887362009420359*(100)</f>
        <v>0.88736200942035937</v>
      </c>
      <c r="D14" s="147">
        <v>-0.910135065539178</v>
      </c>
      <c r="E14" s="150">
        <v>4.8000000000000001E-2</v>
      </c>
      <c r="F14" s="121"/>
    </row>
    <row r="15" spans="2:8" ht="15.75" customHeight="1">
      <c r="B15" s="118" t="s">
        <v>350</v>
      </c>
      <c r="C15" s="307">
        <v>-0.97928773186251661</v>
      </c>
      <c r="D15" s="308">
        <v>-1.5894662000000004</v>
      </c>
      <c r="E15" s="292">
        <v>2.1</v>
      </c>
      <c r="F15" s="123"/>
    </row>
    <row r="16" spans="2:8" ht="15.75" customHeight="1">
      <c r="B16" s="122" t="s">
        <v>349</v>
      </c>
      <c r="C16" s="309">
        <f>-0.0209225020827693*(100)</f>
        <v>-2.0922502082769339</v>
      </c>
      <c r="D16" s="147">
        <v>-2.6406163507384601</v>
      </c>
      <c r="E16" s="294">
        <v>3.4000000000000002E-2</v>
      </c>
      <c r="F16" s="123"/>
    </row>
    <row r="17" spans="2:6" ht="15.75" customHeight="1">
      <c r="B17" s="118" t="s">
        <v>351</v>
      </c>
      <c r="C17" s="307">
        <v>-0.16286081842906663</v>
      </c>
      <c r="D17" s="308">
        <v>-0.49596750000000034</v>
      </c>
      <c r="E17" s="295">
        <v>3.1</v>
      </c>
      <c r="F17" s="123"/>
    </row>
    <row r="18" spans="2:6" ht="15.75" customHeight="1">
      <c r="B18" s="122" t="s">
        <v>349</v>
      </c>
      <c r="C18" s="309">
        <f>-0.00347952466054384*(100)</f>
        <v>-0.34795246605438357</v>
      </c>
      <c r="D18" s="147">
        <v>-0.82396208861495601</v>
      </c>
      <c r="E18" s="294">
        <v>5.0999999999999997E-2</v>
      </c>
      <c r="F18" s="123"/>
    </row>
    <row r="19" spans="2:6" ht="15.75" customHeight="1"/>
    <row r="20" spans="2:6" ht="15.75" customHeight="1"/>
    <row r="21" spans="2:6" ht="15.75" customHeight="1"/>
    <row r="22" spans="2:6" ht="15.75" customHeight="1"/>
  </sheetData>
  <customSheetViews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mergeCells count="2">
    <mergeCell ref="B3:B4"/>
    <mergeCell ref="E3:F3"/>
  </mergeCells>
  <pageMargins left="0.7" right="0.7" top="0.75" bottom="0.75" header="0.3" footer="0.3"/>
  <pageSetup paperSize="9" scale="78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 tint="0.59999389629810485"/>
    <pageSetUpPr autoPageBreaks="0"/>
  </sheetPr>
  <dimension ref="A2:S62"/>
  <sheetViews>
    <sheetView zoomScale="55" zoomScaleNormal="55" workbookViewId="0">
      <selection activeCell="M38" sqref="M38"/>
    </sheetView>
  </sheetViews>
  <sheetFormatPr defaultColWidth="9.42578125" defaultRowHeight="15"/>
  <cols>
    <col min="1" max="1" width="1.42578125" style="18" customWidth="1"/>
    <col min="2" max="2" width="26.42578125" style="18" customWidth="1"/>
    <col min="3" max="3" width="10.5703125" style="18" bestFit="1" customWidth="1"/>
    <col min="4" max="4" width="10.42578125" style="18" bestFit="1" customWidth="1"/>
    <col min="5" max="5" width="10.5703125" style="18" bestFit="1" customWidth="1"/>
    <col min="6" max="6" width="9.42578125" style="18"/>
    <col min="7" max="7" width="3.42578125" style="18" customWidth="1"/>
    <col min="8" max="12" width="6" style="18" bestFit="1" customWidth="1"/>
    <col min="13" max="15" width="9.42578125" style="18"/>
    <col min="16" max="16" width="10.42578125" style="18" customWidth="1"/>
    <col min="17" max="16384" width="9.42578125" style="18"/>
  </cols>
  <sheetData>
    <row r="2" spans="1:19" s="95" customFormat="1" ht="18.75">
      <c r="E2" s="96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1:19" ht="15.75" thickBot="1"/>
    <row r="4" spans="1:19">
      <c r="A4" s="289"/>
      <c r="B4" s="93"/>
      <c r="C4" s="93"/>
      <c r="D4" s="93"/>
      <c r="E4" s="93"/>
      <c r="F4" s="290"/>
    </row>
    <row r="5" spans="1:19">
      <c r="A5" s="19"/>
      <c r="C5" s="298">
        <v>2021</v>
      </c>
      <c r="D5" s="298">
        <v>2022</v>
      </c>
      <c r="E5" s="298">
        <v>2023</v>
      </c>
      <c r="F5" s="20"/>
    </row>
    <row r="6" spans="1:19">
      <c r="A6" s="19"/>
      <c r="B6" s="296" t="s">
        <v>352</v>
      </c>
      <c r="C6" s="71" t="s">
        <v>337</v>
      </c>
      <c r="D6" s="71" t="s">
        <v>337</v>
      </c>
      <c r="E6" s="72" t="s">
        <v>337</v>
      </c>
      <c r="F6" s="20"/>
    </row>
    <row r="7" spans="1:19">
      <c r="A7" s="19"/>
      <c r="B7" s="18" t="s">
        <v>342</v>
      </c>
      <c r="C7" s="297">
        <v>7.6589751467911533</v>
      </c>
      <c r="D7" s="297">
        <v>8.7085177400824634</v>
      </c>
      <c r="E7" s="297">
        <v>18.961901478872527</v>
      </c>
      <c r="F7" s="20"/>
    </row>
    <row r="8" spans="1:19">
      <c r="A8" s="19"/>
      <c r="B8" s="18" t="s">
        <v>343</v>
      </c>
      <c r="C8" s="297">
        <v>6.7436030534672637</v>
      </c>
      <c r="D8" s="297">
        <v>8.2055033148283929</v>
      </c>
      <c r="E8" s="297">
        <v>17.634570863228586</v>
      </c>
      <c r="F8" s="20"/>
    </row>
    <row r="9" spans="1:19">
      <c r="A9" s="19"/>
      <c r="B9" s="18" t="s">
        <v>353</v>
      </c>
      <c r="C9" s="297">
        <v>2.3617528362158899</v>
      </c>
      <c r="D9" s="297">
        <v>1.9311799600644999</v>
      </c>
      <c r="E9" s="297">
        <v>4.9266887324403594</v>
      </c>
      <c r="F9" s="20"/>
    </row>
    <row r="10" spans="1:19">
      <c r="A10" s="19"/>
      <c r="B10" s="18" t="s">
        <v>354</v>
      </c>
      <c r="C10" s="297">
        <v>1.1753097902392726</v>
      </c>
      <c r="D10" s="297">
        <v>1.5966926613275525</v>
      </c>
      <c r="E10" s="297">
        <v>3.0867360755326114</v>
      </c>
      <c r="F10" s="20"/>
    </row>
    <row r="11" spans="1:19">
      <c r="A11" s="19"/>
      <c r="B11" s="21" t="s">
        <v>355</v>
      </c>
      <c r="C11" s="297">
        <v>1.5427832258843099</v>
      </c>
      <c r="D11" s="297">
        <v>2.07594272120624</v>
      </c>
      <c r="E11" s="297">
        <v>3.7776867487607602</v>
      </c>
      <c r="F11" s="20"/>
    </row>
    <row r="12" spans="1:19">
      <c r="A12" s="19"/>
      <c r="B12" s="18" t="s">
        <v>356</v>
      </c>
      <c r="C12" s="297">
        <v>0.28523690460567996</v>
      </c>
      <c r="D12" s="297">
        <v>0.93030261555198002</v>
      </c>
      <c r="E12" s="297">
        <v>3.1176652396415538</v>
      </c>
      <c r="F12" s="20"/>
    </row>
    <row r="13" spans="1:19">
      <c r="A13" s="19"/>
      <c r="B13" s="18" t="s">
        <v>357</v>
      </c>
      <c r="C13" s="297">
        <v>1.3785202965221106</v>
      </c>
      <c r="D13" s="297">
        <v>1.6713853566781198</v>
      </c>
      <c r="E13" s="297">
        <v>2.7257940668533012</v>
      </c>
      <c r="F13" s="20"/>
    </row>
    <row r="14" spans="1:19">
      <c r="A14" s="19"/>
      <c r="B14" s="18" t="s">
        <v>344</v>
      </c>
      <c r="C14" s="24">
        <v>0.91537209332389013</v>
      </c>
      <c r="D14" s="24">
        <v>0.50301442525407036</v>
      </c>
      <c r="E14" s="24">
        <v>1.3273306156439393</v>
      </c>
      <c r="F14" s="20"/>
    </row>
    <row r="15" spans="1:19">
      <c r="A15" s="19"/>
      <c r="C15" s="124"/>
      <c r="D15" s="124"/>
      <c r="E15" s="124"/>
      <c r="F15" s="20"/>
    </row>
    <row r="16" spans="1:19">
      <c r="A16" s="19"/>
      <c r="C16" s="298">
        <f>+C5</f>
        <v>2021</v>
      </c>
      <c r="D16" s="298">
        <f t="shared" ref="D16:E16" si="0">+D5</f>
        <v>2022</v>
      </c>
      <c r="E16" s="298">
        <f t="shared" si="0"/>
        <v>2023</v>
      </c>
      <c r="F16" s="20"/>
    </row>
    <row r="17" spans="1:6">
      <c r="A17" s="19"/>
      <c r="B17" s="296" t="s">
        <v>352</v>
      </c>
      <c r="C17" s="73" t="s">
        <v>337</v>
      </c>
      <c r="D17" s="73" t="s">
        <v>337</v>
      </c>
      <c r="E17" s="73" t="s">
        <v>337</v>
      </c>
      <c r="F17" s="20"/>
    </row>
    <row r="18" spans="1:6">
      <c r="A18" s="19"/>
      <c r="B18" s="18" t="s">
        <v>345</v>
      </c>
      <c r="C18" s="299">
        <v>8.4895982926720102</v>
      </c>
      <c r="D18" s="299">
        <v>9.496927303548901</v>
      </c>
      <c r="E18" s="299">
        <v>16.900411461971537</v>
      </c>
      <c r="F18" s="20"/>
    </row>
    <row r="19" spans="1:6">
      <c r="A19" s="19"/>
      <c r="B19" s="18" t="s">
        <v>358</v>
      </c>
      <c r="C19" s="299">
        <v>2.4424045472046192</v>
      </c>
      <c r="D19" s="299">
        <v>1.9760082228446201</v>
      </c>
      <c r="E19" s="299">
        <v>3.8179362405268704</v>
      </c>
      <c r="F19" s="20"/>
    </row>
    <row r="20" spans="1:6">
      <c r="A20" s="19"/>
      <c r="B20" s="18" t="s">
        <v>359</v>
      </c>
      <c r="C20" s="299">
        <v>4.6011094569242008</v>
      </c>
      <c r="D20" s="299">
        <v>5.6285666335865603</v>
      </c>
      <c r="E20" s="299">
        <v>8.7398929780335379</v>
      </c>
      <c r="F20" s="20"/>
    </row>
    <row r="21" spans="1:6">
      <c r="A21" s="19"/>
      <c r="B21" s="18" t="s">
        <v>360</v>
      </c>
      <c r="C21" s="299">
        <v>0.99327647287711984</v>
      </c>
      <c r="D21" s="299">
        <v>1.4371579532598004</v>
      </c>
      <c r="E21" s="299">
        <v>3.3172100579128507</v>
      </c>
      <c r="F21" s="20"/>
    </row>
    <row r="22" spans="1:6">
      <c r="A22" s="19"/>
      <c r="B22" s="18" t="s">
        <v>347</v>
      </c>
      <c r="C22" s="299">
        <v>0.45280781566606998</v>
      </c>
      <c r="D22" s="299">
        <v>0.45519449385791999</v>
      </c>
      <c r="E22" s="299">
        <v>1.02537218549828</v>
      </c>
      <c r="F22" s="20"/>
    </row>
    <row r="23" spans="1:6">
      <c r="A23" s="19"/>
      <c r="F23" s="20"/>
    </row>
    <row r="24" spans="1:6">
      <c r="A24" s="19"/>
      <c r="F24" s="20"/>
    </row>
    <row r="25" spans="1:6">
      <c r="A25" s="19"/>
      <c r="F25" s="20"/>
    </row>
    <row r="26" spans="1:6" ht="15.75" thickBot="1">
      <c r="A26" s="22"/>
      <c r="B26" s="141"/>
      <c r="C26" s="141"/>
      <c r="D26" s="141"/>
      <c r="E26" s="141"/>
      <c r="F26" s="23"/>
    </row>
    <row r="29" spans="1:6">
      <c r="B29" s="24"/>
    </row>
    <row r="30" spans="1:6">
      <c r="B30" s="24"/>
    </row>
    <row r="31" spans="1:6">
      <c r="B31" s="24"/>
      <c r="C31" s="25"/>
    </row>
    <row r="32" spans="1:6">
      <c r="B32" s="24"/>
      <c r="C32" s="25"/>
    </row>
    <row r="33" spans="2:2">
      <c r="B33" s="24"/>
    </row>
    <row r="34" spans="2:2">
      <c r="B34" s="24"/>
    </row>
    <row r="35" spans="2:2">
      <c r="B35" s="24"/>
    </row>
    <row r="36" spans="2:2">
      <c r="B36" s="24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pageMargins left="0.7" right="0.7" top="0.75" bottom="0.75" header="0.3" footer="0.3"/>
  <pageSetup paperSize="9" orientation="portrait" r:id="rId6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 tint="0.59999389629810485"/>
    <pageSetUpPr autoPageBreaks="0"/>
  </sheetPr>
  <dimension ref="A1:F11"/>
  <sheetViews>
    <sheetView workbookViewId="0">
      <selection activeCell="A3" sqref="A3:F11"/>
    </sheetView>
  </sheetViews>
  <sheetFormatPr defaultColWidth="9.42578125" defaultRowHeight="15"/>
  <cols>
    <col min="1" max="1" width="33.140625" style="17" customWidth="1"/>
    <col min="2" max="4" width="6.5703125" style="17" bestFit="1" customWidth="1"/>
    <col min="5" max="5" width="6.5703125" style="17" customWidth="1"/>
    <col min="6" max="16384" width="9.42578125" style="17"/>
  </cols>
  <sheetData>
    <row r="1" spans="1:6" ht="15.75">
      <c r="A1" s="94" t="s">
        <v>361</v>
      </c>
    </row>
    <row r="2" spans="1:6" ht="12.75" customHeight="1">
      <c r="A2" s="16"/>
    </row>
    <row r="3" spans="1:6">
      <c r="A3" s="62"/>
      <c r="B3" s="133">
        <v>2021</v>
      </c>
      <c r="C3" s="125">
        <v>2022</v>
      </c>
      <c r="D3" s="125" t="s">
        <v>105</v>
      </c>
      <c r="E3" s="379" t="s">
        <v>105</v>
      </c>
      <c r="F3" s="379" t="s">
        <v>106</v>
      </c>
    </row>
    <row r="4" spans="1:6">
      <c r="A4" s="63" t="s">
        <v>300</v>
      </c>
      <c r="B4" s="313" t="s">
        <v>337</v>
      </c>
      <c r="C4" s="312" t="s">
        <v>337</v>
      </c>
      <c r="D4" s="313" t="s">
        <v>362</v>
      </c>
      <c r="E4" s="312" t="s">
        <v>363</v>
      </c>
      <c r="F4" s="313" t="s">
        <v>362</v>
      </c>
    </row>
    <row r="5" spans="1:6">
      <c r="A5" s="21" t="s">
        <v>364</v>
      </c>
      <c r="B5" s="89">
        <v>21837.3</v>
      </c>
      <c r="C5" s="89">
        <v>27679.3</v>
      </c>
      <c r="D5" s="89">
        <v>35434.5</v>
      </c>
      <c r="E5" s="89">
        <v>39125.5</v>
      </c>
      <c r="F5" s="89">
        <v>39276</v>
      </c>
    </row>
    <row r="6" spans="1:6">
      <c r="A6" s="64" t="s">
        <v>349</v>
      </c>
      <c r="B6" s="65">
        <v>50.1</v>
      </c>
      <c r="C6" s="65">
        <v>52.4</v>
      </c>
      <c r="D6" s="65">
        <v>65</v>
      </c>
      <c r="E6" s="65">
        <v>65</v>
      </c>
      <c r="F6" s="65">
        <v>60</v>
      </c>
    </row>
    <row r="7" spans="1:6">
      <c r="A7" s="90" t="s">
        <v>365</v>
      </c>
      <c r="B7" s="91">
        <v>70</v>
      </c>
      <c r="C7" s="91">
        <v>70</v>
      </c>
      <c r="D7" s="91">
        <v>65</v>
      </c>
      <c r="E7" s="91">
        <v>65</v>
      </c>
      <c r="F7" s="91">
        <v>60</v>
      </c>
    </row>
    <row r="8" spans="1:6">
      <c r="A8" s="67" t="s">
        <v>366</v>
      </c>
      <c r="B8" s="68">
        <v>827.65147094055999</v>
      </c>
      <c r="C8" s="68">
        <v>816.42691343344995</v>
      </c>
      <c r="D8" s="68">
        <v>1180.6346000000001</v>
      </c>
      <c r="E8" s="68">
        <v>1180.6346000000001</v>
      </c>
      <c r="F8" s="68"/>
    </row>
    <row r="9" spans="1:6">
      <c r="A9" s="69" t="s">
        <v>367</v>
      </c>
      <c r="B9" s="66">
        <v>6.5223963993587777</v>
      </c>
      <c r="C9" s="66">
        <v>4.7470782980064534</v>
      </c>
      <c r="D9" s="66">
        <v>6.2</v>
      </c>
      <c r="E9" s="66">
        <v>6.2</v>
      </c>
      <c r="F9" s="66"/>
    </row>
    <row r="10" spans="1:6">
      <c r="A10" s="67" t="s">
        <v>368</v>
      </c>
      <c r="B10" s="68">
        <v>-2908.7527952003202</v>
      </c>
      <c r="C10" s="68">
        <v>-979.28773186251897</v>
      </c>
      <c r="D10" s="68">
        <v>-1425.6869999999999</v>
      </c>
      <c r="E10" s="68">
        <v>-1589.5</v>
      </c>
      <c r="F10" s="68">
        <v>-1832.9</v>
      </c>
    </row>
    <row r="11" spans="1:6">
      <c r="A11" s="69" t="s">
        <v>349</v>
      </c>
      <c r="B11" s="66">
        <v>-4.5</v>
      </c>
      <c r="C11" s="66">
        <v>-1.9</v>
      </c>
      <c r="D11" s="66">
        <v>-2.6</v>
      </c>
      <c r="E11" s="66">
        <v>-2.6</v>
      </c>
      <c r="F11" s="66">
        <v>-2.8</v>
      </c>
    </row>
  </sheetData>
  <customSheetViews>
    <customSheetView guid="{8D4EA38E-ED42-44A9-9431-B3D4F6087B53}" scale="60" showPageBreaks="1" view="pageBreakPreview">
      <selection activeCell="X44" sqref="X44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54FD4859-4825-49C8-AF88-E7B792413D64}" scale="145">
      <selection activeCell="D5" sqref="D5"/>
      <pageMargins left="0" right="0" top="0" bottom="0" header="0" footer="0"/>
    </customSheetView>
  </customSheetView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35"/>
  <sheetViews>
    <sheetView zoomScale="115" zoomScaleNormal="115" workbookViewId="0">
      <selection activeCell="P16" sqref="P16"/>
    </sheetView>
  </sheetViews>
  <sheetFormatPr defaultColWidth="8.42578125" defaultRowHeight="15"/>
  <cols>
    <col min="1" max="1" width="9.85546875" style="21" customWidth="1"/>
    <col min="2" max="2" width="11.140625" style="21" bestFit="1" customWidth="1"/>
    <col min="3" max="3" width="11.140625" style="21" customWidth="1"/>
    <col min="4" max="6" width="8.42578125" style="21"/>
    <col min="7" max="7" width="13.42578125" style="21" customWidth="1"/>
    <col min="8" max="16384" width="8.42578125" style="21"/>
  </cols>
  <sheetData>
    <row r="1" spans="1:4">
      <c r="C1" s="21" t="s">
        <v>11</v>
      </c>
      <c r="D1" s="21" t="s">
        <v>110</v>
      </c>
    </row>
    <row r="2" spans="1:4">
      <c r="A2" s="466" t="s">
        <v>369</v>
      </c>
      <c r="B2" s="21">
        <v>2023</v>
      </c>
      <c r="C2" s="229">
        <v>2.6</v>
      </c>
      <c r="D2" s="229">
        <v>2.8</v>
      </c>
    </row>
    <row r="3" spans="1:4">
      <c r="A3" s="466"/>
      <c r="B3" s="21">
        <v>2024</v>
      </c>
      <c r="C3" s="229">
        <v>2.7</v>
      </c>
      <c r="D3" s="229">
        <v>2.6</v>
      </c>
    </row>
    <row r="4" spans="1:4">
      <c r="A4" s="466"/>
      <c r="B4" s="21">
        <v>2025</v>
      </c>
      <c r="C4" s="229">
        <v>3</v>
      </c>
      <c r="D4" s="229">
        <v>3</v>
      </c>
    </row>
    <row r="5" spans="1:4">
      <c r="A5" s="466" t="s">
        <v>370</v>
      </c>
      <c r="B5" s="21">
        <v>2023</v>
      </c>
      <c r="C5" s="229">
        <v>5.3</v>
      </c>
      <c r="D5" s="229">
        <v>5.2</v>
      </c>
    </row>
    <row r="6" spans="1:4">
      <c r="A6" s="466"/>
      <c r="B6" s="21">
        <v>2024</v>
      </c>
      <c r="C6" s="229">
        <v>4.7</v>
      </c>
      <c r="D6" s="229">
        <v>4.4000000000000004</v>
      </c>
    </row>
    <row r="7" spans="1:4">
      <c r="A7" s="466"/>
      <c r="B7" s="21">
        <v>2025</v>
      </c>
      <c r="C7" s="229">
        <v>4.5999999999999996</v>
      </c>
      <c r="D7" s="229">
        <v>4.4000000000000004</v>
      </c>
    </row>
    <row r="8" spans="1:4">
      <c r="A8" s="466" t="s">
        <v>371</v>
      </c>
      <c r="B8" s="21">
        <v>2023</v>
      </c>
      <c r="C8" s="229">
        <v>1.6</v>
      </c>
      <c r="D8" s="229">
        <v>2.8</v>
      </c>
    </row>
    <row r="9" spans="1:4">
      <c r="A9" s="466"/>
      <c r="B9" s="21">
        <v>2024</v>
      </c>
      <c r="C9" s="229">
        <v>0.8</v>
      </c>
      <c r="D9" s="229">
        <v>1</v>
      </c>
    </row>
    <row r="10" spans="1:4">
      <c r="A10" s="466"/>
      <c r="B10" s="21">
        <v>2025</v>
      </c>
      <c r="C10" s="229">
        <v>1.9</v>
      </c>
      <c r="D10" s="229">
        <v>1.8</v>
      </c>
    </row>
    <row r="11" spans="1:4">
      <c r="A11" s="466" t="s">
        <v>372</v>
      </c>
      <c r="B11" s="21">
        <v>2023</v>
      </c>
      <c r="C11" s="229">
        <v>0.5</v>
      </c>
      <c r="D11" s="229">
        <v>2.4</v>
      </c>
    </row>
    <row r="12" spans="1:4">
      <c r="A12" s="466"/>
      <c r="B12" s="21">
        <v>2024</v>
      </c>
      <c r="C12" s="229">
        <v>1.3</v>
      </c>
      <c r="D12" s="229">
        <v>1.2</v>
      </c>
    </row>
    <row r="13" spans="1:4">
      <c r="A13" s="466"/>
      <c r="B13" s="21">
        <v>2025</v>
      </c>
      <c r="C13" s="229">
        <v>1.1000000000000001</v>
      </c>
      <c r="D13" s="229">
        <v>1.1000000000000001</v>
      </c>
    </row>
    <row r="14" spans="1:4">
      <c r="A14" s="466" t="s">
        <v>373</v>
      </c>
      <c r="B14" s="21">
        <v>2023</v>
      </c>
      <c r="C14" s="229">
        <v>0.6</v>
      </c>
      <c r="D14" s="229">
        <v>0.5</v>
      </c>
    </row>
    <row r="15" spans="1:4">
      <c r="A15" s="466"/>
      <c r="B15" s="21">
        <v>2024</v>
      </c>
      <c r="C15" s="229">
        <v>1</v>
      </c>
      <c r="D15" s="229">
        <v>0.7</v>
      </c>
    </row>
    <row r="16" spans="1:4">
      <c r="A16" s="466"/>
      <c r="B16" s="21">
        <v>2025</v>
      </c>
      <c r="C16" s="229">
        <v>1.5</v>
      </c>
      <c r="D16" s="229">
        <v>0.4</v>
      </c>
    </row>
    <row r="22" spans="2:4">
      <c r="B22" s="229"/>
      <c r="C22" s="229"/>
      <c r="D22" s="229"/>
    </row>
    <row r="23" spans="2:4">
      <c r="B23" s="229"/>
      <c r="C23" s="229"/>
      <c r="D23" s="229"/>
    </row>
    <row r="25" spans="2:4">
      <c r="B25" s="229"/>
      <c r="C25" s="229"/>
      <c r="D25" s="229"/>
    </row>
    <row r="26" spans="2:4">
      <c r="B26" s="229"/>
      <c r="C26" s="229"/>
      <c r="D26" s="229"/>
    </row>
    <row r="28" spans="2:4">
      <c r="B28" s="229"/>
      <c r="C28" s="229"/>
      <c r="D28" s="229"/>
    </row>
    <row r="29" spans="2:4">
      <c r="B29" s="229"/>
      <c r="C29" s="229"/>
      <c r="D29" s="229"/>
    </row>
    <row r="31" spans="2:4">
      <c r="B31" s="229"/>
      <c r="C31" s="229"/>
      <c r="D31" s="229"/>
    </row>
    <row r="32" spans="2:4">
      <c r="B32" s="229"/>
      <c r="C32" s="229"/>
      <c r="D32" s="229"/>
    </row>
    <row r="34" spans="2:4">
      <c r="B34" s="229"/>
      <c r="C34" s="229"/>
      <c r="D34" s="229"/>
    </row>
    <row r="35" spans="2:4">
      <c r="B35" s="229"/>
      <c r="C35" s="229"/>
      <c r="D35" s="229"/>
    </row>
  </sheetData>
  <customSheetViews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1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3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6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8"/>
    </customSheetView>
  </customSheetViews>
  <mergeCells count="5">
    <mergeCell ref="A2:A4"/>
    <mergeCell ref="A5:A7"/>
    <mergeCell ref="A8:A10"/>
    <mergeCell ref="A11:A13"/>
    <mergeCell ref="A14:A16"/>
  </mergeCells>
  <pageMargins left="0.7" right="0.7" top="0.75" bottom="0.75" header="0.3" footer="0.3"/>
  <pageSetup scale="68" orientation="portrait" r:id="rId9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59"/>
  <sheetViews>
    <sheetView workbookViewId="0">
      <pane xSplit="2" ySplit="3" topLeftCell="C34" activePane="bottomRight" state="frozen"/>
      <selection pane="topRight" activeCell="C1" sqref="C1"/>
      <selection pane="bottomLeft" activeCell="A4" sqref="A4"/>
      <selection pane="bottomRight" activeCell="Y58" sqref="Y58"/>
    </sheetView>
  </sheetViews>
  <sheetFormatPr defaultColWidth="8.42578125" defaultRowHeight="15"/>
  <cols>
    <col min="1" max="1" width="13" style="266" customWidth="1"/>
    <col min="2" max="2" width="8.42578125" style="448" customWidth="1"/>
    <col min="3" max="3" width="8.5703125" style="263" customWidth="1"/>
    <col min="4" max="7" width="8.5703125" style="21" customWidth="1"/>
    <col min="8" max="11" width="9.42578125" style="21" customWidth="1"/>
    <col min="12" max="18" width="8.42578125" style="21"/>
    <col min="19" max="20" width="8.42578125" style="21" hidden="1" customWidth="1"/>
    <col min="21" max="22" width="8.42578125" style="21"/>
    <col min="23" max="23" width="4" style="21" customWidth="1"/>
    <col min="24" max="24" width="0" style="21" hidden="1" customWidth="1"/>
    <col min="25" max="16384" width="8.42578125" style="21"/>
  </cols>
  <sheetData>
    <row r="1" spans="1:20">
      <c r="S1" s="21" t="s">
        <v>374</v>
      </c>
      <c r="T1" s="21" t="s">
        <v>375</v>
      </c>
    </row>
    <row r="2" spans="1:20" ht="105">
      <c r="C2" s="278" t="s">
        <v>375</v>
      </c>
      <c r="D2" s="279" t="s">
        <v>376</v>
      </c>
      <c r="E2" s="279" t="s">
        <v>377</v>
      </c>
      <c r="F2" s="279" t="s">
        <v>378</v>
      </c>
      <c r="H2" s="267" t="s">
        <v>379</v>
      </c>
      <c r="I2" s="268" t="s">
        <v>380</v>
      </c>
      <c r="J2" s="268" t="s">
        <v>381</v>
      </c>
      <c r="K2" s="267" t="s">
        <v>382</v>
      </c>
      <c r="S2" s="21" t="s">
        <v>383</v>
      </c>
      <c r="T2" s="21" t="s">
        <v>384</v>
      </c>
    </row>
    <row r="3" spans="1:20">
      <c r="H3" s="264"/>
      <c r="K3" s="264"/>
      <c r="S3" s="21" t="s">
        <v>385</v>
      </c>
      <c r="T3" s="21">
        <v>-0.35199999999999998</v>
      </c>
    </row>
    <row r="4" spans="1:20">
      <c r="A4" s="464">
        <v>2013</v>
      </c>
      <c r="B4" s="449" t="s">
        <v>4</v>
      </c>
      <c r="C4" s="321">
        <v>40.5476235</v>
      </c>
      <c r="D4" s="321">
        <v>120.836427</v>
      </c>
      <c r="E4" s="321">
        <v>76.921266500000002</v>
      </c>
      <c r="F4" s="321">
        <v>41.997374499999999</v>
      </c>
      <c r="G4" s="264"/>
      <c r="H4" s="264"/>
      <c r="I4" s="264"/>
      <c r="J4" s="265"/>
      <c r="K4" s="264"/>
      <c r="S4" s="21" t="s">
        <v>386</v>
      </c>
      <c r="T4" s="21">
        <v>38.700000000000003</v>
      </c>
    </row>
    <row r="5" spans="1:20">
      <c r="A5" s="464"/>
      <c r="B5" s="449" t="s">
        <v>1</v>
      </c>
      <c r="C5" s="321">
        <v>36.074239400000003</v>
      </c>
      <c r="D5" s="321">
        <v>114.65096200000001</v>
      </c>
      <c r="E5" s="321">
        <v>75.209186099999997</v>
      </c>
      <c r="F5" s="321">
        <v>38.025872999999997</v>
      </c>
      <c r="G5" s="264"/>
      <c r="H5" s="264"/>
      <c r="I5" s="264"/>
      <c r="J5" s="265"/>
      <c r="K5" s="264"/>
      <c r="S5" s="21" t="s">
        <v>387</v>
      </c>
      <c r="T5" s="21">
        <v>33.6</v>
      </c>
    </row>
    <row r="6" spans="1:20">
      <c r="A6" s="464"/>
      <c r="B6" s="449" t="s">
        <v>2</v>
      </c>
      <c r="C6" s="321">
        <v>37.319998400000003</v>
      </c>
      <c r="D6" s="321">
        <v>115.331397</v>
      </c>
      <c r="E6" s="321">
        <v>74.6438615</v>
      </c>
      <c r="F6" s="321">
        <v>38.104933299999999</v>
      </c>
      <c r="G6" s="264"/>
      <c r="H6" s="264"/>
      <c r="I6" s="264"/>
      <c r="J6" s="265"/>
      <c r="K6" s="264"/>
      <c r="S6" s="21" t="s">
        <v>388</v>
      </c>
      <c r="T6" s="21">
        <v>26.7</v>
      </c>
    </row>
    <row r="7" spans="1:20">
      <c r="A7" s="464"/>
      <c r="B7" s="449" t="s">
        <v>3</v>
      </c>
      <c r="C7" s="321">
        <v>29.967381700000001</v>
      </c>
      <c r="D7" s="321">
        <v>110.085778</v>
      </c>
      <c r="E7" s="321">
        <v>76.750859700000007</v>
      </c>
      <c r="F7" s="321">
        <v>30.634200700000001</v>
      </c>
      <c r="G7" s="264"/>
      <c r="H7" s="264"/>
      <c r="I7" s="264"/>
      <c r="J7" s="265"/>
      <c r="K7" s="264"/>
      <c r="S7" s="21" t="s">
        <v>389</v>
      </c>
      <c r="T7" s="21">
        <v>26.6</v>
      </c>
    </row>
    <row r="8" spans="1:20">
      <c r="A8" s="464">
        <f>A4+1</f>
        <v>2014</v>
      </c>
      <c r="B8" s="449" t="s">
        <v>4</v>
      </c>
      <c r="C8" s="321">
        <v>30.4421097</v>
      </c>
      <c r="D8" s="321">
        <v>109.497772</v>
      </c>
      <c r="E8" s="321">
        <v>75.688125900000003</v>
      </c>
      <c r="F8" s="321">
        <v>31.867120499999999</v>
      </c>
      <c r="G8" s="264"/>
      <c r="H8" s="264">
        <f>(C8-C4)/100</f>
        <v>-0.101055138</v>
      </c>
      <c r="I8" s="264">
        <f>(D8-D4)/100</f>
        <v>-0.11338655000000003</v>
      </c>
      <c r="J8" s="264">
        <f t="shared" ref="J8:J44" si="0">-(E8-E4)/100</f>
        <v>1.2331405999999987E-2</v>
      </c>
      <c r="K8" s="264">
        <f>(F8-F4)/100</f>
        <v>-0.10130254000000001</v>
      </c>
      <c r="S8" s="21" t="s">
        <v>390</v>
      </c>
      <c r="T8" s="21">
        <v>28.4</v>
      </c>
    </row>
    <row r="9" spans="1:20">
      <c r="A9" s="464"/>
      <c r="B9" s="449" t="s">
        <v>1</v>
      </c>
      <c r="C9" s="321">
        <v>26.077212599999999</v>
      </c>
      <c r="D9" s="321">
        <v>103.265895</v>
      </c>
      <c r="E9" s="321">
        <v>73.8211455</v>
      </c>
      <c r="F9" s="321">
        <v>26.779365800000001</v>
      </c>
      <c r="G9" s="264"/>
      <c r="H9" s="264">
        <f t="shared" ref="H9:H51" si="1">(C9-C5)/100</f>
        <v>-9.9970268000000043E-2</v>
      </c>
      <c r="I9" s="264">
        <f t="shared" ref="I9:I34" si="2">(D9-D5)/100</f>
        <v>-0.11385067000000007</v>
      </c>
      <c r="J9" s="264">
        <f t="shared" si="0"/>
        <v>1.3880405999999965E-2</v>
      </c>
      <c r="K9" s="264">
        <f t="shared" ref="K9:K46" si="3">(F9-F5)/100</f>
        <v>-0.11246507199999996</v>
      </c>
      <c r="S9" s="21" t="s">
        <v>391</v>
      </c>
      <c r="T9" s="21">
        <v>21.9</v>
      </c>
    </row>
    <row r="10" spans="1:20">
      <c r="A10" s="464"/>
      <c r="B10" s="449" t="s">
        <v>2</v>
      </c>
      <c r="C10" s="321">
        <v>26.151798599999999</v>
      </c>
      <c r="D10" s="321">
        <v>102.620221</v>
      </c>
      <c r="E10" s="321">
        <v>73.100885399999996</v>
      </c>
      <c r="F10" s="321">
        <v>27.589852100000002</v>
      </c>
      <c r="G10" s="264"/>
      <c r="H10" s="264">
        <f t="shared" si="1"/>
        <v>-0.11168199800000003</v>
      </c>
      <c r="I10" s="264">
        <f t="shared" si="2"/>
        <v>-0.12711175999999993</v>
      </c>
      <c r="J10" s="264">
        <f t="shared" si="0"/>
        <v>1.5429761000000042E-2</v>
      </c>
      <c r="K10" s="264">
        <f t="shared" si="3"/>
        <v>-0.10515081199999997</v>
      </c>
      <c r="S10" s="21" t="s">
        <v>392</v>
      </c>
      <c r="T10" s="21">
        <v>17.899999999999999</v>
      </c>
    </row>
    <row r="11" spans="1:20">
      <c r="A11" s="464"/>
      <c r="B11" s="449" t="s">
        <v>3</v>
      </c>
      <c r="C11" s="321">
        <v>18.002453899999999</v>
      </c>
      <c r="D11" s="321">
        <v>91.517232000000007</v>
      </c>
      <c r="E11" s="321">
        <v>70.147241199999996</v>
      </c>
      <c r="F11" s="321">
        <v>19.9642643</v>
      </c>
      <c r="G11" s="264"/>
      <c r="H11" s="264">
        <f t="shared" si="1"/>
        <v>-0.11964927800000001</v>
      </c>
      <c r="I11" s="264">
        <f t="shared" si="2"/>
        <v>-0.18568545999999997</v>
      </c>
      <c r="J11" s="264">
        <f t="shared" si="0"/>
        <v>6.6036185000000108E-2</v>
      </c>
      <c r="K11" s="264">
        <f t="shared" si="3"/>
        <v>-0.106699364</v>
      </c>
      <c r="S11" s="21" t="s">
        <v>393</v>
      </c>
      <c r="T11" s="21">
        <v>21.1</v>
      </c>
    </row>
    <row r="12" spans="1:20">
      <c r="A12" s="464">
        <f>A8+1</f>
        <v>2015</v>
      </c>
      <c r="B12" s="449" t="s">
        <v>4</v>
      </c>
      <c r="C12" s="321">
        <v>21.549260499999999</v>
      </c>
      <c r="D12" s="321">
        <v>85.310515800000005</v>
      </c>
      <c r="E12" s="321">
        <v>60.393718499999999</v>
      </c>
      <c r="F12" s="321">
        <v>22.6239293</v>
      </c>
      <c r="G12" s="264"/>
      <c r="H12" s="264">
        <f t="shared" si="1"/>
        <v>-8.8928492000000012E-2</v>
      </c>
      <c r="I12" s="264">
        <f>(D12-D8)/100</f>
        <v>-0.24187256199999993</v>
      </c>
      <c r="J12" s="264">
        <f t="shared" si="0"/>
        <v>0.15294407400000004</v>
      </c>
      <c r="K12" s="264">
        <f t="shared" si="3"/>
        <v>-9.2431911999999977E-2</v>
      </c>
      <c r="S12" s="21" t="s">
        <v>394</v>
      </c>
      <c r="T12" s="21">
        <v>17.7</v>
      </c>
    </row>
    <row r="13" spans="1:20">
      <c r="A13" s="464"/>
      <c r="B13" s="449" t="str">
        <f>B9</f>
        <v>II</v>
      </c>
      <c r="C13" s="321">
        <v>24.6754733</v>
      </c>
      <c r="D13" s="321">
        <v>89.230094199999996</v>
      </c>
      <c r="E13" s="321">
        <v>61.1870841</v>
      </c>
      <c r="F13" s="321">
        <v>25.646605399999999</v>
      </c>
      <c r="G13" s="264"/>
      <c r="H13" s="264">
        <f t="shared" si="1"/>
        <v>-1.4017392999999991E-2</v>
      </c>
      <c r="I13" s="264">
        <f t="shared" si="2"/>
        <v>-0.14035800800000003</v>
      </c>
      <c r="J13" s="264">
        <f t="shared" si="0"/>
        <v>0.12634061399999999</v>
      </c>
      <c r="K13" s="264">
        <f t="shared" si="3"/>
        <v>-1.1327604000000022E-2</v>
      </c>
      <c r="S13" s="21" t="s">
        <v>395</v>
      </c>
      <c r="T13" s="21">
        <v>18.3</v>
      </c>
    </row>
    <row r="14" spans="1:20">
      <c r="A14" s="464"/>
      <c r="B14" s="449" t="str">
        <f t="shared" ref="B14:B19" si="4">B10</f>
        <v>III</v>
      </c>
      <c r="C14" s="321">
        <v>12.316659700000001</v>
      </c>
      <c r="D14" s="321">
        <v>75.192861100000002</v>
      </c>
      <c r="E14" s="321">
        <v>59.508664500000002</v>
      </c>
      <c r="F14" s="321">
        <v>13.933214700000001</v>
      </c>
      <c r="G14" s="264"/>
      <c r="H14" s="264">
        <f t="shared" si="1"/>
        <v>-0.13835138899999999</v>
      </c>
      <c r="I14" s="264">
        <f t="shared" si="2"/>
        <v>-0.27427359899999998</v>
      </c>
      <c r="J14" s="264">
        <f t="shared" si="0"/>
        <v>0.13592220899999993</v>
      </c>
      <c r="K14" s="264">
        <f t="shared" si="3"/>
        <v>-0.13656637400000002</v>
      </c>
      <c r="S14" s="21" t="s">
        <v>396</v>
      </c>
      <c r="T14" s="21">
        <v>15.4</v>
      </c>
    </row>
    <row r="15" spans="1:20">
      <c r="A15" s="464"/>
      <c r="B15" s="449" t="str">
        <f t="shared" si="4"/>
        <v>IV</v>
      </c>
      <c r="C15" s="321">
        <v>7.4637972499999998</v>
      </c>
      <c r="D15" s="321">
        <v>67.766758899999999</v>
      </c>
      <c r="E15" s="321">
        <v>56.9354248</v>
      </c>
      <c r="F15" s="321">
        <v>9.0151005200000007</v>
      </c>
      <c r="G15" s="264"/>
      <c r="H15" s="264">
        <f t="shared" si="1"/>
        <v>-0.1053865665</v>
      </c>
      <c r="I15" s="264">
        <f t="shared" si="2"/>
        <v>-0.23750473100000008</v>
      </c>
      <c r="J15" s="264">
        <f t="shared" si="0"/>
        <v>0.13211816399999995</v>
      </c>
      <c r="K15" s="264">
        <f t="shared" si="3"/>
        <v>-0.10949163779999999</v>
      </c>
      <c r="S15" s="21" t="s">
        <v>397</v>
      </c>
      <c r="T15" s="21">
        <v>11.7</v>
      </c>
    </row>
    <row r="16" spans="1:20">
      <c r="A16" s="464">
        <f>A12+1</f>
        <v>2016</v>
      </c>
      <c r="B16" s="449" t="s">
        <v>4</v>
      </c>
      <c r="C16" s="321">
        <v>9.9941237699999999</v>
      </c>
      <c r="D16" s="321">
        <v>66.767418500000005</v>
      </c>
      <c r="E16" s="321">
        <v>53.405757899999998</v>
      </c>
      <c r="F16" s="321">
        <v>10.529026200000001</v>
      </c>
      <c r="G16" s="264"/>
      <c r="H16" s="264">
        <f t="shared" si="1"/>
        <v>-0.11555136729999999</v>
      </c>
      <c r="I16" s="264">
        <f t="shared" si="2"/>
        <v>-0.185430973</v>
      </c>
      <c r="J16" s="264">
        <f t="shared" si="0"/>
        <v>6.9879606000000011E-2</v>
      </c>
      <c r="K16" s="264">
        <f t="shared" si="3"/>
        <v>-0.120949031</v>
      </c>
      <c r="S16" s="21" t="s">
        <v>398</v>
      </c>
      <c r="T16" s="21">
        <v>9.2799999999999994</v>
      </c>
    </row>
    <row r="17" spans="1:187" s="269" customFormat="1">
      <c r="A17" s="464"/>
      <c r="B17" s="449" t="str">
        <f>B13</f>
        <v>II</v>
      </c>
      <c r="C17" s="321">
        <v>14.028674000000001</v>
      </c>
      <c r="D17" s="321">
        <v>71.390286700000004</v>
      </c>
      <c r="E17" s="321">
        <v>53.994075899999999</v>
      </c>
      <c r="F17" s="321">
        <v>13.705114500000001</v>
      </c>
      <c r="G17" s="264"/>
      <c r="H17" s="264">
        <f t="shared" si="1"/>
        <v>-0.106467993</v>
      </c>
      <c r="I17" s="264">
        <f t="shared" si="2"/>
        <v>-0.17839807499999993</v>
      </c>
      <c r="J17" s="264">
        <f t="shared" si="0"/>
        <v>7.1930082000000006E-2</v>
      </c>
      <c r="K17" s="264">
        <f t="shared" si="3"/>
        <v>-0.11941490899999999</v>
      </c>
      <c r="L17" s="21"/>
      <c r="M17" s="21"/>
      <c r="N17" s="21"/>
      <c r="O17" s="21"/>
      <c r="P17" s="21"/>
      <c r="Q17" s="21"/>
      <c r="R17" s="21"/>
      <c r="S17" s="21" t="s">
        <v>399</v>
      </c>
      <c r="T17" s="21">
        <v>7.84</v>
      </c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</row>
    <row r="18" spans="1:187">
      <c r="A18" s="464"/>
      <c r="B18" s="449" t="str">
        <f t="shared" si="4"/>
        <v>III</v>
      </c>
      <c r="C18" s="321">
        <v>12.691227</v>
      </c>
      <c r="D18" s="321">
        <v>72.542549500000007</v>
      </c>
      <c r="E18" s="321">
        <v>56.483785599999997</v>
      </c>
      <c r="F18" s="321">
        <v>13.3063351</v>
      </c>
      <c r="G18" s="264"/>
      <c r="H18" s="264">
        <f t="shared" si="1"/>
        <v>3.7456729999999893E-3</v>
      </c>
      <c r="I18" s="264">
        <f t="shared" si="2"/>
        <v>-2.6503115999999948E-2</v>
      </c>
      <c r="J18" s="264">
        <f t="shared" si="0"/>
        <v>3.0248789000000043E-2</v>
      </c>
      <c r="K18" s="264">
        <f t="shared" si="3"/>
        <v>-6.2687960000000053E-3</v>
      </c>
      <c r="S18" s="21" t="s">
        <v>400</v>
      </c>
      <c r="T18" s="21">
        <v>-8.3900000000000002E-2</v>
      </c>
    </row>
    <row r="19" spans="1:187">
      <c r="A19" s="464"/>
      <c r="B19" s="449" t="str">
        <f t="shared" si="4"/>
        <v>IV</v>
      </c>
      <c r="C19" s="321">
        <v>26.294753799999999</v>
      </c>
      <c r="D19" s="321">
        <v>86.268906200000004</v>
      </c>
      <c r="E19" s="321">
        <v>56.606615499999997</v>
      </c>
      <c r="F19" s="321">
        <v>26.0089957</v>
      </c>
      <c r="G19" s="264"/>
      <c r="H19" s="264">
        <f t="shared" si="1"/>
        <v>0.1883095655</v>
      </c>
      <c r="I19" s="264">
        <f t="shared" si="2"/>
        <v>0.18502147300000005</v>
      </c>
      <c r="J19" s="264">
        <f t="shared" si="0"/>
        <v>3.2880930000000318E-3</v>
      </c>
      <c r="K19" s="264">
        <f t="shared" si="3"/>
        <v>0.16993895179999999</v>
      </c>
      <c r="S19" s="21" t="s">
        <v>401</v>
      </c>
      <c r="T19" s="21">
        <v>5.94</v>
      </c>
    </row>
    <row r="20" spans="1:187">
      <c r="A20" s="464">
        <v>2017</v>
      </c>
      <c r="B20" s="449" t="s">
        <v>4</v>
      </c>
      <c r="C20" s="321">
        <v>38.6368407</v>
      </c>
      <c r="D20" s="321">
        <v>101.24342300000001</v>
      </c>
      <c r="E20" s="321">
        <v>59.239045099999998</v>
      </c>
      <c r="F20" s="321">
        <v>39.0181477</v>
      </c>
      <c r="G20" s="264"/>
      <c r="H20" s="264">
        <f t="shared" si="1"/>
        <v>0.28642716930000001</v>
      </c>
      <c r="I20" s="264">
        <f t="shared" si="2"/>
        <v>0.34476004500000001</v>
      </c>
      <c r="J20" s="264">
        <f t="shared" si="0"/>
        <v>-5.8332872000000008E-2</v>
      </c>
      <c r="K20" s="264">
        <f t="shared" si="3"/>
        <v>0.28489121499999998</v>
      </c>
      <c r="S20" s="21" t="s">
        <v>402</v>
      </c>
      <c r="T20" s="21">
        <v>4.68</v>
      </c>
    </row>
    <row r="21" spans="1:187">
      <c r="A21" s="464"/>
      <c r="B21" s="449" t="str">
        <f>B17</f>
        <v>II</v>
      </c>
      <c r="C21" s="321">
        <v>37.009761599999997</v>
      </c>
      <c r="D21" s="321">
        <v>99.514288500000006</v>
      </c>
      <c r="E21" s="321">
        <v>59.136990099999998</v>
      </c>
      <c r="F21" s="321">
        <v>37.393516099999999</v>
      </c>
      <c r="G21" s="264"/>
      <c r="H21" s="264">
        <f t="shared" si="1"/>
        <v>0.22981087599999994</v>
      </c>
      <c r="I21" s="264">
        <f t="shared" si="2"/>
        <v>0.28124001800000004</v>
      </c>
      <c r="J21" s="264">
        <f t="shared" si="0"/>
        <v>-5.1429141999999997E-2</v>
      </c>
      <c r="K21" s="264">
        <f t="shared" si="3"/>
        <v>0.23688401599999998</v>
      </c>
      <c r="S21" s="21" t="s">
        <v>403</v>
      </c>
      <c r="T21" s="21">
        <v>6.1</v>
      </c>
    </row>
    <row r="22" spans="1:187">
      <c r="A22" s="464"/>
      <c r="B22" s="449" t="str">
        <f>B18</f>
        <v>III</v>
      </c>
      <c r="C22" s="321">
        <v>41.530476</v>
      </c>
      <c r="D22" s="321">
        <v>103.850179</v>
      </c>
      <c r="E22" s="321">
        <v>58.952166099999999</v>
      </c>
      <c r="F22" s="321">
        <v>41.216681299999998</v>
      </c>
      <c r="G22" s="264"/>
      <c r="H22" s="264">
        <f t="shared" si="1"/>
        <v>0.28839249</v>
      </c>
      <c r="I22" s="264">
        <f t="shared" si="2"/>
        <v>0.31307629499999989</v>
      </c>
      <c r="J22" s="264">
        <f t="shared" si="0"/>
        <v>-2.468380500000002E-2</v>
      </c>
      <c r="K22" s="264">
        <f t="shared" si="3"/>
        <v>0.27910346199999997</v>
      </c>
      <c r="S22" s="21" t="s">
        <v>404</v>
      </c>
      <c r="T22" s="21">
        <v>6</v>
      </c>
    </row>
    <row r="23" spans="1:187">
      <c r="A23" s="464"/>
      <c r="B23" s="449" t="str">
        <f>B19</f>
        <v>IV</v>
      </c>
      <c r="C23" s="321">
        <v>42.403726300000002</v>
      </c>
      <c r="D23" s="321">
        <v>107.739754</v>
      </c>
      <c r="E23" s="321">
        <v>61.968490600000003</v>
      </c>
      <c r="F23" s="321">
        <v>42.665649700000003</v>
      </c>
      <c r="G23" s="264"/>
      <c r="H23" s="264">
        <f t="shared" si="1"/>
        <v>0.16108972500000004</v>
      </c>
      <c r="I23" s="264">
        <f t="shared" si="2"/>
        <v>0.21470847800000001</v>
      </c>
      <c r="J23" s="264">
        <f t="shared" si="0"/>
        <v>-5.3618751000000062E-2</v>
      </c>
      <c r="K23" s="264">
        <f t="shared" si="3"/>
        <v>0.16656654000000004</v>
      </c>
      <c r="S23" s="21" t="s">
        <v>405</v>
      </c>
      <c r="T23" s="21">
        <v>6</v>
      </c>
    </row>
    <row r="24" spans="1:187">
      <c r="A24" s="464">
        <v>2018</v>
      </c>
      <c r="B24" s="449" t="s">
        <v>4</v>
      </c>
      <c r="C24" s="321">
        <v>43.319847899999999</v>
      </c>
      <c r="D24" s="321">
        <v>112.139264</v>
      </c>
      <c r="E24" s="321">
        <v>65.451879300000002</v>
      </c>
      <c r="F24" s="321">
        <v>44.646738599999999</v>
      </c>
      <c r="G24" s="264"/>
      <c r="H24" s="264">
        <f t="shared" si="1"/>
        <v>4.6830071999999986E-2</v>
      </c>
      <c r="I24" s="264">
        <f t="shared" si="2"/>
        <v>0.10895840999999989</v>
      </c>
      <c r="J24" s="264">
        <f t="shared" si="0"/>
        <v>-6.2128342000000031E-2</v>
      </c>
      <c r="K24" s="264">
        <f t="shared" si="3"/>
        <v>5.6285908999999988E-2</v>
      </c>
      <c r="S24" s="21" t="s">
        <v>406</v>
      </c>
      <c r="T24" s="21">
        <v>8.39</v>
      </c>
    </row>
    <row r="25" spans="1:187">
      <c r="A25" s="464"/>
      <c r="B25" s="449" t="s">
        <v>1</v>
      </c>
      <c r="C25" s="321">
        <v>43.964411400000003</v>
      </c>
      <c r="D25" s="321">
        <v>112.746414</v>
      </c>
      <c r="E25" s="321">
        <v>65.414465699999994</v>
      </c>
      <c r="F25" s="321">
        <v>44.958341900000001</v>
      </c>
      <c r="G25" s="264"/>
      <c r="H25" s="264">
        <f t="shared" si="1"/>
        <v>6.9546498000000054E-2</v>
      </c>
      <c r="I25" s="264">
        <f t="shared" si="2"/>
        <v>0.13232125499999994</v>
      </c>
      <c r="J25" s="264">
        <f t="shared" si="0"/>
        <v>-6.2774755999999959E-2</v>
      </c>
      <c r="K25" s="264">
        <f t="shared" si="3"/>
        <v>7.564825800000001E-2</v>
      </c>
      <c r="S25" s="21" t="s">
        <v>407</v>
      </c>
      <c r="T25" s="21">
        <v>7.92</v>
      </c>
    </row>
    <row r="26" spans="1:187">
      <c r="A26" s="464"/>
      <c r="B26" s="449" t="s">
        <v>2</v>
      </c>
      <c r="C26" s="321">
        <v>42.281159500000001</v>
      </c>
      <c r="D26" s="321">
        <v>109.693383</v>
      </c>
      <c r="E26" s="321">
        <v>64.044686799999994</v>
      </c>
      <c r="F26" s="321">
        <v>42.518456399999998</v>
      </c>
      <c r="G26" s="264"/>
      <c r="H26" s="264">
        <f t="shared" si="1"/>
        <v>7.5068350000000094E-3</v>
      </c>
      <c r="I26" s="264">
        <f>(D26-D22)/100</f>
        <v>5.8432039999999998E-2</v>
      </c>
      <c r="J26" s="264">
        <f t="shared" si="0"/>
        <v>-5.0925206999999945E-2</v>
      </c>
      <c r="K26" s="264">
        <f t="shared" si="3"/>
        <v>1.3017751000000004E-2</v>
      </c>
      <c r="S26" s="21" t="s">
        <v>408</v>
      </c>
      <c r="T26" s="21">
        <v>8</v>
      </c>
    </row>
    <row r="27" spans="1:187">
      <c r="A27" s="464"/>
      <c r="B27" s="449" t="s">
        <v>3</v>
      </c>
      <c r="C27" s="321">
        <v>37.229664999999997</v>
      </c>
      <c r="D27" s="321">
        <v>105.979356</v>
      </c>
      <c r="E27" s="321">
        <v>65.382154099999994</v>
      </c>
      <c r="F27" s="321">
        <v>38.376804200000002</v>
      </c>
      <c r="G27" s="264"/>
      <c r="H27" s="264">
        <f t="shared" si="1"/>
        <v>-5.1740613000000053E-2</v>
      </c>
      <c r="I27" s="264">
        <f>(D27-D23)/100</f>
        <v>-1.7603980000000092E-2</v>
      </c>
      <c r="J27" s="264">
        <f t="shared" si="0"/>
        <v>-3.4136634999999915E-2</v>
      </c>
      <c r="K27" s="264">
        <f t="shared" si="3"/>
        <v>-4.2888455000000006E-2</v>
      </c>
      <c r="S27" s="21" t="s">
        <v>409</v>
      </c>
      <c r="T27" s="21">
        <v>7.7</v>
      </c>
    </row>
    <row r="28" spans="1:187">
      <c r="A28" s="464">
        <v>2019</v>
      </c>
      <c r="B28" s="449" t="s">
        <v>4</v>
      </c>
      <c r="C28" s="321">
        <v>47.750304399999997</v>
      </c>
      <c r="D28" s="321">
        <v>113.26959100000001</v>
      </c>
      <c r="E28" s="321">
        <v>62.151749299999999</v>
      </c>
      <c r="F28" s="321">
        <v>47.698923700000002</v>
      </c>
      <c r="G28" s="264"/>
      <c r="H28" s="264">
        <f t="shared" si="1"/>
        <v>4.4304564999999983E-2</v>
      </c>
      <c r="I28" s="264">
        <f t="shared" si="2"/>
        <v>1.1303270000000082E-2</v>
      </c>
      <c r="J28" s="264">
        <f t="shared" si="0"/>
        <v>3.3001300000000032E-2</v>
      </c>
      <c r="K28" s="264">
        <f t="shared" si="3"/>
        <v>3.0521851000000027E-2</v>
      </c>
      <c r="S28" s="21" t="s">
        <v>410</v>
      </c>
      <c r="T28" s="21">
        <v>11</v>
      </c>
    </row>
    <row r="29" spans="1:187">
      <c r="A29" s="464"/>
      <c r="B29" s="449" t="s">
        <v>1</v>
      </c>
      <c r="C29" s="321">
        <v>48.226322099999997</v>
      </c>
      <c r="D29" s="321">
        <v>115.610454</v>
      </c>
      <c r="E29" s="321">
        <v>64.016595600000002</v>
      </c>
      <c r="F29" s="321">
        <v>48.648560600000003</v>
      </c>
      <c r="G29" s="264"/>
      <c r="H29" s="264">
        <f t="shared" si="1"/>
        <v>4.2619106999999941E-2</v>
      </c>
      <c r="I29" s="264">
        <f t="shared" si="2"/>
        <v>2.8640400000000028E-2</v>
      </c>
      <c r="J29" s="264">
        <f t="shared" si="0"/>
        <v>1.3978700999999916E-2</v>
      </c>
      <c r="K29" s="264">
        <f t="shared" si="3"/>
        <v>3.6902187000000024E-2</v>
      </c>
      <c r="S29" s="21" t="s">
        <v>411</v>
      </c>
      <c r="T29" s="21">
        <v>10.7</v>
      </c>
    </row>
    <row r="30" spans="1:187">
      <c r="A30" s="464"/>
      <c r="B30" s="449" t="s">
        <v>2</v>
      </c>
      <c r="C30" s="321">
        <v>47.5300327</v>
      </c>
      <c r="D30" s="321">
        <v>113.128129</v>
      </c>
      <c r="E30" s="321">
        <v>62.230559700000001</v>
      </c>
      <c r="F30" s="321">
        <v>48.475679700000001</v>
      </c>
      <c r="G30" s="264"/>
      <c r="H30" s="264">
        <f t="shared" si="1"/>
        <v>5.2488731999999982E-2</v>
      </c>
      <c r="I30" s="264">
        <f>(D30-D26)/100</f>
        <v>3.4347460000000038E-2</v>
      </c>
      <c r="J30" s="264">
        <f t="shared" si="0"/>
        <v>1.8141270999999931E-2</v>
      </c>
      <c r="K30" s="264">
        <f t="shared" si="3"/>
        <v>5.9572233000000023E-2</v>
      </c>
      <c r="S30" s="21" t="s">
        <v>412</v>
      </c>
      <c r="T30" s="21">
        <v>10.3</v>
      </c>
    </row>
    <row r="31" spans="1:187">
      <c r="A31" s="464"/>
      <c r="B31" s="449" t="s">
        <v>3</v>
      </c>
      <c r="C31" s="321">
        <v>42.175000400000002</v>
      </c>
      <c r="D31" s="321">
        <v>109.890064</v>
      </c>
      <c r="E31" s="321">
        <v>64.347526700000003</v>
      </c>
      <c r="F31" s="321">
        <v>42.870633499999997</v>
      </c>
      <c r="G31" s="264"/>
      <c r="H31" s="264">
        <f t="shared" si="1"/>
        <v>4.9453354000000047E-2</v>
      </c>
      <c r="I31" s="264">
        <f>(D31-D27)/100</f>
        <v>3.9107079999999995E-2</v>
      </c>
      <c r="J31" s="264">
        <f t="shared" si="0"/>
        <v>1.0346273999999909E-2</v>
      </c>
      <c r="K31" s="264">
        <f t="shared" si="3"/>
        <v>4.4938292999999942E-2</v>
      </c>
      <c r="S31" s="21" t="s">
        <v>413</v>
      </c>
      <c r="T31" s="21" t="s">
        <v>384</v>
      </c>
    </row>
    <row r="32" spans="1:187">
      <c r="A32" s="464">
        <v>2020</v>
      </c>
      <c r="B32" s="449" t="s">
        <v>4</v>
      </c>
      <c r="C32" s="321">
        <v>29.804704399999999</v>
      </c>
      <c r="D32" s="321">
        <v>97.740697800000007</v>
      </c>
      <c r="E32" s="321">
        <v>64.568456499999996</v>
      </c>
      <c r="F32" s="321">
        <v>31.6624792</v>
      </c>
      <c r="G32" s="264"/>
      <c r="H32" s="264">
        <f t="shared" si="1"/>
        <v>-0.17945599999999998</v>
      </c>
      <c r="I32" s="264">
        <f t="shared" si="2"/>
        <v>-0.15528893199999999</v>
      </c>
      <c r="J32" s="264">
        <f t="shared" si="0"/>
        <v>-2.4167071999999977E-2</v>
      </c>
      <c r="K32" s="264">
        <f t="shared" si="3"/>
        <v>-0.16036444500000002</v>
      </c>
      <c r="N32" s="229">
        <v>46.150144599999997</v>
      </c>
      <c r="S32" s="21" t="s">
        <v>414</v>
      </c>
      <c r="T32" s="21" t="s">
        <v>384</v>
      </c>
    </row>
    <row r="33" spans="1:20">
      <c r="A33" s="464"/>
      <c r="B33" s="449" t="s">
        <v>1</v>
      </c>
      <c r="C33" s="321">
        <v>50.836005100000001</v>
      </c>
      <c r="D33" s="321">
        <v>106.55772399999999</v>
      </c>
      <c r="E33" s="321">
        <v>52.354182000000002</v>
      </c>
      <c r="F33" s="321">
        <v>50.500004799999999</v>
      </c>
      <c r="G33" s="264"/>
      <c r="H33" s="264">
        <f t="shared" si="1"/>
        <v>2.609683000000004E-2</v>
      </c>
      <c r="I33" s="264">
        <f>(D33-D29)/100</f>
        <v>-9.0527300000000116E-2</v>
      </c>
      <c r="J33" s="264">
        <f t="shared" si="0"/>
        <v>0.116624136</v>
      </c>
      <c r="K33" s="264">
        <f t="shared" si="3"/>
        <v>1.8514441999999961E-2</v>
      </c>
      <c r="N33" s="229">
        <v>58.609425399999999</v>
      </c>
      <c r="S33" s="21" t="s">
        <v>415</v>
      </c>
      <c r="T33" s="21" t="s">
        <v>384</v>
      </c>
    </row>
    <row r="34" spans="1:20">
      <c r="A34" s="464"/>
      <c r="B34" s="449" t="s">
        <v>2</v>
      </c>
      <c r="C34" s="321">
        <v>53.116559299999999</v>
      </c>
      <c r="D34" s="321">
        <v>113.93037</v>
      </c>
      <c r="E34" s="321">
        <v>57.446273499999997</v>
      </c>
      <c r="F34" s="321">
        <v>53.494861999999998</v>
      </c>
      <c r="G34" s="264"/>
      <c r="H34" s="264">
        <f t="shared" si="1"/>
        <v>5.586526599999999E-2</v>
      </c>
      <c r="I34" s="264">
        <f t="shared" si="2"/>
        <v>8.0224099999999503E-3</v>
      </c>
      <c r="J34" s="264">
        <f t="shared" si="0"/>
        <v>4.7842862000000042E-2</v>
      </c>
      <c r="K34" s="264">
        <f t="shared" si="3"/>
        <v>5.0191822999999969E-2</v>
      </c>
      <c r="N34" s="229">
        <v>60.390499599999998</v>
      </c>
      <c r="S34" s="21" t="s">
        <v>416</v>
      </c>
      <c r="T34" s="21" t="s">
        <v>384</v>
      </c>
    </row>
    <row r="35" spans="1:20">
      <c r="A35" s="464"/>
      <c r="B35" s="449" t="s">
        <v>3</v>
      </c>
      <c r="C35" s="321">
        <v>53.6855732</v>
      </c>
      <c r="D35" s="321">
        <v>118.143843</v>
      </c>
      <c r="E35" s="321">
        <v>61.090733399999998</v>
      </c>
      <c r="F35" s="321">
        <v>53.561007199999999</v>
      </c>
      <c r="G35" s="264"/>
      <c r="H35" s="264">
        <f t="shared" si="1"/>
        <v>0.11510572799999999</v>
      </c>
      <c r="I35" s="264">
        <f>(D35-D31)/100</f>
        <v>8.2537790000000083E-2</v>
      </c>
      <c r="J35" s="264">
        <f t="shared" si="0"/>
        <v>3.2567933000000056E-2</v>
      </c>
      <c r="K35" s="264">
        <f t="shared" si="3"/>
        <v>0.10690373700000003</v>
      </c>
      <c r="N35" s="229">
        <v>60.6296009</v>
      </c>
      <c r="S35" s="21" t="s">
        <v>417</v>
      </c>
      <c r="T35" s="21" t="s">
        <v>384</v>
      </c>
    </row>
    <row r="36" spans="1:20">
      <c r="A36" s="464">
        <v>2021</v>
      </c>
      <c r="B36" s="449" t="s">
        <v>4</v>
      </c>
      <c r="C36" s="321">
        <v>64.695160999999999</v>
      </c>
      <c r="D36" s="321">
        <v>134.316498</v>
      </c>
      <c r="E36" s="321">
        <v>66.253800600000005</v>
      </c>
      <c r="F36" s="321">
        <v>65.1200884</v>
      </c>
      <c r="G36" s="264"/>
      <c r="H36" s="264">
        <f t="shared" si="1"/>
        <v>0.34890456600000003</v>
      </c>
      <c r="I36" s="264">
        <f>(D36-D32)/100</f>
        <v>0.36575800199999992</v>
      </c>
      <c r="J36" s="264">
        <f t="shared" si="0"/>
        <v>-1.685344100000009E-2</v>
      </c>
      <c r="K36" s="264">
        <f t="shared" si="3"/>
        <v>0.33457609199999999</v>
      </c>
      <c r="N36" s="229">
        <v>70.046107399999997</v>
      </c>
      <c r="S36" s="21" t="s">
        <v>418</v>
      </c>
      <c r="T36" s="21" t="s">
        <v>384</v>
      </c>
    </row>
    <row r="37" spans="1:20">
      <c r="A37" s="464"/>
      <c r="B37" s="449" t="s">
        <v>1</v>
      </c>
      <c r="C37" s="321">
        <v>65.572812999999996</v>
      </c>
      <c r="D37" s="321">
        <v>139.29800599999999</v>
      </c>
      <c r="E37" s="321">
        <v>70.3576561</v>
      </c>
      <c r="F37" s="321">
        <v>65.909389899999994</v>
      </c>
      <c r="G37" s="264"/>
      <c r="H37" s="264">
        <f t="shared" si="1"/>
        <v>0.14736807899999996</v>
      </c>
      <c r="I37" s="264">
        <f>(D37-D33)/100</f>
        <v>0.32740281999999993</v>
      </c>
      <c r="J37" s="264">
        <f t="shared" si="0"/>
        <v>-0.18003474099999997</v>
      </c>
      <c r="K37" s="264">
        <f t="shared" si="3"/>
        <v>0.15409385099999995</v>
      </c>
      <c r="N37" s="229">
        <v>71.427478399999998</v>
      </c>
      <c r="S37" s="21" t="s">
        <v>419</v>
      </c>
      <c r="T37" s="21" t="s">
        <v>384</v>
      </c>
    </row>
    <row r="38" spans="1:20">
      <c r="A38" s="464"/>
      <c r="B38" s="449" t="s">
        <v>2</v>
      </c>
      <c r="C38" s="321">
        <v>71.2975821</v>
      </c>
      <c r="D38" s="321">
        <v>147.64940300000001</v>
      </c>
      <c r="E38" s="321">
        <v>72.984284200000005</v>
      </c>
      <c r="F38" s="321">
        <v>73.075935900000005</v>
      </c>
      <c r="G38" s="264"/>
      <c r="H38" s="264">
        <f t="shared" si="1"/>
        <v>0.18181022800000002</v>
      </c>
      <c r="I38" s="264">
        <f>(D38-D34)/100</f>
        <v>0.33719033000000009</v>
      </c>
      <c r="J38" s="264">
        <f t="shared" si="0"/>
        <v>-0.15538010700000007</v>
      </c>
      <c r="K38" s="264">
        <f t="shared" si="3"/>
        <v>0.19581073900000007</v>
      </c>
      <c r="N38" s="229">
        <v>78.403530200000006</v>
      </c>
      <c r="S38" s="21" t="s">
        <v>420</v>
      </c>
      <c r="T38" s="21" t="s">
        <v>384</v>
      </c>
    </row>
    <row r="39" spans="1:20" ht="16.5" customHeight="1">
      <c r="A39" s="464"/>
      <c r="B39" s="449" t="s">
        <v>3</v>
      </c>
      <c r="C39" s="321">
        <v>87.5564289</v>
      </c>
      <c r="D39" s="321">
        <v>168.52754899999999</v>
      </c>
      <c r="E39" s="321">
        <v>77.603583099999994</v>
      </c>
      <c r="F39" s="321">
        <v>88.990172099999995</v>
      </c>
      <c r="G39" s="264"/>
      <c r="H39" s="264">
        <f t="shared" si="1"/>
        <v>0.33870855700000002</v>
      </c>
      <c r="I39" s="264">
        <f t="shared" ref="I39:I43" si="5">(D39-D35)/100</f>
        <v>0.50383705999999995</v>
      </c>
      <c r="J39" s="264">
        <f t="shared" si="0"/>
        <v>-0.16512849699999996</v>
      </c>
      <c r="K39" s="264">
        <f t="shared" si="3"/>
        <v>0.35429164899999999</v>
      </c>
      <c r="N39" s="229">
        <v>96.482981899999999</v>
      </c>
      <c r="S39" s="21" t="s">
        <v>421</v>
      </c>
      <c r="T39" s="21" t="s">
        <v>384</v>
      </c>
    </row>
    <row r="40" spans="1:20">
      <c r="A40" s="464">
        <v>2022</v>
      </c>
      <c r="B40" s="449" t="s">
        <v>4</v>
      </c>
      <c r="C40" s="321">
        <v>44.7125092</v>
      </c>
      <c r="D40" s="321">
        <v>128.85645700000001</v>
      </c>
      <c r="E40" s="321">
        <v>80.776410499999997</v>
      </c>
      <c r="F40" s="321">
        <v>45.846893299999998</v>
      </c>
      <c r="G40" s="264"/>
      <c r="H40" s="264">
        <f t="shared" si="1"/>
        <v>-0.19982651799999998</v>
      </c>
      <c r="I40" s="264">
        <f t="shared" si="5"/>
        <v>-5.4600409999999898E-2</v>
      </c>
      <c r="J40" s="264">
        <f t="shared" si="0"/>
        <v>-0.14522609899999991</v>
      </c>
      <c r="K40" s="264">
        <f t="shared" si="3"/>
        <v>-0.19273195100000001</v>
      </c>
      <c r="N40" s="229">
        <v>50.171764699999997</v>
      </c>
      <c r="S40" s="21" t="s">
        <v>422</v>
      </c>
      <c r="T40" s="21" t="s">
        <v>384</v>
      </c>
    </row>
    <row r="41" spans="1:20">
      <c r="A41" s="464"/>
      <c r="B41" s="449" t="s">
        <v>1</v>
      </c>
      <c r="C41" s="321">
        <v>50.719859200000002</v>
      </c>
      <c r="D41" s="321">
        <v>138.74282500000001</v>
      </c>
      <c r="E41" s="321">
        <v>84.655429100000006</v>
      </c>
      <c r="F41" s="321">
        <v>52.620694700000001</v>
      </c>
      <c r="G41" s="264"/>
      <c r="H41" s="264">
        <f t="shared" si="1"/>
        <v>-0.14852953799999993</v>
      </c>
      <c r="I41" s="264">
        <f t="shared" si="5"/>
        <v>-5.5518099999997614E-3</v>
      </c>
      <c r="J41" s="264">
        <f t="shared" si="0"/>
        <v>-0.14297773000000005</v>
      </c>
      <c r="K41" s="264">
        <f t="shared" si="3"/>
        <v>-0.13288695199999992</v>
      </c>
      <c r="N41" s="229">
        <v>58.399447899999998</v>
      </c>
      <c r="S41" s="21" t="s">
        <v>423</v>
      </c>
      <c r="T41" s="21" t="s">
        <v>384</v>
      </c>
    </row>
    <row r="42" spans="1:20">
      <c r="A42" s="464"/>
      <c r="B42" s="449" t="s">
        <v>2</v>
      </c>
      <c r="C42" s="321">
        <v>49.705185899999996</v>
      </c>
      <c r="D42" s="321">
        <v>136.994955</v>
      </c>
      <c r="E42" s="321">
        <v>83.922231800000006</v>
      </c>
      <c r="F42" s="321">
        <v>50.459772100000002</v>
      </c>
      <c r="G42" s="264"/>
      <c r="H42" s="264">
        <f t="shared" si="1"/>
        <v>-0.21592396200000002</v>
      </c>
      <c r="I42" s="264">
        <f t="shared" si="5"/>
        <v>-0.10654448000000002</v>
      </c>
      <c r="J42" s="264">
        <f t="shared" si="0"/>
        <v>-0.10937947600000002</v>
      </c>
      <c r="K42" s="264">
        <f t="shared" si="3"/>
        <v>-0.22616163800000003</v>
      </c>
      <c r="N42" s="229">
        <v>59.559522800000003</v>
      </c>
      <c r="S42" s="21" t="s">
        <v>424</v>
      </c>
      <c r="T42" s="21" t="s">
        <v>384</v>
      </c>
    </row>
    <row r="43" spans="1:20">
      <c r="A43" s="464"/>
      <c r="B43" s="449" t="s">
        <v>3</v>
      </c>
      <c r="C43" s="321">
        <v>50.652019699999997</v>
      </c>
      <c r="D43" s="321">
        <v>135.54825199999999</v>
      </c>
      <c r="E43" s="321">
        <v>81.5286957</v>
      </c>
      <c r="F43" s="321">
        <v>51.750345000000003</v>
      </c>
      <c r="G43" s="264"/>
      <c r="H43" s="264">
        <f t="shared" si="1"/>
        <v>-0.36904409200000005</v>
      </c>
      <c r="I43" s="264">
        <f t="shared" si="5"/>
        <v>-0.32979297000000002</v>
      </c>
      <c r="J43" s="264">
        <f t="shared" si="0"/>
        <v>-3.9251126000000053E-2</v>
      </c>
      <c r="K43" s="264">
        <f t="shared" si="3"/>
        <v>-0.37239827099999995</v>
      </c>
      <c r="N43" s="229">
        <v>53.4062178</v>
      </c>
    </row>
    <row r="44" spans="1:20">
      <c r="A44" s="464">
        <v>2023</v>
      </c>
      <c r="B44" s="449" t="s">
        <v>4</v>
      </c>
      <c r="C44" s="321">
        <v>58.914579400000001</v>
      </c>
      <c r="D44" s="321">
        <v>142.57255499999999</v>
      </c>
      <c r="E44" s="321">
        <v>80.290439000000006</v>
      </c>
      <c r="F44" s="321">
        <v>60.078041800000001</v>
      </c>
      <c r="G44" s="264"/>
      <c r="H44" s="264">
        <f>(C44-C40)/100</f>
        <v>0.14202070200000003</v>
      </c>
      <c r="I44" s="264">
        <f t="shared" ref="I44:I46" si="6">(D44-D40)/100</f>
        <v>0.13716097999999988</v>
      </c>
      <c r="J44" s="264">
        <f t="shared" si="0"/>
        <v>4.8597149999999086E-3</v>
      </c>
      <c r="K44" s="264">
        <f t="shared" si="3"/>
        <v>0.14231148500000004</v>
      </c>
      <c r="N44" s="229">
        <v>50.734845300000003</v>
      </c>
    </row>
    <row r="45" spans="1:20">
      <c r="A45" s="464"/>
      <c r="B45" s="449" t="s">
        <v>1</v>
      </c>
      <c r="C45" s="321">
        <v>56.713359400000002</v>
      </c>
      <c r="D45" s="321">
        <v>136.34635</v>
      </c>
      <c r="E45" s="321">
        <v>76.265454199999994</v>
      </c>
      <c r="F45" s="321">
        <v>57.897562600000001</v>
      </c>
      <c r="G45" s="264"/>
      <c r="H45" s="264">
        <f t="shared" si="1"/>
        <v>5.9935001999999994E-2</v>
      </c>
      <c r="I45" s="264">
        <f t="shared" si="6"/>
        <v>-2.3964750000000094E-2</v>
      </c>
      <c r="J45" s="264">
        <f t="shared" ref="J45:J46" si="7">-(E45-E41)/100</f>
        <v>8.3899749000000134E-2</v>
      </c>
      <c r="K45" s="264">
        <f t="shared" si="3"/>
        <v>5.2768678999999992E-2</v>
      </c>
      <c r="N45" s="229">
        <v>46.339900399999998</v>
      </c>
    </row>
    <row r="46" spans="1:20">
      <c r="A46" s="464"/>
      <c r="B46" s="449" t="s">
        <v>2</v>
      </c>
      <c r="C46" s="321">
        <v>49.037708600000002</v>
      </c>
      <c r="D46" s="321">
        <v>128.102914</v>
      </c>
      <c r="E46" s="321">
        <v>75.697668699999994</v>
      </c>
      <c r="F46" s="321">
        <v>47.135153000000003</v>
      </c>
      <c r="G46" s="264"/>
      <c r="H46" s="264">
        <f t="shared" si="1"/>
        <v>-6.6747729999999447E-3</v>
      </c>
      <c r="I46" s="264">
        <f t="shared" si="6"/>
        <v>-8.8920410000000061E-2</v>
      </c>
      <c r="J46" s="264">
        <f t="shared" si="7"/>
        <v>8.2245631000000111E-2</v>
      </c>
      <c r="K46" s="264">
        <f t="shared" si="3"/>
        <v>-3.3246190999999994E-2</v>
      </c>
      <c r="N46" s="229">
        <v>46.002113000000001</v>
      </c>
    </row>
    <row r="47" spans="1:20">
      <c r="A47" s="464"/>
      <c r="B47" s="449" t="s">
        <v>3</v>
      </c>
      <c r="C47" s="321">
        <v>46.551533800000001</v>
      </c>
      <c r="D47" s="321">
        <v>125.95330199999999</v>
      </c>
      <c r="E47" s="321">
        <v>76.034230800000003</v>
      </c>
      <c r="F47" s="321">
        <v>45.758797399999999</v>
      </c>
      <c r="G47" s="264"/>
      <c r="H47" s="264">
        <f t="shared" si="1"/>
        <v>-4.1004858999999956E-2</v>
      </c>
      <c r="I47" s="264">
        <f>(D47-D43)/100</f>
        <v>-9.5949499999999965E-2</v>
      </c>
      <c r="J47" s="264">
        <f>-(E47-E43)/100</f>
        <v>5.494464899999997E-2</v>
      </c>
      <c r="K47" s="264">
        <f>(F47-F43)/100</f>
        <v>-5.9915476000000044E-2</v>
      </c>
      <c r="N47" s="229">
        <v>42.584218200000002</v>
      </c>
    </row>
    <row r="48" spans="1:20">
      <c r="A48" s="464">
        <v>2024</v>
      </c>
      <c r="B48" s="449" t="s">
        <v>4</v>
      </c>
      <c r="C48" s="321">
        <v>41.3579346</v>
      </c>
      <c r="D48" s="321">
        <v>121.91220800000001</v>
      </c>
      <c r="E48" s="321">
        <v>77.186736800000006</v>
      </c>
      <c r="F48" s="321">
        <v>41.6919568</v>
      </c>
      <c r="G48" s="264"/>
      <c r="H48" s="264">
        <f t="shared" si="1"/>
        <v>-0.17556644800000001</v>
      </c>
      <c r="I48" s="264">
        <f t="shared" ref="I48:I50" si="8">(D48-D44)/100</f>
        <v>-0.20660346999999987</v>
      </c>
      <c r="J48" s="264">
        <f t="shared" ref="J48:J51" si="9">-(E48-E44)/100</f>
        <v>3.1037022000000008E-2</v>
      </c>
      <c r="K48" s="264">
        <f t="shared" ref="K48:K51" si="10">(F48-F44)/100</f>
        <v>-0.18386085000000002</v>
      </c>
      <c r="N48" s="229">
        <v>39.703091800000003</v>
      </c>
    </row>
    <row r="49" spans="1:14">
      <c r="A49" s="464"/>
      <c r="B49" s="449" t="s">
        <v>1</v>
      </c>
      <c r="C49" s="321">
        <v>40.551666599999997</v>
      </c>
      <c r="D49" s="321">
        <v>121.955247</v>
      </c>
      <c r="E49" s="321">
        <v>78.036043300000003</v>
      </c>
      <c r="F49" s="321">
        <v>40.680969099999999</v>
      </c>
      <c r="G49" s="264"/>
      <c r="H49" s="264">
        <f t="shared" si="1"/>
        <v>-0.16161692800000005</v>
      </c>
      <c r="I49" s="264">
        <f t="shared" si="8"/>
        <v>-0.14391103000000002</v>
      </c>
      <c r="J49" s="264">
        <f t="shared" si="9"/>
        <v>-1.7705891000000095E-2</v>
      </c>
      <c r="K49" s="264">
        <f t="shared" si="10"/>
        <v>-0.17216593500000002</v>
      </c>
      <c r="N49" s="229">
        <v>39.850366899999997</v>
      </c>
    </row>
    <row r="50" spans="1:14">
      <c r="A50" s="464"/>
      <c r="B50" s="449" t="s">
        <v>2</v>
      </c>
      <c r="C50" s="321">
        <v>39.9060408</v>
      </c>
      <c r="D50" s="321">
        <v>122.518863</v>
      </c>
      <c r="E50" s="321">
        <v>79.245285300000006</v>
      </c>
      <c r="F50" s="321">
        <v>40.026919399999997</v>
      </c>
      <c r="G50" s="264"/>
      <c r="H50" s="264">
        <f t="shared" si="1"/>
        <v>-9.1316678000000026E-2</v>
      </c>
      <c r="I50" s="264">
        <f t="shared" si="8"/>
        <v>-5.5840510000000024E-2</v>
      </c>
      <c r="J50" s="264">
        <f t="shared" si="9"/>
        <v>-3.5476166000000121E-2</v>
      </c>
      <c r="K50" s="264">
        <f t="shared" si="10"/>
        <v>-7.1082336000000051E-2</v>
      </c>
      <c r="N50" s="229">
        <v>39.511675699999998</v>
      </c>
    </row>
    <row r="51" spans="1:14">
      <c r="A51" s="464"/>
      <c r="B51" s="449" t="s">
        <v>3</v>
      </c>
      <c r="C51" s="321">
        <v>39.0711443</v>
      </c>
      <c r="D51" s="321">
        <v>123.035618</v>
      </c>
      <c r="E51" s="321">
        <v>80.596937100000005</v>
      </c>
      <c r="F51" s="321">
        <v>38.6960719</v>
      </c>
      <c r="G51" s="264"/>
      <c r="H51" s="264">
        <f t="shared" si="1"/>
        <v>-7.4803895000000009E-2</v>
      </c>
      <c r="I51" s="264">
        <f>(D51-D47)/100</f>
        <v>-2.917683999999994E-2</v>
      </c>
      <c r="J51" s="264">
        <f t="shared" si="9"/>
        <v>-4.5627063000000023E-2</v>
      </c>
      <c r="K51" s="264">
        <f t="shared" si="10"/>
        <v>-7.0627254999999986E-2</v>
      </c>
      <c r="N51" s="229">
        <v>39.1607202</v>
      </c>
    </row>
    <row r="52" spans="1:14">
      <c r="A52" s="464">
        <v>2025</v>
      </c>
      <c r="B52" s="449" t="s">
        <v>4</v>
      </c>
      <c r="C52" s="321">
        <v>34.425223500000001</v>
      </c>
      <c r="D52" s="321">
        <v>120.67449000000001</v>
      </c>
      <c r="E52" s="321">
        <v>82.881729399999998</v>
      </c>
      <c r="F52" s="321">
        <v>33.793401699999997</v>
      </c>
      <c r="H52" s="264">
        <f>(C52-C48)/100</f>
        <v>-6.9327110999999983E-2</v>
      </c>
      <c r="I52" s="264">
        <f>(D52-D48)/100</f>
        <v>-1.237718000000001E-2</v>
      </c>
      <c r="J52" s="264">
        <f>-(E52-E48)/100</f>
        <v>-5.6949925999999922E-2</v>
      </c>
      <c r="K52" s="264">
        <f>(F52-F48)/100</f>
        <v>-7.8985551000000029E-2</v>
      </c>
    </row>
    <row r="53" spans="1:14">
      <c r="A53" s="464"/>
      <c r="B53" s="449" t="s">
        <v>1</v>
      </c>
      <c r="C53" s="321">
        <v>33.217558599999997</v>
      </c>
      <c r="D53" s="321">
        <v>121.01782799999999</v>
      </c>
      <c r="E53" s="321">
        <v>84.432732200000004</v>
      </c>
      <c r="F53" s="321">
        <v>32.990907900000003</v>
      </c>
      <c r="H53" s="264">
        <f>(C53-C49)/100</f>
        <v>-7.3341080000000003E-2</v>
      </c>
      <c r="I53" s="264">
        <f>(D53-D49)/100</f>
        <v>-9.3741900000000548E-3</v>
      </c>
      <c r="J53" s="264">
        <f>-(E53-E49)/100</f>
        <v>-6.3966889000000013E-2</v>
      </c>
      <c r="K53" s="264">
        <f>(F53-F49)/100</f>
        <v>-7.6900611999999952E-2</v>
      </c>
    </row>
    <row r="54" spans="1:14">
      <c r="A54" s="464"/>
      <c r="B54" s="449" t="s">
        <v>2</v>
      </c>
      <c r="C54" s="321">
        <v>32.570679699999999</v>
      </c>
      <c r="D54" s="321">
        <v>121.10104800000001</v>
      </c>
      <c r="E54" s="321">
        <v>85.1628319</v>
      </c>
      <c r="F54" s="321">
        <v>32.1763142</v>
      </c>
      <c r="H54" s="264">
        <f>(C54-C50)/100</f>
        <v>-7.3353610999999999E-2</v>
      </c>
      <c r="I54" s="264">
        <f>(D54-D50)/100</f>
        <v>-1.4178149999999903E-2</v>
      </c>
      <c r="J54" s="264">
        <f>-(E54-E50)/100</f>
        <v>-5.9175465999999941E-2</v>
      </c>
      <c r="K54" s="264">
        <f>(F54-F50)/100</f>
        <v>-7.8506051999999965E-2</v>
      </c>
    </row>
    <row r="55" spans="1:14">
      <c r="A55" s="464"/>
      <c r="B55" s="449" t="s">
        <v>3</v>
      </c>
      <c r="C55" s="321">
        <v>31.939837000000001</v>
      </c>
      <c r="D55" s="321">
        <v>121.178962</v>
      </c>
      <c r="E55" s="321">
        <v>85.871588399999993</v>
      </c>
      <c r="F55" s="321">
        <v>31.502188700000001</v>
      </c>
      <c r="H55" s="264">
        <f>(C55-C51)/100</f>
        <v>-7.1313072999999991E-2</v>
      </c>
      <c r="I55" s="264">
        <f>(D55-D51)/100</f>
        <v>-1.856656000000001E-2</v>
      </c>
      <c r="J55" s="264">
        <f>-(E55-E51)/100</f>
        <v>-5.2746512999999877E-2</v>
      </c>
      <c r="K55" s="264">
        <f>(F55-F51)/100</f>
        <v>-7.193883199999998E-2</v>
      </c>
    </row>
    <row r="56" spans="1:14">
      <c r="A56" s="464">
        <v>2026</v>
      </c>
      <c r="B56" s="449" t="s">
        <v>4</v>
      </c>
      <c r="C56" s="263">
        <v>30.7120666</v>
      </c>
      <c r="D56" s="21">
        <v>120.669398</v>
      </c>
      <c r="E56" s="21">
        <v>86.589794299999994</v>
      </c>
    </row>
    <row r="57" spans="1:14">
      <c r="A57" s="464"/>
      <c r="B57" s="449" t="s">
        <v>1</v>
      </c>
      <c r="C57" s="263">
        <v>29.9642552</v>
      </c>
      <c r="D57" s="21">
        <v>120.768807</v>
      </c>
      <c r="E57" s="21">
        <v>87.437015200000005</v>
      </c>
    </row>
    <row r="58" spans="1:14">
      <c r="A58" s="464"/>
      <c r="B58" s="449" t="s">
        <v>2</v>
      </c>
      <c r="C58" s="263">
        <v>29.247120200000001</v>
      </c>
      <c r="D58" s="21">
        <v>120.859151</v>
      </c>
      <c r="E58" s="21">
        <v>88.244494299999999</v>
      </c>
    </row>
    <row r="59" spans="1:14">
      <c r="A59" s="464"/>
      <c r="B59" s="449" t="s">
        <v>3</v>
      </c>
    </row>
  </sheetData>
  <customSheetViews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1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3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6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8"/>
    </customSheetView>
  </customSheetViews>
  <mergeCells count="14"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.7" right="0.7" top="0.75" bottom="0.75" header="0.3" footer="0.3"/>
  <pageSetup scale="82" orientation="portrait" r:id="rId9"/>
  <rowBreaks count="1" manualBreakCount="1">
    <brk id="51" max="10" man="1"/>
  </rowBreaks>
  <ignoredErrors>
    <ignoredError sqref="J8:J51" formula="1"/>
  </ignoredErrors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6666"/>
  </sheetPr>
  <dimension ref="A1:AK37"/>
  <sheetViews>
    <sheetView zoomScale="115" zoomScaleNormal="115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AH22" sqref="AH22"/>
    </sheetView>
  </sheetViews>
  <sheetFormatPr defaultColWidth="9.42578125" defaultRowHeight="12.75"/>
  <cols>
    <col min="1" max="1" width="34.42578125" style="232" customWidth="1"/>
    <col min="2" max="2" width="9.42578125" style="232" bestFit="1" customWidth="1"/>
    <col min="3" max="3" width="10.42578125" style="232" bestFit="1" customWidth="1"/>
    <col min="4" max="6" width="9.42578125" style="232" bestFit="1" customWidth="1"/>
    <col min="7" max="11" width="9.42578125" style="232"/>
    <col min="12" max="18" width="8.42578125" style="232" customWidth="1"/>
    <col min="19" max="29" width="9.42578125" style="232"/>
    <col min="30" max="30" width="9.42578125" style="232" bestFit="1"/>
    <col min="31" max="16384" width="9.42578125" style="232"/>
  </cols>
  <sheetData>
    <row r="1" spans="1:37" s="243" customFormat="1">
      <c r="B1" s="465">
        <v>2016</v>
      </c>
      <c r="C1" s="465"/>
      <c r="D1" s="465"/>
      <c r="E1" s="465"/>
      <c r="F1" s="465">
        <v>2017</v>
      </c>
      <c r="G1" s="465"/>
      <c r="H1" s="465"/>
      <c r="I1" s="465"/>
      <c r="J1" s="258">
        <v>2018</v>
      </c>
      <c r="K1" s="258"/>
      <c r="N1" s="258">
        <v>2019</v>
      </c>
      <c r="O1" s="258"/>
      <c r="P1" s="258"/>
      <c r="R1" s="259">
        <v>2020</v>
      </c>
      <c r="V1" s="260">
        <v>2021</v>
      </c>
      <c r="W1" s="260"/>
      <c r="X1" s="260"/>
      <c r="Y1" s="260"/>
      <c r="Z1" s="260">
        <v>2022</v>
      </c>
      <c r="AA1" s="260"/>
      <c r="AB1" s="260"/>
      <c r="AC1" s="260"/>
      <c r="AD1" s="260">
        <v>2023</v>
      </c>
      <c r="AE1" s="260"/>
    </row>
    <row r="2" spans="1:37" s="243" customFormat="1">
      <c r="A2" s="235" t="s">
        <v>425</v>
      </c>
      <c r="B2" s="261" t="s">
        <v>4</v>
      </c>
      <c r="C2" s="261" t="s">
        <v>1</v>
      </c>
      <c r="D2" s="261" t="s">
        <v>2</v>
      </c>
      <c r="E2" s="261" t="s">
        <v>3</v>
      </c>
      <c r="F2" s="261" t="s">
        <v>4</v>
      </c>
      <c r="G2" s="261" t="s">
        <v>1</v>
      </c>
      <c r="H2" s="261" t="s">
        <v>2</v>
      </c>
      <c r="I2" s="261" t="s">
        <v>3</v>
      </c>
      <c r="J2" s="261" t="s">
        <v>4</v>
      </c>
      <c r="K2" s="261" t="s">
        <v>1</v>
      </c>
      <c r="L2" s="261" t="s">
        <v>2</v>
      </c>
      <c r="M2" s="262" t="s">
        <v>3</v>
      </c>
      <c r="N2" s="262" t="s">
        <v>4</v>
      </c>
      <c r="O2" s="262" t="s">
        <v>1</v>
      </c>
      <c r="P2" s="262" t="s">
        <v>2</v>
      </c>
      <c r="Q2" s="262" t="s">
        <v>3</v>
      </c>
      <c r="R2" s="262" t="s">
        <v>4</v>
      </c>
      <c r="S2" s="262" t="s">
        <v>1</v>
      </c>
      <c r="T2" s="262" t="s">
        <v>2</v>
      </c>
      <c r="U2" s="262" t="str">
        <f t="shared" ref="U2:Y2" si="0">Q2</f>
        <v>IV</v>
      </c>
      <c r="V2" s="262" t="str">
        <f t="shared" si="0"/>
        <v>I</v>
      </c>
      <c r="W2" s="262" t="str">
        <f t="shared" si="0"/>
        <v>II</v>
      </c>
      <c r="X2" s="262" t="str">
        <f t="shared" si="0"/>
        <v>III</v>
      </c>
      <c r="Y2" s="262" t="str">
        <f t="shared" si="0"/>
        <v>IV</v>
      </c>
      <c r="Z2" s="262" t="str">
        <f t="shared" ref="Z2" si="1">V2</f>
        <v>I</v>
      </c>
      <c r="AA2" s="262" t="str">
        <f t="shared" ref="AA2" si="2">W2</f>
        <v>II</v>
      </c>
      <c r="AB2" s="262" t="s">
        <v>2</v>
      </c>
      <c r="AC2" s="262" t="s">
        <v>3</v>
      </c>
      <c r="AD2" s="262" t="s">
        <v>4</v>
      </c>
      <c r="AE2" s="262" t="s">
        <v>1</v>
      </c>
      <c r="AF2" s="262" t="s">
        <v>2</v>
      </c>
    </row>
    <row r="3" spans="1:37">
      <c r="A3" s="232" t="s">
        <v>426</v>
      </c>
      <c r="B3" s="234">
        <v>-165.23963423229623</v>
      </c>
      <c r="C3" s="234">
        <v>-347.70595510417343</v>
      </c>
      <c r="D3" s="234">
        <v>-203.3516312988703</v>
      </c>
      <c r="E3" s="234">
        <v>16.626209415310541</v>
      </c>
      <c r="F3" s="234">
        <v>-148.14166088777955</v>
      </c>
      <c r="G3" s="234">
        <v>-120.38758516863106</v>
      </c>
      <c r="H3" s="234">
        <v>-297.05288542739447</v>
      </c>
      <c r="I3" s="234">
        <v>-589.86160009056096</v>
      </c>
      <c r="J3" s="234">
        <v>-440.92452787979221</v>
      </c>
      <c r="K3" s="234">
        <v>-378.91015214943411</v>
      </c>
      <c r="L3" s="234">
        <v>-566.58799231602234</v>
      </c>
      <c r="M3" s="233">
        <v>-820.34524294000209</v>
      </c>
      <c r="N3" s="233">
        <v>-398.08977519534744</v>
      </c>
      <c r="O3" s="233">
        <v>-345.33588448579644</v>
      </c>
      <c r="P3" s="233">
        <v>-451.31850572178689</v>
      </c>
      <c r="Q3" s="233">
        <v>-966.942649986682</v>
      </c>
      <c r="R3" s="233">
        <v>-723.2438259458811</v>
      </c>
      <c r="S3" s="233">
        <v>-159.43968697194816</v>
      </c>
      <c r="T3" s="236">
        <v>149.89480820242466</v>
      </c>
      <c r="U3" s="236">
        <v>58.176761874485464</v>
      </c>
      <c r="V3" s="236">
        <v>-323.6448684133311</v>
      </c>
      <c r="W3" s="236">
        <v>-764.3097136238049</v>
      </c>
      <c r="X3" s="236">
        <v>-819.0922670253874</v>
      </c>
      <c r="Y3" s="233">
        <v>-201.39296606264918</v>
      </c>
      <c r="Z3" s="233">
        <v>-1098.2283831692184</v>
      </c>
      <c r="AA3" s="233">
        <v>-879.80329794588238</v>
      </c>
      <c r="AB3" s="233">
        <v>-429.0004106571464</v>
      </c>
      <c r="AC3" s="233">
        <v>-513.69144744131063</v>
      </c>
      <c r="AD3" s="233">
        <v>184.13589145717276</v>
      </c>
      <c r="AE3" s="233">
        <v>201.12393902653412</v>
      </c>
      <c r="AF3" s="233">
        <v>82.406423906139693</v>
      </c>
    </row>
    <row r="4" spans="1:37">
      <c r="A4" s="232" t="s">
        <v>427</v>
      </c>
      <c r="B4" s="237">
        <v>298.12000173188159</v>
      </c>
      <c r="C4" s="237">
        <v>328.95545395503325</v>
      </c>
      <c r="D4" s="237">
        <v>101.78973883113866</v>
      </c>
      <c r="E4" s="237">
        <v>173.82613000043614</v>
      </c>
      <c r="F4" s="237">
        <v>138.81850394596336</v>
      </c>
      <c r="G4" s="237">
        <v>379.04939768162052</v>
      </c>
      <c r="H4" s="237">
        <v>455.54615378835814</v>
      </c>
      <c r="I4" s="237">
        <v>1697.5831884240245</v>
      </c>
      <c r="J4" s="237">
        <v>312.55662255478501</v>
      </c>
      <c r="K4" s="237">
        <v>381.58527854399915</v>
      </c>
      <c r="L4" s="234">
        <v>435.77431048373188</v>
      </c>
      <c r="M4" s="233">
        <v>1052.9812531809901</v>
      </c>
      <c r="N4" s="233">
        <v>582</v>
      </c>
      <c r="O4" s="233">
        <v>573</v>
      </c>
      <c r="P4" s="233">
        <v>384</v>
      </c>
      <c r="Q4" s="233">
        <v>1298</v>
      </c>
      <c r="R4" s="233">
        <v>330.97611670108881</v>
      </c>
      <c r="S4" s="233">
        <v>139.38923633641929</v>
      </c>
      <c r="T4" s="233">
        <v>136.81971190802741</v>
      </c>
      <c r="U4" s="233">
        <v>999.89195033536464</v>
      </c>
      <c r="V4" s="236">
        <v>394.78131268544394</v>
      </c>
      <c r="W4" s="236">
        <v>345.18935671559541</v>
      </c>
      <c r="X4" s="236">
        <v>347.83836648052011</v>
      </c>
      <c r="Y4" s="233">
        <v>1008.383363345514</v>
      </c>
      <c r="Z4" s="233">
        <v>323.35009631576986</v>
      </c>
      <c r="AA4" s="233">
        <v>558.07654752330495</v>
      </c>
      <c r="AB4" s="233">
        <v>31.219848165958144</v>
      </c>
      <c r="AC4" s="233">
        <v>786.74486775183971</v>
      </c>
      <c r="AD4" s="233">
        <v>-301.80731760873425</v>
      </c>
      <c r="AE4" s="233">
        <v>563.53163196051639</v>
      </c>
      <c r="AF4" s="233">
        <v>274.63195645920467</v>
      </c>
    </row>
    <row r="5" spans="1:37">
      <c r="A5" s="232" t="s">
        <v>428</v>
      </c>
      <c r="B5" s="234">
        <v>-37.756636975437104</v>
      </c>
      <c r="C5" s="234">
        <v>-8.21147557144117</v>
      </c>
      <c r="D5" s="234">
        <v>-186.15850627809607</v>
      </c>
      <c r="E5" s="234">
        <v>213.93656811179079</v>
      </c>
      <c r="F5" s="234">
        <v>-163.68310325214424</v>
      </c>
      <c r="G5" s="234">
        <v>89.7</v>
      </c>
      <c r="H5" s="234">
        <v>276</v>
      </c>
      <c r="I5" s="234">
        <v>1258</v>
      </c>
      <c r="J5" s="234">
        <v>-42.211188356847344</v>
      </c>
      <c r="K5" s="234">
        <v>-129.7696763240522</v>
      </c>
      <c r="L5" s="234">
        <v>-303.30510188154318</v>
      </c>
      <c r="M5" s="233">
        <v>333.59124452100116</v>
      </c>
      <c r="N5" s="233">
        <v>219.56143886081296</v>
      </c>
      <c r="O5" s="233">
        <v>236.39987629177801</v>
      </c>
      <c r="P5" s="233">
        <v>-191.70675207501245</v>
      </c>
      <c r="Q5" s="233">
        <v>188.60478564840639</v>
      </c>
      <c r="R5" s="233">
        <v>-350.19340135843618</v>
      </c>
      <c r="S5" s="233">
        <v>-329.01343752282082</v>
      </c>
      <c r="T5" s="233">
        <v>206.69728167471422</v>
      </c>
      <c r="U5" s="233">
        <v>1259.4008007670691</v>
      </c>
      <c r="V5" s="236">
        <v>170.41121434815898</v>
      </c>
      <c r="W5" s="236">
        <v>-224.6349366025282</v>
      </c>
      <c r="X5" s="236">
        <v>-526.03785001514393</v>
      </c>
      <c r="Y5" s="233">
        <v>358.62765265476713</v>
      </c>
      <c r="Z5" s="233">
        <v>-953.58303962821901</v>
      </c>
      <c r="AA5" s="233">
        <v>-104.3760373574829</v>
      </c>
      <c r="AB5" s="233">
        <v>-300.98345945306505</v>
      </c>
      <c r="AC5" s="233">
        <v>631.69732754442646</v>
      </c>
      <c r="AD5" s="233">
        <v>79.613095505382319</v>
      </c>
      <c r="AE5" s="233">
        <v>394.10505700656131</v>
      </c>
      <c r="AF5" s="233">
        <v>317.71961280835603</v>
      </c>
    </row>
    <row r="6" spans="1:37"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9"/>
      <c r="M6" s="233"/>
      <c r="N6" s="233"/>
      <c r="O6" s="233"/>
      <c r="P6" s="233"/>
      <c r="Q6" s="233"/>
      <c r="R6" s="233"/>
      <c r="S6" s="233"/>
      <c r="T6" s="233"/>
      <c r="U6" s="233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</row>
    <row r="7" spans="1:37">
      <c r="A7" s="235" t="s">
        <v>429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9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  <c r="AD7" s="244"/>
      <c r="AE7" s="244"/>
      <c r="AF7" s="244"/>
    </row>
    <row r="8" spans="1:37">
      <c r="A8" s="232" t="s">
        <v>430</v>
      </c>
      <c r="B8" s="241">
        <v>-328.08863366186392</v>
      </c>
      <c r="C8" s="241">
        <v>-437.4173006253227</v>
      </c>
      <c r="D8" s="241">
        <v>-210.66918766546627</v>
      </c>
      <c r="E8" s="241">
        <v>-362.10556509200586</v>
      </c>
      <c r="F8" s="241">
        <v>-333.54208185087737</v>
      </c>
      <c r="G8" s="241">
        <v>-260.53291934555358</v>
      </c>
      <c r="H8" s="241">
        <v>-182.04958450075617</v>
      </c>
      <c r="I8" s="241">
        <v>-439.94165672674103</v>
      </c>
      <c r="J8" s="241">
        <v>-546.5237049696558</v>
      </c>
      <c r="K8" s="241">
        <v>-435.45898192892724</v>
      </c>
      <c r="L8" s="241">
        <v>-361.69695337090445</v>
      </c>
      <c r="M8" s="241">
        <v>-634.61468801488581</v>
      </c>
      <c r="N8" s="241">
        <v>-646.86320877787125</v>
      </c>
      <c r="O8" s="241">
        <v>-457.52901116635883</v>
      </c>
      <c r="P8" s="241">
        <v>-297.94852867549639</v>
      </c>
      <c r="Q8" s="241">
        <v>-589.37600155228517</v>
      </c>
      <c r="R8" s="241">
        <v>-372.44669098402244</v>
      </c>
      <c r="S8" s="241">
        <v>-337.85321005258561</v>
      </c>
      <c r="T8" s="241">
        <v>-344.32334634794688</v>
      </c>
      <c r="U8" s="241">
        <v>-395.61223336511745</v>
      </c>
      <c r="V8" s="241">
        <v>-419.92119193993148</v>
      </c>
      <c r="W8" s="241">
        <v>-292.36173418940291</v>
      </c>
      <c r="X8" s="241">
        <v>-511.85109516118223</v>
      </c>
      <c r="Y8" s="241">
        <v>-451.22192525607761</v>
      </c>
      <c r="Z8" s="241">
        <v>-450.13429891560338</v>
      </c>
      <c r="AA8" s="241">
        <v>-384.10504243461435</v>
      </c>
      <c r="AB8" s="241">
        <v>-668.90523550044236</v>
      </c>
      <c r="AC8" s="241">
        <v>-816.82035626639095</v>
      </c>
      <c r="AD8" s="241">
        <v>-859.40245564934571</v>
      </c>
      <c r="AE8" s="241">
        <v>-523.78841708634252</v>
      </c>
      <c r="AF8" s="241">
        <v>-529.21463052627075</v>
      </c>
    </row>
    <row r="9" spans="1:37">
      <c r="A9" s="246" t="s">
        <v>431</v>
      </c>
      <c r="B9" s="241">
        <v>-48.054040414694825</v>
      </c>
      <c r="C9" s="241">
        <v>-49.489401616557103</v>
      </c>
      <c r="D9" s="241">
        <v>-32.576796820012369</v>
      </c>
      <c r="E9" s="241">
        <v>-45.736447728854742</v>
      </c>
      <c r="F9" s="241">
        <v>-63.675698814230806</v>
      </c>
      <c r="G9" s="241">
        <v>-88.557836375702919</v>
      </c>
      <c r="H9" s="241">
        <v>-51.908309639193305</v>
      </c>
      <c r="I9" s="241">
        <v>-79.422240455090247</v>
      </c>
      <c r="J9" s="241">
        <v>-108.96694488801131</v>
      </c>
      <c r="K9" s="241">
        <v>-158.29736497551511</v>
      </c>
      <c r="L9" s="242">
        <v>-132.73475988954834</v>
      </c>
      <c r="M9" s="247">
        <v>-160.5665333870696</v>
      </c>
      <c r="N9" s="247">
        <v>-135.30391801616037</v>
      </c>
      <c r="O9" s="247">
        <v>-168.14255004861963</v>
      </c>
      <c r="P9" s="247">
        <v>-155.93683706992769</v>
      </c>
      <c r="Q9" s="247">
        <v>-134.97588766482573</v>
      </c>
      <c r="R9" s="257">
        <v>-41.372203023374624</v>
      </c>
      <c r="S9" s="257">
        <v>-37.952800157511845</v>
      </c>
      <c r="T9" s="257">
        <v>-66.141343063592956</v>
      </c>
      <c r="U9" s="257">
        <v>-66.672143505791865</v>
      </c>
      <c r="V9" s="257">
        <v>-61.875618263883013</v>
      </c>
      <c r="W9" s="257">
        <v>-26.788947769308898</v>
      </c>
      <c r="X9" s="257">
        <v>-43.997635601293659</v>
      </c>
      <c r="Y9" s="241">
        <v>-33.868022136675137</v>
      </c>
      <c r="Z9" s="241">
        <v>-58.108542566700137</v>
      </c>
      <c r="AA9" s="241">
        <v>-133.01490064669164</v>
      </c>
      <c r="AB9" s="241">
        <v>-256.56756800262178</v>
      </c>
      <c r="AC9" s="241">
        <v>-253.51227580662197</v>
      </c>
      <c r="AD9" s="241">
        <v>-218.87531590211657</v>
      </c>
      <c r="AE9" s="241">
        <v>-197.29912186633163</v>
      </c>
      <c r="AF9" s="241">
        <v>-210.90254653375132</v>
      </c>
    </row>
    <row r="10" spans="1:37">
      <c r="A10" s="246" t="s">
        <v>432</v>
      </c>
      <c r="B10" s="241">
        <v>-70.198379759111987</v>
      </c>
      <c r="C10" s="241">
        <v>-30.446119470783543</v>
      </c>
      <c r="D10" s="241">
        <v>73.862347478816417</v>
      </c>
      <c r="E10" s="241">
        <v>-55.901502559763927</v>
      </c>
      <c r="F10" s="241">
        <v>-76.428714998066397</v>
      </c>
      <c r="G10" s="241">
        <v>1.3169362150686936</v>
      </c>
      <c r="H10" s="241">
        <v>96.485815352524185</v>
      </c>
      <c r="I10" s="241">
        <v>-68.154740926718873</v>
      </c>
      <c r="J10" s="241">
        <v>-84.049475636242022</v>
      </c>
      <c r="K10" s="241">
        <v>4.4314745496290442</v>
      </c>
      <c r="L10" s="242">
        <v>120.029268693391</v>
      </c>
      <c r="M10" s="247">
        <v>-76.392580981515977</v>
      </c>
      <c r="N10" s="247">
        <v>-76.897877753731635</v>
      </c>
      <c r="O10" s="247">
        <v>9.6530290846378648</v>
      </c>
      <c r="P10" s="247">
        <v>140.0041923992637</v>
      </c>
      <c r="Q10" s="247">
        <v>-94.820052060687885</v>
      </c>
      <c r="R10" s="247">
        <v>-100.29998660615929</v>
      </c>
      <c r="S10" s="247">
        <v>-22.508891155176414</v>
      </c>
      <c r="T10" s="247">
        <v>-17.718097515116384</v>
      </c>
      <c r="U10" s="247">
        <v>-22.370882487005375</v>
      </c>
      <c r="V10" s="247">
        <v>-73.660347853895729</v>
      </c>
      <c r="W10" s="247">
        <v>-79.544881221402647</v>
      </c>
      <c r="X10" s="247">
        <v>-58.771962133534345</v>
      </c>
      <c r="Y10" s="241">
        <v>-59.86825619875269</v>
      </c>
      <c r="Z10" s="241">
        <v>-52.346450426151335</v>
      </c>
      <c r="AA10" s="241">
        <v>-66.891220134085728</v>
      </c>
      <c r="AB10" s="241">
        <v>-13.603366321471725</v>
      </c>
      <c r="AC10" s="241">
        <v>-152.50330990040447</v>
      </c>
      <c r="AD10" s="241">
        <v>-188.63186896238909</v>
      </c>
      <c r="AE10" s="241">
        <v>14.143425614030715</v>
      </c>
      <c r="AF10" s="241">
        <v>122.14946151882799</v>
      </c>
    </row>
    <row r="11" spans="1:37">
      <c r="A11" s="246" t="s">
        <v>433</v>
      </c>
      <c r="B11" s="241">
        <v>-19.598020011838855</v>
      </c>
      <c r="C11" s="241">
        <v>-17.636190459015879</v>
      </c>
      <c r="D11" s="241">
        <v>-29.508455000123092</v>
      </c>
      <c r="E11" s="241">
        <v>-16.779355813671287</v>
      </c>
      <c r="F11" s="241">
        <v>-21.090980284487042</v>
      </c>
      <c r="G11" s="241">
        <v>-17.73294694250561</v>
      </c>
      <c r="H11" s="241">
        <v>-34.181445517050918</v>
      </c>
      <c r="I11" s="241">
        <v>-17.338484511346625</v>
      </c>
      <c r="J11" s="241">
        <v>-114.62057091473568</v>
      </c>
      <c r="K11" s="241">
        <v>-74.354084129129262</v>
      </c>
      <c r="L11" s="242">
        <v>-115.38245954936849</v>
      </c>
      <c r="M11" s="247">
        <v>-74.659997969637317</v>
      </c>
      <c r="N11" s="247">
        <v>-114.88195732953695</v>
      </c>
      <c r="O11" s="247">
        <v>-77.188724079829598</v>
      </c>
      <c r="P11" s="247">
        <v>-119.59119648511052</v>
      </c>
      <c r="Q11" s="247">
        <v>-78.048016305054205</v>
      </c>
      <c r="R11" s="248">
        <v>-112.30912454738605</v>
      </c>
      <c r="S11" s="248">
        <v>-69.094963948177352</v>
      </c>
      <c r="T11" s="248">
        <v>-107.04895100631342</v>
      </c>
      <c r="U11" s="248">
        <v>-69.202272475398033</v>
      </c>
      <c r="V11" s="248">
        <v>-170.44059808555167</v>
      </c>
      <c r="W11" s="248">
        <v>-54.747786978011568</v>
      </c>
      <c r="X11" s="248">
        <v>-163.91783619692924</v>
      </c>
      <c r="Y11" s="241">
        <v>-60.689073023864367</v>
      </c>
      <c r="Z11" s="241">
        <v>-162.49538962529044</v>
      </c>
      <c r="AA11" s="241">
        <v>-58.92197830110306</v>
      </c>
      <c r="AB11" s="241">
        <v>-167.68506344010709</v>
      </c>
      <c r="AC11" s="241">
        <v>-61.974476728531229</v>
      </c>
      <c r="AD11" s="241">
        <v>-169.72421277449848</v>
      </c>
      <c r="AE11" s="241">
        <v>-64.496157492124709</v>
      </c>
      <c r="AF11" s="241">
        <v>-181.29557053782025</v>
      </c>
    </row>
    <row r="12" spans="1:37">
      <c r="A12" s="246" t="s">
        <v>434</v>
      </c>
      <c r="B12" s="241">
        <v>-102.27431365150902</v>
      </c>
      <c r="C12" s="241">
        <v>-130.42304350130618</v>
      </c>
      <c r="D12" s="241">
        <v>-137.03534986389212</v>
      </c>
      <c r="E12" s="241">
        <v>-159.4655562578227</v>
      </c>
      <c r="F12" s="241">
        <v>-108.00002762371511</v>
      </c>
      <c r="G12" s="241">
        <v>-67.511870151792806</v>
      </c>
      <c r="H12" s="241">
        <v>-99.291714767679807</v>
      </c>
      <c r="I12" s="241">
        <v>-160.45998423097024</v>
      </c>
      <c r="J12" s="241">
        <v>-139.47469018103465</v>
      </c>
      <c r="K12" s="241">
        <v>-129.73802978070182</v>
      </c>
      <c r="L12" s="242">
        <v>-140.41876936528047</v>
      </c>
      <c r="M12" s="247">
        <v>-180.6996094631113</v>
      </c>
      <c r="N12" s="247">
        <v>-177.98185540374726</v>
      </c>
      <c r="O12" s="247">
        <v>-146.27066273086976</v>
      </c>
      <c r="P12" s="247">
        <v>-101.32446353662894</v>
      </c>
      <c r="Q12" s="247">
        <v>-120.22298051464566</v>
      </c>
      <c r="R12" s="247">
        <v>-43.140129165688322</v>
      </c>
      <c r="S12" s="247">
        <v>-124.97933299034781</v>
      </c>
      <c r="T12" s="247">
        <v>-93.49550007264304</v>
      </c>
      <c r="U12" s="247">
        <v>-81.786161321366066</v>
      </c>
      <c r="V12" s="247">
        <v>-36.311259112365732</v>
      </c>
      <c r="W12" s="247">
        <v>-40.667530697247578</v>
      </c>
      <c r="X12" s="247">
        <v>-166.4459961398959</v>
      </c>
      <c r="Y12" s="241">
        <v>-119.89262973610541</v>
      </c>
      <c r="Z12" s="241">
        <v>-77.054359092694298</v>
      </c>
      <c r="AA12" s="241">
        <v>-51.016592007702641</v>
      </c>
      <c r="AB12" s="241">
        <v>-175</v>
      </c>
      <c r="AC12" s="241">
        <v>-191.11512437871488</v>
      </c>
      <c r="AD12" s="241">
        <v>-154.90709089277635</v>
      </c>
      <c r="AE12" s="241">
        <v>-172.05377574513369</v>
      </c>
      <c r="AF12" s="241">
        <v>-186.34899493261165</v>
      </c>
    </row>
    <row r="13" spans="1:37">
      <c r="A13" s="246" t="s">
        <v>138</v>
      </c>
      <c r="B13" s="241">
        <f t="shared" ref="B13:W13" si="3">B8-SUM(B9:B12)</f>
        <v>-87.963879824709238</v>
      </c>
      <c r="C13" s="241">
        <f t="shared" si="3"/>
        <v>-209.42254557766</v>
      </c>
      <c r="D13" s="241">
        <f t="shared" si="3"/>
        <v>-85.410933460255109</v>
      </c>
      <c r="E13" s="241">
        <f t="shared" si="3"/>
        <v>-84.222702731893207</v>
      </c>
      <c r="F13" s="241">
        <f t="shared" si="3"/>
        <v>-64.346660130378041</v>
      </c>
      <c r="G13" s="241">
        <f t="shared" si="3"/>
        <v>-88.047202090620942</v>
      </c>
      <c r="H13" s="241">
        <f t="shared" si="3"/>
        <v>-93.153929929356323</v>
      </c>
      <c r="I13" s="241">
        <f t="shared" si="3"/>
        <v>-114.56620660261507</v>
      </c>
      <c r="J13" s="241">
        <f t="shared" si="3"/>
        <v>-99.412023349632136</v>
      </c>
      <c r="K13" s="241">
        <f t="shared" si="3"/>
        <v>-77.500977593210109</v>
      </c>
      <c r="L13" s="241">
        <f t="shared" si="3"/>
        <v>-93.190233260098125</v>
      </c>
      <c r="M13" s="241">
        <f t="shared" si="3"/>
        <v>-142.29596621355165</v>
      </c>
      <c r="N13" s="241">
        <f t="shared" si="3"/>
        <v>-141.79760027469507</v>
      </c>
      <c r="O13" s="241">
        <f t="shared" si="3"/>
        <v>-75.58010339167771</v>
      </c>
      <c r="P13" s="241">
        <f t="shared" si="3"/>
        <v>-61.100223983092945</v>
      </c>
      <c r="Q13" s="241">
        <f t="shared" si="3"/>
        <v>-161.30906500707169</v>
      </c>
      <c r="R13" s="241">
        <f t="shared" si="3"/>
        <v>-75.325247641414137</v>
      </c>
      <c r="S13" s="241">
        <f t="shared" si="3"/>
        <v>-83.31722180137217</v>
      </c>
      <c r="T13" s="241">
        <f t="shared" si="3"/>
        <v>-59.9194546902811</v>
      </c>
      <c r="U13" s="241">
        <f t="shared" si="3"/>
        <v>-155.58077357555612</v>
      </c>
      <c r="V13" s="241">
        <f t="shared" si="3"/>
        <v>-77.633368624235288</v>
      </c>
      <c r="W13" s="241">
        <f t="shared" si="3"/>
        <v>-90.612587523432239</v>
      </c>
      <c r="X13" s="241">
        <f t="shared" ref="X13:Y13" si="4">X8-SUM(X9:X12)</f>
        <v>-78.717665089529078</v>
      </c>
      <c r="Y13" s="241">
        <f t="shared" si="4"/>
        <v>-176.90394416068</v>
      </c>
      <c r="Z13" s="241">
        <v>-100.12955720476714</v>
      </c>
      <c r="AA13" s="241">
        <v>-74.260351345031268</v>
      </c>
      <c r="AB13" s="241">
        <v>-56.049237736241707</v>
      </c>
      <c r="AC13" s="241">
        <v>-157.7151694521184</v>
      </c>
      <c r="AD13" s="241">
        <v>-127.26396711756524</v>
      </c>
      <c r="AE13" s="241">
        <v>-102.38579730744334</v>
      </c>
      <c r="AF13" s="241">
        <v>-50.546558517235553</v>
      </c>
    </row>
    <row r="14" spans="1:37">
      <c r="A14" s="246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</row>
    <row r="15" spans="1:37">
      <c r="A15" s="235" t="s">
        <v>435</v>
      </c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</row>
    <row r="16" spans="1:37">
      <c r="A16" s="250" t="s">
        <v>436</v>
      </c>
      <c r="B16" s="252">
        <v>-15.92</v>
      </c>
      <c r="C16" s="252">
        <v>-3.33</v>
      </c>
      <c r="D16" s="252">
        <v>0.28000000000000003</v>
      </c>
      <c r="E16" s="252">
        <v>-9.08</v>
      </c>
      <c r="F16" s="252">
        <v>-13.464439286893601</v>
      </c>
      <c r="G16" s="252">
        <v>-9.4560669283633203</v>
      </c>
      <c r="H16" s="252">
        <v>-10.280783345013134</v>
      </c>
      <c r="I16" s="252">
        <v>-10.753878562279436</v>
      </c>
      <c r="J16" s="252">
        <v>45.271116019567167</v>
      </c>
      <c r="K16" s="252">
        <v>46.64776707363918</v>
      </c>
      <c r="L16" s="252">
        <v>46.800104161551431</v>
      </c>
      <c r="M16" s="252">
        <v>46.01055018008303</v>
      </c>
      <c r="N16" s="253">
        <v>57.98930771410042</v>
      </c>
      <c r="O16" s="253">
        <v>44.832809048464675</v>
      </c>
      <c r="P16" s="253">
        <v>49.283117242855425</v>
      </c>
      <c r="Q16" s="253">
        <v>44.154714144286416</v>
      </c>
      <c r="R16" s="253">
        <v>62.266475380000379</v>
      </c>
      <c r="S16" s="253">
        <v>62.509823628177699</v>
      </c>
      <c r="T16" s="245">
        <v>71.638238873390037</v>
      </c>
      <c r="U16" s="245">
        <v>62.190852263924853</v>
      </c>
      <c r="V16" s="245">
        <v>45.288957045113492</v>
      </c>
      <c r="W16" s="245">
        <v>54.629637343981408</v>
      </c>
      <c r="X16" s="245">
        <v>50.941459858709862</v>
      </c>
      <c r="Y16" s="245">
        <v>52.354259054511765</v>
      </c>
      <c r="Z16" s="245">
        <v>47.303145317686614</v>
      </c>
      <c r="AA16" s="245">
        <v>60.467694578160099</v>
      </c>
      <c r="AB16" s="245">
        <v>53.433826660411114</v>
      </c>
      <c r="AC16" s="245">
        <v>49.747323375405742</v>
      </c>
      <c r="AD16" s="245">
        <v>47.798552349645803</v>
      </c>
      <c r="AE16" s="245">
        <v>62.114971478087249</v>
      </c>
      <c r="AF16" s="245">
        <v>58.980694246378796</v>
      </c>
      <c r="AG16" s="253"/>
      <c r="AH16" s="240"/>
      <c r="AI16" s="240"/>
      <c r="AJ16" s="240"/>
      <c r="AK16" s="240"/>
    </row>
    <row r="17" spans="1:37">
      <c r="A17" s="250" t="s">
        <v>437</v>
      </c>
      <c r="B17" s="254">
        <v>-113.8928345540981</v>
      </c>
      <c r="C17" s="254">
        <v>-102.36682940400374</v>
      </c>
      <c r="D17" s="254">
        <v>7.7412830288217265</v>
      </c>
      <c r="E17" s="254">
        <v>1.8194495649674138</v>
      </c>
      <c r="F17" s="254">
        <v>-139.75618899388772</v>
      </c>
      <c r="G17" s="254">
        <v>-159.22653559239646</v>
      </c>
      <c r="H17" s="254">
        <v>-206.68446190877268</v>
      </c>
      <c r="I17" s="254">
        <v>-259.36965540474353</v>
      </c>
      <c r="J17" s="254">
        <v>-131.53023800638385</v>
      </c>
      <c r="K17" s="254">
        <v>-191.97591080340791</v>
      </c>
      <c r="L17" s="254">
        <v>-130.96503247220568</v>
      </c>
      <c r="M17" s="254">
        <v>-149.19041400583367</v>
      </c>
      <c r="N17" s="248">
        <v>-228.26550864348945</v>
      </c>
      <c r="O17" s="248">
        <v>-221.0291764416678</v>
      </c>
      <c r="P17" s="248">
        <v>-235.76921062754792</v>
      </c>
      <c r="Q17" s="248">
        <v>-261.07246934002916</v>
      </c>
      <c r="R17" s="248">
        <v>-55.541065045714284</v>
      </c>
      <c r="S17" s="248">
        <v>-148.66546968585547</v>
      </c>
      <c r="T17" s="245">
        <v>-174.34897210388544</v>
      </c>
      <c r="U17" s="245">
        <v>-351.28305749039941</v>
      </c>
      <c r="V17" s="245">
        <v>-334.93089096748537</v>
      </c>
      <c r="W17" s="245">
        <v>-303.56601798035967</v>
      </c>
      <c r="X17" s="245">
        <v>-459.56251308475987</v>
      </c>
      <c r="Y17" s="245">
        <v>-607.17620263747688</v>
      </c>
      <c r="Z17" s="245">
        <v>-469.97001514550902</v>
      </c>
      <c r="AA17" s="245">
        <v>-300.37386343818071</v>
      </c>
      <c r="AB17" s="245">
        <v>-386.84806785625824</v>
      </c>
      <c r="AC17" s="245">
        <v>-362.45868366770122</v>
      </c>
      <c r="AD17" s="245">
        <v>-431.84221330792388</v>
      </c>
      <c r="AE17" s="245">
        <v>-154.94573535905187</v>
      </c>
      <c r="AF17" s="245">
        <v>-387.44631379928455</v>
      </c>
      <c r="AG17" s="253"/>
      <c r="AH17" s="240"/>
      <c r="AI17" s="240"/>
      <c r="AJ17" s="240"/>
      <c r="AK17" s="240"/>
    </row>
    <row r="18" spans="1:37">
      <c r="A18" s="250" t="s">
        <v>438</v>
      </c>
      <c r="B18" s="254">
        <v>-44.686344167357611</v>
      </c>
      <c r="C18" s="254">
        <v>-57.449279393995702</v>
      </c>
      <c r="D18" s="254">
        <v>-58.814234700216431</v>
      </c>
      <c r="E18" s="254">
        <v>-58.947843644141358</v>
      </c>
      <c r="F18" s="254">
        <v>-57.897566251327362</v>
      </c>
      <c r="G18" s="254">
        <v>-65.149378304927836</v>
      </c>
      <c r="H18" s="254">
        <v>-68.779717244416645</v>
      </c>
      <c r="I18" s="254">
        <v>-72.988060855827825</v>
      </c>
      <c r="J18" s="254">
        <v>-72.130678314762989</v>
      </c>
      <c r="K18" s="254">
        <v>-55.618690288052029</v>
      </c>
      <c r="L18" s="254">
        <v>-73.174053172441575</v>
      </c>
      <c r="M18" s="254">
        <v>-80.733018133994491</v>
      </c>
      <c r="N18" s="248">
        <v>-85.10889684171859</v>
      </c>
      <c r="O18" s="248">
        <v>-97.483791863147758</v>
      </c>
      <c r="P18" s="248">
        <v>-99.105879457151275</v>
      </c>
      <c r="Q18" s="248">
        <v>-98.387472139011834</v>
      </c>
      <c r="R18" s="248">
        <v>-91.076589209734408</v>
      </c>
      <c r="S18" s="248">
        <v>-86.489284013750847</v>
      </c>
      <c r="T18" s="245">
        <v>-81.125928622954802</v>
      </c>
      <c r="U18" s="245">
        <v>-76.567612822569998</v>
      </c>
      <c r="V18" s="245">
        <v>-74.675704443663946</v>
      </c>
      <c r="W18" s="245">
        <v>-74.268721348998824</v>
      </c>
      <c r="X18" s="245">
        <v>-71.90086682013694</v>
      </c>
      <c r="Y18" s="245">
        <v>-59.750461609613069</v>
      </c>
      <c r="Z18" s="245">
        <v>-66.646289329074435</v>
      </c>
      <c r="AA18" s="245">
        <v>-64.860195303351389</v>
      </c>
      <c r="AB18" s="245">
        <v>-63.639945519715639</v>
      </c>
      <c r="AC18" s="245">
        <v>-61.277282193692074</v>
      </c>
      <c r="AD18" s="245">
        <v>-59.339233362230161</v>
      </c>
      <c r="AE18" s="245">
        <v>-45.295253071917145</v>
      </c>
      <c r="AF18" s="245">
        <v>-48.958135366787346</v>
      </c>
      <c r="AG18" s="253"/>
      <c r="AH18" s="240"/>
      <c r="AI18" s="240"/>
      <c r="AJ18" s="240"/>
      <c r="AK18" s="240"/>
    </row>
    <row r="19" spans="1:37">
      <c r="A19" s="250" t="s">
        <v>439</v>
      </c>
      <c r="B19" s="254">
        <v>-80.887418545550844</v>
      </c>
      <c r="C19" s="254">
        <v>-58.810258102658992</v>
      </c>
      <c r="D19" s="254">
        <v>-121.42360769877928</v>
      </c>
      <c r="E19" s="254">
        <v>-197.07338516355918</v>
      </c>
      <c r="F19" s="254">
        <v>-69.727718057748177</v>
      </c>
      <c r="G19" s="254">
        <v>-198.11796557216479</v>
      </c>
      <c r="H19" s="254">
        <v>-95.203619259800647</v>
      </c>
      <c r="I19" s="254">
        <v>-178.28139185357506</v>
      </c>
      <c r="J19" s="254">
        <v>-60.388675834715706</v>
      </c>
      <c r="K19" s="254">
        <v>-175.13144884479414</v>
      </c>
      <c r="L19" s="254">
        <v>-145.2073099247061</v>
      </c>
      <c r="M19" s="254">
        <v>-175.88993493825521</v>
      </c>
      <c r="N19" s="248">
        <v>-46.415478864653821</v>
      </c>
      <c r="O19" s="248">
        <v>-163.33832148409888</v>
      </c>
      <c r="P19" s="248">
        <v>-138.16909061003091</v>
      </c>
      <c r="Q19" s="248">
        <v>-154.10890550923924</v>
      </c>
      <c r="R19" s="248">
        <v>-54.127450745879358</v>
      </c>
      <c r="S19" s="248">
        <v>-148.5075270688634</v>
      </c>
      <c r="T19" s="245">
        <v>-138.16400624048183</v>
      </c>
      <c r="U19" s="245">
        <v>-125.08856606100932</v>
      </c>
      <c r="V19" s="245">
        <v>-46.274017106310353</v>
      </c>
      <c r="W19" s="245">
        <v>-148.69027699138505</v>
      </c>
      <c r="X19" s="245">
        <v>-138.37548656170699</v>
      </c>
      <c r="Y19" s="245">
        <v>-118.75437716973875</v>
      </c>
      <c r="Z19" s="245">
        <v>-28.448239803749473</v>
      </c>
      <c r="AA19" s="245">
        <v>-137.94120747492536</v>
      </c>
      <c r="AB19" s="245">
        <v>-136.27289890625158</v>
      </c>
      <c r="AC19" s="245">
        <v>-159.18055146695121</v>
      </c>
      <c r="AD19" s="245">
        <v>-61.375296659383054</v>
      </c>
      <c r="AE19" s="245">
        <v>-208.0851761732888</v>
      </c>
      <c r="AF19" s="245">
        <v>-137.99734510426654</v>
      </c>
      <c r="AG19" s="253"/>
      <c r="AH19" s="240"/>
      <c r="AI19" s="240"/>
      <c r="AJ19" s="240"/>
      <c r="AK19" s="240"/>
    </row>
    <row r="20" spans="1:37">
      <c r="A20" s="250" t="s">
        <v>440</v>
      </c>
      <c r="B20" s="254">
        <v>0.4015812455704717</v>
      </c>
      <c r="C20" s="254">
        <v>0.4321270022795225</v>
      </c>
      <c r="D20" s="254">
        <v>0.36741287324287897</v>
      </c>
      <c r="E20" s="254">
        <v>0.4032769183669187</v>
      </c>
      <c r="F20" s="254">
        <v>0.39777337652479805</v>
      </c>
      <c r="G20" s="254">
        <v>0.49673435537953009</v>
      </c>
      <c r="H20" s="254">
        <v>0.77871992305662885</v>
      </c>
      <c r="I20" s="254">
        <v>-4.823650911123508</v>
      </c>
      <c r="J20" s="254">
        <v>3.7368816526223068</v>
      </c>
      <c r="K20" s="254">
        <v>3.8237807881061006</v>
      </c>
      <c r="L20" s="254">
        <v>5.0022039876300033</v>
      </c>
      <c r="M20" s="254">
        <v>3.9266056520337758</v>
      </c>
      <c r="N20" s="248">
        <v>10.410487340604204</v>
      </c>
      <c r="O20" s="248">
        <v>9.928701998302639</v>
      </c>
      <c r="P20" s="248">
        <v>7.2165963988868196</v>
      </c>
      <c r="Q20" s="248">
        <v>8.3269434986310706</v>
      </c>
      <c r="R20" s="248">
        <v>6.1469783500000004</v>
      </c>
      <c r="S20" s="248">
        <v>1.6017823499999999</v>
      </c>
      <c r="T20" s="245">
        <v>1.0654133799999999</v>
      </c>
      <c r="U20" s="245">
        <v>1.1167080700000001</v>
      </c>
      <c r="V20" s="245">
        <v>0.55928671102787675</v>
      </c>
      <c r="W20" s="245">
        <v>0.44272400513997467</v>
      </c>
      <c r="X20" s="245">
        <v>0.40701737987225795</v>
      </c>
      <c r="Y20" s="245">
        <v>0.46179174549542557</v>
      </c>
      <c r="Z20" s="245">
        <v>0.31969115928819347</v>
      </c>
      <c r="AA20" s="245">
        <v>0.73140396711604083</v>
      </c>
      <c r="AB20" s="245">
        <v>2.5496998547673715</v>
      </c>
      <c r="AC20" s="245">
        <v>5.272569312446624</v>
      </c>
      <c r="AD20" s="245">
        <v>10.718379156111499</v>
      </c>
      <c r="AE20" s="245">
        <v>9.712391983782263</v>
      </c>
      <c r="AF20" s="245">
        <v>14.103795381567439</v>
      </c>
      <c r="AG20" s="253"/>
      <c r="AH20" s="240"/>
      <c r="AI20" s="240"/>
      <c r="AJ20" s="240"/>
      <c r="AK20" s="240"/>
    </row>
    <row r="21" spans="1:37">
      <c r="A21" s="251" t="s">
        <v>441</v>
      </c>
      <c r="B21" s="251">
        <v>0</v>
      </c>
      <c r="C21" s="251">
        <v>0</v>
      </c>
      <c r="D21" s="251">
        <v>0</v>
      </c>
      <c r="E21" s="251">
        <v>0</v>
      </c>
      <c r="F21" s="251">
        <v>0</v>
      </c>
      <c r="G21" s="252">
        <v>0</v>
      </c>
      <c r="H21" s="254">
        <v>0</v>
      </c>
      <c r="I21" s="254">
        <v>0</v>
      </c>
      <c r="J21" s="254">
        <v>2.1204412480025017</v>
      </c>
      <c r="K21" s="254">
        <v>5.7260313118671764</v>
      </c>
      <c r="L21" s="254">
        <v>2.9557192568273107</v>
      </c>
      <c r="M21" s="254">
        <v>2.407586588052927</v>
      </c>
      <c r="N21" s="248">
        <v>2.7571544615643653</v>
      </c>
      <c r="O21" s="248">
        <v>2.0684401399227106</v>
      </c>
      <c r="P21" s="248">
        <v>11.806930121407806</v>
      </c>
      <c r="Q21" s="248">
        <v>10.700291188227018</v>
      </c>
      <c r="R21" s="248">
        <v>3.1252244086502063</v>
      </c>
      <c r="S21" s="248">
        <v>2.9848168870394209</v>
      </c>
      <c r="T21" s="245">
        <v>2.6886146534356481</v>
      </c>
      <c r="U21" s="245">
        <v>0.40449638438955482</v>
      </c>
      <c r="V21" s="245">
        <v>0.30695721628309447</v>
      </c>
      <c r="W21" s="245">
        <v>0.77191184191110662</v>
      </c>
      <c r="X21" s="245">
        <v>0.42231608836490497</v>
      </c>
      <c r="Y21" s="245">
        <v>-0.4894331104714027</v>
      </c>
      <c r="Z21" s="245">
        <v>10.081063023500382</v>
      </c>
      <c r="AA21" s="245">
        <v>1.2951528500019978</v>
      </c>
      <c r="AB21" s="245">
        <v>6.5154574241665291</v>
      </c>
      <c r="AC21" s="245">
        <v>10.949025715606419</v>
      </c>
      <c r="AD21" s="245">
        <v>2.4735483283966935</v>
      </c>
      <c r="AE21" s="245">
        <v>0.13235974823119842</v>
      </c>
      <c r="AF21" s="245">
        <v>-1.5055877299657663</v>
      </c>
      <c r="AG21" s="253"/>
      <c r="AH21" s="240"/>
      <c r="AI21" s="240"/>
      <c r="AJ21" s="240"/>
      <c r="AK21" s="240"/>
    </row>
    <row r="22" spans="1:37">
      <c r="A22" s="251" t="s">
        <v>442</v>
      </c>
      <c r="B22" s="255">
        <v>-254.98571111201605</v>
      </c>
      <c r="C22" s="255">
        <v>-221.53042158652465</v>
      </c>
      <c r="D22" s="255">
        <v>-171.84194945265554</v>
      </c>
      <c r="E22" s="255">
        <v>-262.88690042966499</v>
      </c>
      <c r="F22" s="255">
        <v>-280.06249628466156</v>
      </c>
      <c r="G22" s="255">
        <v>-430.12735363880716</v>
      </c>
      <c r="H22" s="255">
        <v>-379.11393463819468</v>
      </c>
      <c r="I22" s="255">
        <v>-523.28622454596336</v>
      </c>
      <c r="J22" s="255">
        <v>-212.9211532356706</v>
      </c>
      <c r="K22" s="255">
        <v>-366.52847076264163</v>
      </c>
      <c r="L22" s="255">
        <v>-294.58836816334463</v>
      </c>
      <c r="M22" s="255">
        <v>-353.46862465791355</v>
      </c>
      <c r="N22" s="255">
        <v>-288.63293483359286</v>
      </c>
      <c r="O22" s="255">
        <v>-425.02133860222443</v>
      </c>
      <c r="P22" s="255">
        <v>-404.73753693158005</v>
      </c>
      <c r="Q22" s="255">
        <v>-450.38689815713576</v>
      </c>
      <c r="R22" s="255">
        <v>-129.20642686267746</v>
      </c>
      <c r="S22" s="255">
        <v>-316.56585790325261</v>
      </c>
      <c r="T22" s="255">
        <v>-318.24664006049636</v>
      </c>
      <c r="U22" s="255">
        <v>-489.22717965566432</v>
      </c>
      <c r="V22" s="255">
        <v>-409.72541154503517</v>
      </c>
      <c r="W22" s="255">
        <v>-470.68074312971106</v>
      </c>
      <c r="X22" s="255">
        <v>-618.06807313965669</v>
      </c>
      <c r="Y22" s="245">
        <v>-733.3544237272929</v>
      </c>
      <c r="Z22" s="245">
        <v>-267.44876757977931</v>
      </c>
      <c r="AA22" s="245">
        <v>-306.44017700618292</v>
      </c>
      <c r="AB22" s="245">
        <v>-524.26192834288042</v>
      </c>
      <c r="AC22" s="245">
        <v>-516.94759892488571</v>
      </c>
      <c r="AD22" s="245">
        <v>-491.56626349538311</v>
      </c>
      <c r="AE22" s="245">
        <v>-336.36644139415716</v>
      </c>
      <c r="AF22" s="245">
        <v>-502.82289237235796</v>
      </c>
      <c r="AG22" s="253"/>
      <c r="AH22" s="240"/>
      <c r="AI22" s="240"/>
      <c r="AJ22" s="240"/>
      <c r="AK22" s="240"/>
    </row>
    <row r="23" spans="1:37"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3"/>
      <c r="N23" s="256"/>
      <c r="O23" s="256"/>
      <c r="P23" s="256"/>
      <c r="Q23" s="256"/>
      <c r="R23" s="256"/>
      <c r="S23" s="256"/>
      <c r="T23" s="256"/>
      <c r="U23" s="256"/>
      <c r="V23" s="251"/>
      <c r="W23" s="251"/>
      <c r="X23" s="251"/>
      <c r="Y23" s="245"/>
      <c r="Z23" s="245"/>
      <c r="AA23" s="245"/>
      <c r="AB23" s="245"/>
      <c r="AC23" s="245"/>
      <c r="AD23" s="245"/>
      <c r="AE23" s="245"/>
      <c r="AF23" s="245"/>
      <c r="AG23" s="253"/>
      <c r="AH23" s="240"/>
      <c r="AI23" s="240"/>
    </row>
    <row r="24" spans="1:37">
      <c r="A24" s="235" t="s">
        <v>443</v>
      </c>
      <c r="M24" s="244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45"/>
      <c r="Z24" s="245"/>
      <c r="AA24" s="245"/>
      <c r="AB24" s="245"/>
      <c r="AC24" s="245"/>
      <c r="AD24" s="245"/>
      <c r="AE24" s="245"/>
      <c r="AF24" s="245"/>
      <c r="AG24" s="253"/>
      <c r="AH24" s="240"/>
      <c r="AI24" s="240"/>
    </row>
    <row r="25" spans="1:37">
      <c r="A25" s="232" t="s">
        <v>444</v>
      </c>
      <c r="B25" s="234">
        <v>-213.56569225469281</v>
      </c>
      <c r="C25" s="234">
        <v>259.6164309927899</v>
      </c>
      <c r="D25" s="234">
        <v>-55.747233606180998</v>
      </c>
      <c r="E25" s="234">
        <v>-93.746431902245604</v>
      </c>
      <c r="F25" s="256">
        <v>-137.01583681360856</v>
      </c>
      <c r="G25" s="256">
        <v>-354.86685901162571</v>
      </c>
      <c r="H25" s="256">
        <v>-439</v>
      </c>
      <c r="I25" s="256">
        <v>-474</v>
      </c>
      <c r="J25" s="256">
        <v>-478.08106166643222</v>
      </c>
      <c r="K25" s="256">
        <v>-531.09752731793674</v>
      </c>
      <c r="L25" s="256">
        <v>-467.82021250076741</v>
      </c>
      <c r="M25" s="256">
        <v>-659.69577151699673</v>
      </c>
      <c r="N25" s="256">
        <v>-481.81947134933449</v>
      </c>
      <c r="O25" s="256">
        <v>-572.09614584350356</v>
      </c>
      <c r="P25" s="256">
        <v>-492.12387768300425</v>
      </c>
      <c r="Q25" s="256">
        <v>-770.32994233978411</v>
      </c>
      <c r="R25" s="256">
        <v>-369.20000000000005</v>
      </c>
      <c r="S25" s="256">
        <v>-555.1</v>
      </c>
      <c r="T25" s="256">
        <v>-311</v>
      </c>
      <c r="U25" s="256">
        <v>-457.9</v>
      </c>
      <c r="V25" s="256">
        <v>-605.84401368124259</v>
      </c>
      <c r="W25" s="256">
        <v>-314.31600172442694</v>
      </c>
      <c r="X25" s="256">
        <v>-532.74506295635206</v>
      </c>
      <c r="Y25" s="256">
        <v>-607.1176896618756</v>
      </c>
      <c r="Z25" s="256">
        <v>-671.66112621956984</v>
      </c>
      <c r="AA25" s="256">
        <v>-123.77049270530252</v>
      </c>
      <c r="AB25" s="256">
        <v>-512.07015265639802</v>
      </c>
      <c r="AC25" s="256">
        <v>-1400.4849931312615</v>
      </c>
      <c r="AD25" s="256">
        <v>-378.27696979527445</v>
      </c>
      <c r="AE25" s="256">
        <v>-235.04688456202425</v>
      </c>
      <c r="AF25" s="256">
        <v>-361.51000023849775</v>
      </c>
      <c r="AG25" s="253"/>
      <c r="AH25" s="240"/>
      <c r="AI25" s="240"/>
    </row>
    <row r="26" spans="1:37">
      <c r="A26" s="232" t="s">
        <v>445</v>
      </c>
      <c r="B26" s="234">
        <v>-5.4492793986620924</v>
      </c>
      <c r="C26" s="234">
        <v>-504.00111223044843</v>
      </c>
      <c r="D26" s="234">
        <v>-1.1665074218153109</v>
      </c>
      <c r="E26" s="234">
        <v>23.55633177536879</v>
      </c>
      <c r="F26" s="256">
        <v>42.898514831183739</v>
      </c>
      <c r="G26" s="256">
        <v>-63.622375569443598</v>
      </c>
      <c r="H26" s="256">
        <v>-84</v>
      </c>
      <c r="I26" s="256">
        <v>-395</v>
      </c>
      <c r="J26" s="256">
        <v>162.02158076489715</v>
      </c>
      <c r="K26" s="256">
        <v>238.45078006122947</v>
      </c>
      <c r="L26" s="256">
        <v>-12.106416826743018</v>
      </c>
      <c r="M26" s="256">
        <v>-449.18693856483162</v>
      </c>
      <c r="N26" s="256">
        <v>-341.48578551784442</v>
      </c>
      <c r="O26" s="256">
        <v>-18.830315439400216</v>
      </c>
      <c r="P26" s="256">
        <v>-42.038496499715663</v>
      </c>
      <c r="Q26" s="256">
        <v>30.082281805556491</v>
      </c>
      <c r="R26" s="256">
        <v>-41.5</v>
      </c>
      <c r="S26" s="256">
        <v>569.1</v>
      </c>
      <c r="T26" s="256">
        <v>-15.499999999999998</v>
      </c>
      <c r="U26" s="256">
        <v>50.999999999999993</v>
      </c>
      <c r="V26" s="256">
        <v>-84.737969066758851</v>
      </c>
      <c r="W26" s="256">
        <v>146.23758912153258</v>
      </c>
      <c r="X26" s="256">
        <v>-26.792654029386167</v>
      </c>
      <c r="Y26" s="256">
        <v>-9.7751110657032871</v>
      </c>
      <c r="Z26" s="256">
        <v>105.98148675371314</v>
      </c>
      <c r="AA26" s="256">
        <v>29.173970637806704</v>
      </c>
      <c r="AB26" s="256">
        <v>29.56652526066037</v>
      </c>
      <c r="AC26" s="256">
        <v>258.03632729474953</v>
      </c>
      <c r="AD26" s="256">
        <v>-221.7786595618839</v>
      </c>
      <c r="AE26" s="256">
        <v>286.05164771904356</v>
      </c>
      <c r="AF26" s="256">
        <v>208.11313143291989</v>
      </c>
      <c r="AG26" s="253"/>
      <c r="AH26" s="240"/>
      <c r="AI26" s="240"/>
    </row>
    <row r="27" spans="1:37">
      <c r="A27" s="232" t="s">
        <v>446</v>
      </c>
      <c r="B27" s="234">
        <v>0.13740072066243592</v>
      </c>
      <c r="C27" s="234">
        <v>0.26846426243007276</v>
      </c>
      <c r="D27" s="234">
        <v>-1.5957102967538279</v>
      </c>
      <c r="E27" s="234">
        <v>39.273190953568161</v>
      </c>
      <c r="F27" s="256">
        <v>15.330701347343741</v>
      </c>
      <c r="G27" s="256">
        <v>0.3742367070284871</v>
      </c>
      <c r="H27" s="256">
        <v>1</v>
      </c>
      <c r="I27" s="256">
        <v>0</v>
      </c>
      <c r="J27" s="256">
        <v>-0.49959661183097204</v>
      </c>
      <c r="K27" s="256">
        <v>-40.593052748216188</v>
      </c>
      <c r="L27" s="256">
        <v>27.981843118457004</v>
      </c>
      <c r="M27" s="256">
        <v>0.36375712993951109</v>
      </c>
      <c r="N27" s="256">
        <v>-0.47662853235038993</v>
      </c>
      <c r="O27" s="256">
        <v>2.5346987157212215</v>
      </c>
      <c r="P27" s="256">
        <v>-1.0260177420658065</v>
      </c>
      <c r="Q27" s="256">
        <v>4.8296296012968956</v>
      </c>
      <c r="R27" s="256">
        <v>-0.30000000000000004</v>
      </c>
      <c r="S27" s="256">
        <v>-2.0999999999999996</v>
      </c>
      <c r="T27" s="256">
        <v>-2.2999999999999998</v>
      </c>
      <c r="U27" s="256">
        <v>-0.89999999999999991</v>
      </c>
      <c r="V27" s="256">
        <v>-6.6598804640162772</v>
      </c>
      <c r="W27" s="256">
        <v>4.8612102537300448</v>
      </c>
      <c r="X27" s="256">
        <v>-2.148968423085492</v>
      </c>
      <c r="Y27" s="256">
        <v>-3.6046600697601554</v>
      </c>
      <c r="Z27" s="256">
        <v>-6.5565615069538099</v>
      </c>
      <c r="AA27" s="256">
        <v>-16.999095130001201</v>
      </c>
      <c r="AB27" s="256">
        <v>0.256856301847807</v>
      </c>
      <c r="AC27" s="256">
        <v>-0.5806820147399947</v>
      </c>
      <c r="AD27" s="256">
        <v>-0.36911695061315036</v>
      </c>
      <c r="AE27" s="256">
        <v>1.2803220865557619</v>
      </c>
      <c r="AF27" s="256">
        <v>9.3264413747678576E-2</v>
      </c>
      <c r="AG27" s="253"/>
      <c r="AH27" s="240"/>
      <c r="AI27" s="240"/>
    </row>
    <row r="28" spans="1:37">
      <c r="A28" s="232" t="s">
        <v>447</v>
      </c>
      <c r="B28" s="234">
        <v>-64.833903310839162</v>
      </c>
      <c r="C28" s="234">
        <v>-11.291628363479504</v>
      </c>
      <c r="D28" s="234">
        <v>-10.021259193738842</v>
      </c>
      <c r="E28" s="234">
        <v>-122.35044950182146</v>
      </c>
      <c r="F28" s="256">
        <v>-27.150429703209056</v>
      </c>
      <c r="G28" s="256">
        <v>170.66886793971906</v>
      </c>
      <c r="H28" s="256">
        <v>92</v>
      </c>
      <c r="I28" s="256">
        <v>-807</v>
      </c>
      <c r="J28" s="256">
        <v>19.032463318635479</v>
      </c>
      <c r="K28" s="256">
        <v>-21.620331391643134</v>
      </c>
      <c r="L28" s="256">
        <v>37.155482883337271</v>
      </c>
      <c r="M28" s="256">
        <v>84.653586458680394</v>
      </c>
      <c r="N28" s="256">
        <v>266.20684087247309</v>
      </c>
      <c r="O28" s="256">
        <v>47.599419447540981</v>
      </c>
      <c r="P28" s="256">
        <v>176.69581124128601</v>
      </c>
      <c r="Q28" s="256">
        <v>-485.3713998419459</v>
      </c>
      <c r="R28" s="256">
        <v>105.10000000000001</v>
      </c>
      <c r="S28" s="256">
        <v>-125.5</v>
      </c>
      <c r="T28" s="256">
        <v>217.3</v>
      </c>
      <c r="U28" s="256">
        <v>-565.79999999999995</v>
      </c>
      <c r="V28" s="256">
        <v>326.83923433511779</v>
      </c>
      <c r="W28" s="256">
        <v>-157.19466863025548</v>
      </c>
      <c r="X28" s="256">
        <v>251.73035919745433</v>
      </c>
      <c r="Y28" s="256">
        <v>-360.94111208854224</v>
      </c>
      <c r="Z28" s="256">
        <v>277.5737089664475</v>
      </c>
      <c r="AA28" s="256">
        <v>-523.26282735865516</v>
      </c>
      <c r="AB28" s="256">
        <v>502.00165687956104</v>
      </c>
      <c r="AC28" s="256">
        <v>405.00066183500974</v>
      </c>
      <c r="AD28" s="256">
        <v>923.95729052392483</v>
      </c>
      <c r="AE28" s="256">
        <v>-575.6316197760051</v>
      </c>
      <c r="AF28" s="256">
        <v>-92.779791385180062</v>
      </c>
      <c r="AG28" s="253"/>
      <c r="AH28" s="240"/>
      <c r="AI28" s="240"/>
    </row>
    <row r="29" spans="1:37">
      <c r="A29" s="232" t="s">
        <v>448</v>
      </c>
      <c r="B29" s="234">
        <v>-283.7114742435316</v>
      </c>
      <c r="C29" s="234">
        <v>-306.41964533871612</v>
      </c>
      <c r="D29" s="234">
        <v>-68.530710518489286</v>
      </c>
      <c r="E29" s="234">
        <v>-153.2673586751298</v>
      </c>
      <c r="F29" s="256">
        <v>-105.93705033829013</v>
      </c>
      <c r="G29" s="256">
        <v>-247.44612993432168</v>
      </c>
      <c r="H29" s="256">
        <v>-431</v>
      </c>
      <c r="I29" s="256">
        <v>-1677</v>
      </c>
      <c r="J29" s="256">
        <v>-297.52661419473054</v>
      </c>
      <c r="K29" s="256">
        <v>-354.86013139656654</v>
      </c>
      <c r="L29" s="256">
        <v>-414.78930332571622</v>
      </c>
      <c r="M29" s="256">
        <v>-1023.8653664932085</v>
      </c>
      <c r="N29" s="256">
        <v>-557.57504452705621</v>
      </c>
      <c r="O29" s="256">
        <v>-540.79234311964149</v>
      </c>
      <c r="P29" s="256">
        <v>-358.49258068349968</v>
      </c>
      <c r="Q29" s="256">
        <v>-1220.7894307748766</v>
      </c>
      <c r="R29" s="256">
        <v>-305.90000000000003</v>
      </c>
      <c r="S29" s="256">
        <v>-113.30000000000001</v>
      </c>
      <c r="T29" s="256">
        <v>-111.49999999999997</v>
      </c>
      <c r="U29" s="256">
        <v>-973.6</v>
      </c>
      <c r="V29" s="256">
        <v>-370.40262887689988</v>
      </c>
      <c r="W29" s="256">
        <v>-320.41187097941986</v>
      </c>
      <c r="X29" s="256">
        <v>-309.9563262113694</v>
      </c>
      <c r="Y29" s="256">
        <v>-981.43857288588129</v>
      </c>
      <c r="Z29" s="256">
        <v>-294.66249200636287</v>
      </c>
      <c r="AA29" s="256">
        <v>-499.63584140848002</v>
      </c>
      <c r="AB29" s="256">
        <v>19.754885785671235</v>
      </c>
      <c r="AC29" s="256">
        <v>-738.02868601624232</v>
      </c>
      <c r="AD29" s="256">
        <v>323.53254421615338</v>
      </c>
      <c r="AE29" s="256">
        <v>-523.34653453243004</v>
      </c>
      <c r="AF29" s="256">
        <v>-246.0833957770102</v>
      </c>
      <c r="AG29" s="253"/>
      <c r="AH29" s="240"/>
      <c r="AI29" s="240"/>
    </row>
    <row r="30" spans="1:37"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</row>
    <row r="31" spans="1:37"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</row>
    <row r="32" spans="1:37"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</row>
    <row r="33" spans="14:30"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</row>
    <row r="34" spans="14:30"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</row>
    <row r="37" spans="14:30"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</row>
  </sheetData>
  <customSheetViews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1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5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.7" right="0.7" top="0.75" bottom="0.75" header="0.3" footer="0.3"/>
  <pageSetup scale="53" orientation="portrait" r:id="rId8"/>
  <colBreaks count="1" manualBreakCount="1">
    <brk id="9" max="4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286A6C"/>
  </sheetPr>
  <dimension ref="B1:L32"/>
  <sheetViews>
    <sheetView zoomScale="115" zoomScaleNormal="115" workbookViewId="0">
      <selection activeCell="I14" sqref="I14"/>
    </sheetView>
  </sheetViews>
  <sheetFormatPr defaultColWidth="8.42578125" defaultRowHeight="15"/>
  <cols>
    <col min="1" max="1" width="2.42578125" style="388" customWidth="1"/>
    <col min="2" max="2" width="24.42578125" style="388" bestFit="1" customWidth="1"/>
    <col min="3" max="3" width="6.5703125" style="388" customWidth="1"/>
    <col min="4" max="4" width="6.140625" style="388" customWidth="1"/>
    <col min="5" max="6" width="6.42578125" style="388" customWidth="1"/>
    <col min="7" max="7" width="3" style="388" customWidth="1"/>
    <col min="8" max="8" width="8.42578125" style="388"/>
    <col min="9" max="10" width="9" style="388" bestFit="1" customWidth="1"/>
    <col min="11" max="16384" width="8.42578125" style="388"/>
  </cols>
  <sheetData>
    <row r="1" spans="2:12">
      <c r="B1" s="97" t="s">
        <v>449</v>
      </c>
    </row>
    <row r="2" spans="2:12" ht="5.0999999999999996" customHeight="1"/>
    <row r="3" spans="2:12" ht="25.5" customHeight="1">
      <c r="B3" s="419"/>
      <c r="C3" s="420" t="s">
        <v>450</v>
      </c>
      <c r="D3" s="420" t="s">
        <v>451</v>
      </c>
      <c r="E3" s="420" t="s">
        <v>452</v>
      </c>
      <c r="F3" s="420" t="s">
        <v>453</v>
      </c>
    </row>
    <row r="4" spans="2:12">
      <c r="B4" s="350" t="s">
        <v>454</v>
      </c>
      <c r="C4" s="351">
        <v>3611.34</v>
      </c>
      <c r="D4" s="352">
        <v>3731.77</v>
      </c>
      <c r="E4" s="353">
        <v>3.3347732420652587</v>
      </c>
      <c r="F4" s="353">
        <v>3.3347732420652676</v>
      </c>
      <c r="I4" s="423"/>
      <c r="J4" s="423"/>
      <c r="K4" s="424"/>
      <c r="L4" s="424"/>
    </row>
    <row r="5" spans="2:12">
      <c r="B5" s="354" t="s">
        <v>455</v>
      </c>
      <c r="C5" s="355">
        <v>2155.7800000000002</v>
      </c>
      <c r="D5" s="355">
        <v>2086.58</v>
      </c>
      <c r="E5" s="356">
        <v>-3.2099750438356556</v>
      </c>
      <c r="F5" s="356">
        <v>-1.9161862355801522</v>
      </c>
      <c r="I5" s="423"/>
      <c r="J5" s="423"/>
      <c r="K5" s="424"/>
      <c r="L5" s="424"/>
    </row>
    <row r="6" spans="2:12">
      <c r="B6" s="354" t="s">
        <v>456</v>
      </c>
      <c r="C6" s="357">
        <v>128.76</v>
      </c>
      <c r="D6" s="355">
        <v>95.81</v>
      </c>
      <c r="E6" s="356">
        <v>-25.590245417831614</v>
      </c>
      <c r="F6" s="356">
        <v>-0.91240370610355137</v>
      </c>
      <c r="I6" s="423"/>
      <c r="J6" s="423"/>
      <c r="K6" s="424"/>
      <c r="L6" s="424"/>
    </row>
    <row r="7" spans="2:12">
      <c r="B7" s="354" t="s">
        <v>457</v>
      </c>
      <c r="C7" s="358">
        <v>8.1503999999999994</v>
      </c>
      <c r="D7" s="355">
        <v>66.0715</v>
      </c>
      <c r="E7" s="356"/>
      <c r="F7" s="356">
        <v>1.6038672625673573</v>
      </c>
      <c r="I7" s="423"/>
      <c r="J7" s="423"/>
      <c r="K7" s="424"/>
      <c r="L7" s="424"/>
    </row>
    <row r="8" spans="2:12">
      <c r="B8" s="354" t="s">
        <v>458</v>
      </c>
      <c r="C8" s="355">
        <v>0</v>
      </c>
      <c r="D8" s="355">
        <v>4.43</v>
      </c>
      <c r="E8" s="356"/>
      <c r="F8" s="356">
        <v>0.12266914774017398</v>
      </c>
      <c r="I8" s="423"/>
      <c r="J8" s="423"/>
      <c r="K8" s="424"/>
      <c r="L8" s="424"/>
    </row>
    <row r="9" spans="2:12">
      <c r="B9" s="354" t="s">
        <v>459</v>
      </c>
      <c r="C9" s="355">
        <v>22.69</v>
      </c>
      <c r="D9" s="355">
        <v>67.760000000000005</v>
      </c>
      <c r="E9" s="356"/>
      <c r="F9" s="356">
        <v>1.2480132028554498</v>
      </c>
      <c r="I9" s="423"/>
      <c r="J9" s="423"/>
      <c r="K9" s="424"/>
      <c r="L9" s="424"/>
    </row>
    <row r="10" spans="2:12">
      <c r="B10" s="354" t="s">
        <v>460</v>
      </c>
      <c r="C10" s="355">
        <v>44.9</v>
      </c>
      <c r="D10" s="355">
        <v>28</v>
      </c>
      <c r="E10" s="356">
        <v>-37.639198218262806</v>
      </c>
      <c r="F10" s="356">
        <v>-0.46797033788012199</v>
      </c>
      <c r="I10" s="423"/>
      <c r="J10" s="423"/>
      <c r="K10" s="424"/>
      <c r="L10" s="424"/>
    </row>
    <row r="11" spans="2:12">
      <c r="B11" s="354" t="s">
        <v>461</v>
      </c>
      <c r="C11" s="355">
        <v>20.66</v>
      </c>
      <c r="D11" s="355">
        <v>20.170000000000002</v>
      </c>
      <c r="E11" s="356">
        <v>-2.3717328170377416</v>
      </c>
      <c r="F11" s="356">
        <v>-1.3568370743269768E-2</v>
      </c>
      <c r="I11" s="423"/>
      <c r="J11" s="423"/>
      <c r="K11" s="424"/>
      <c r="L11" s="424"/>
    </row>
    <row r="12" spans="2:12">
      <c r="B12" s="354" t="s">
        <v>99</v>
      </c>
      <c r="C12" s="355">
        <v>117.62</v>
      </c>
      <c r="D12" s="355">
        <v>94.42</v>
      </c>
      <c r="E12" s="356">
        <v>-19.724536643427992</v>
      </c>
      <c r="F12" s="356">
        <v>-0.64242081886501967</v>
      </c>
      <c r="I12" s="423"/>
      <c r="J12" s="423"/>
      <c r="K12" s="424"/>
      <c r="L12" s="424"/>
    </row>
    <row r="13" spans="2:12">
      <c r="B13" s="354" t="s">
        <v>462</v>
      </c>
      <c r="C13" s="355">
        <v>235.31</v>
      </c>
      <c r="D13" s="355">
        <v>223.21</v>
      </c>
      <c r="E13" s="356">
        <v>-5.142152904678932</v>
      </c>
      <c r="F13" s="356">
        <v>-0.33505568570115229</v>
      </c>
      <c r="I13" s="423"/>
      <c r="J13" s="423"/>
      <c r="K13" s="424"/>
      <c r="L13" s="424"/>
    </row>
    <row r="14" spans="2:12">
      <c r="B14" s="354" t="s">
        <v>463</v>
      </c>
      <c r="C14" s="355">
        <v>111.6947</v>
      </c>
      <c r="D14" s="355">
        <v>153.9221</v>
      </c>
      <c r="E14" s="356">
        <v>37.806091067884154</v>
      </c>
      <c r="F14" s="356">
        <v>1.1693000382129626</v>
      </c>
      <c r="I14" s="423"/>
      <c r="J14" s="423"/>
      <c r="K14" s="424"/>
      <c r="L14" s="424"/>
    </row>
    <row r="15" spans="2:12">
      <c r="B15" s="354" t="s">
        <v>464</v>
      </c>
      <c r="C15" s="355">
        <v>68.64</v>
      </c>
      <c r="D15" s="355">
        <v>27.45</v>
      </c>
      <c r="E15" s="356">
        <v>-60.00874125874126</v>
      </c>
      <c r="F15" s="356">
        <v>-1.1405738590107826</v>
      </c>
      <c r="I15" s="423"/>
      <c r="J15" s="423"/>
      <c r="K15" s="424"/>
      <c r="L15" s="424"/>
    </row>
    <row r="16" spans="2:12">
      <c r="B16" s="354" t="s">
        <v>465</v>
      </c>
      <c r="C16" s="355">
        <v>584.59</v>
      </c>
      <c r="D16" s="355">
        <v>669.99</v>
      </c>
      <c r="E16" s="356">
        <v>14.608529054551056</v>
      </c>
      <c r="F16" s="356">
        <v>2.3647731866841664</v>
      </c>
      <c r="I16" s="423"/>
      <c r="J16" s="423"/>
      <c r="K16" s="424"/>
      <c r="L16" s="424"/>
    </row>
    <row r="17" spans="2:12">
      <c r="B17" s="359" t="s">
        <v>124</v>
      </c>
      <c r="C17" s="360">
        <v>112.54489999999987</v>
      </c>
      <c r="D17" s="360">
        <v>193.9563999999998</v>
      </c>
      <c r="E17" s="361">
        <v>72.336907314325245</v>
      </c>
      <c r="F17" s="361">
        <v>2.2543294178892026</v>
      </c>
      <c r="I17" s="423"/>
      <c r="J17" s="423"/>
      <c r="K17" s="424"/>
      <c r="L17" s="424"/>
    </row>
    <row r="18" spans="2:12">
      <c r="B18" s="354"/>
      <c r="C18" s="355"/>
      <c r="D18" s="355"/>
      <c r="E18" s="356"/>
      <c r="F18" s="356"/>
    </row>
    <row r="19" spans="2:12">
      <c r="B19" s="97" t="s">
        <v>466</v>
      </c>
      <c r="C19" s="421"/>
      <c r="D19" s="421"/>
      <c r="E19" s="421"/>
      <c r="F19" s="421"/>
    </row>
    <row r="20" spans="2:12" ht="18">
      <c r="B20" s="419"/>
      <c r="C20" s="420" t="s">
        <v>450</v>
      </c>
      <c r="D20" s="420" t="s">
        <v>451</v>
      </c>
      <c r="E20" s="420" t="s">
        <v>452</v>
      </c>
      <c r="F20" s="420" t="s">
        <v>453</v>
      </c>
      <c r="K20" s="388" t="s">
        <v>159</v>
      </c>
    </row>
    <row r="21" spans="2:12">
      <c r="B21" s="352" t="s">
        <v>467</v>
      </c>
      <c r="C21" s="351">
        <v>2408.3000000000002</v>
      </c>
      <c r="D21" s="352">
        <v>2481.84</v>
      </c>
      <c r="E21" s="353">
        <v>3.0536062782875906</v>
      </c>
      <c r="F21" s="353">
        <v>3.053606278287587</v>
      </c>
      <c r="I21" s="423"/>
      <c r="J21" s="423"/>
      <c r="K21" s="422"/>
      <c r="L21" s="424"/>
    </row>
    <row r="22" spans="2:12">
      <c r="B22" s="354" t="s">
        <v>468</v>
      </c>
      <c r="C22" s="355">
        <v>719.67</v>
      </c>
      <c r="D22" s="355">
        <v>677.3</v>
      </c>
      <c r="E22" s="356">
        <v>-5.8874206233412547</v>
      </c>
      <c r="F22" s="356">
        <v>-1.759332309097704</v>
      </c>
      <c r="I22" s="423"/>
      <c r="J22" s="423"/>
      <c r="K22" s="422"/>
      <c r="L22" s="424"/>
    </row>
    <row r="23" spans="2:12">
      <c r="B23" s="384" t="s">
        <v>469</v>
      </c>
      <c r="C23" s="355">
        <v>395.98</v>
      </c>
      <c r="D23" s="355">
        <v>330.25</v>
      </c>
      <c r="E23" s="356">
        <v>-16.599323198141324</v>
      </c>
      <c r="F23" s="356">
        <v>-2.7293111323340122</v>
      </c>
      <c r="I23" s="423"/>
      <c r="J23" s="423"/>
      <c r="K23" s="422"/>
      <c r="L23" s="424"/>
    </row>
    <row r="24" spans="2:12">
      <c r="B24" s="384" t="s">
        <v>470</v>
      </c>
      <c r="C24" s="355">
        <v>323.68</v>
      </c>
      <c r="D24" s="355">
        <v>347.03</v>
      </c>
      <c r="E24" s="356">
        <v>7.2139149777557865</v>
      </c>
      <c r="F24" s="356">
        <v>0.96956359257567426</v>
      </c>
      <c r="I24" s="423"/>
      <c r="J24" s="423"/>
      <c r="K24" s="422"/>
      <c r="L24" s="424"/>
    </row>
    <row r="25" spans="2:12">
      <c r="B25" s="385" t="s">
        <v>471</v>
      </c>
      <c r="C25" s="355">
        <v>197.94</v>
      </c>
      <c r="D25" s="355">
        <v>218.39</v>
      </c>
      <c r="E25" s="356">
        <v>10.331413559664536</v>
      </c>
      <c r="F25" s="356">
        <v>0.84914670099240064</v>
      </c>
      <c r="I25" s="423"/>
      <c r="J25" s="423"/>
      <c r="K25" s="422"/>
      <c r="L25" s="424"/>
    </row>
    <row r="26" spans="2:12">
      <c r="B26" s="354" t="s">
        <v>472</v>
      </c>
      <c r="C26" s="386">
        <v>988.36</v>
      </c>
      <c r="D26" s="355">
        <v>1083.9000000000001</v>
      </c>
      <c r="E26" s="356">
        <v>9.6665182726941588</v>
      </c>
      <c r="F26" s="356">
        <v>3.9671137316779501</v>
      </c>
      <c r="I26" s="423"/>
      <c r="J26" s="423"/>
      <c r="K26" s="422"/>
      <c r="L26" s="424"/>
    </row>
    <row r="27" spans="2:12">
      <c r="B27" s="354" t="s">
        <v>473</v>
      </c>
      <c r="C27" s="355">
        <v>462.4</v>
      </c>
      <c r="D27" s="355">
        <v>488.1</v>
      </c>
      <c r="E27" s="356">
        <v>5.5579584775086621</v>
      </c>
      <c r="F27" s="356">
        <v>1.0671427978241932</v>
      </c>
      <c r="I27" s="423"/>
      <c r="J27" s="423"/>
      <c r="K27" s="422"/>
      <c r="L27" s="424"/>
    </row>
    <row r="28" spans="2:12">
      <c r="B28" s="384" t="s">
        <v>474</v>
      </c>
      <c r="C28" s="355">
        <v>276.63</v>
      </c>
      <c r="D28" s="355">
        <v>278.52999999999997</v>
      </c>
      <c r="E28" s="356">
        <v>0.68683801467663841</v>
      </c>
      <c r="F28" s="356">
        <v>7.8893825520075456E-2</v>
      </c>
      <c r="I28" s="423"/>
      <c r="J28" s="423"/>
      <c r="K28" s="422"/>
      <c r="L28" s="424"/>
    </row>
    <row r="29" spans="2:12">
      <c r="B29" s="384" t="s">
        <v>475</v>
      </c>
      <c r="C29" s="355">
        <v>185.77</v>
      </c>
      <c r="D29" s="355">
        <v>209.57</v>
      </c>
      <c r="E29" s="356">
        <v>12.811541153038686</v>
      </c>
      <c r="F29" s="356">
        <v>0.98824897230411424</v>
      </c>
      <c r="I29" s="423"/>
      <c r="J29" s="423"/>
      <c r="K29" s="422"/>
      <c r="L29" s="424"/>
    </row>
    <row r="30" spans="2:12">
      <c r="B30" s="354" t="s">
        <v>476</v>
      </c>
      <c r="C30" s="355">
        <v>232.88</v>
      </c>
      <c r="D30" s="355">
        <v>228.37</v>
      </c>
      <c r="E30" s="356">
        <v>-1.936619718309851</v>
      </c>
      <c r="F30" s="356">
        <v>-0.18726902794502306</v>
      </c>
      <c r="I30" s="423"/>
      <c r="J30" s="423"/>
      <c r="K30" s="422"/>
      <c r="L30" s="424"/>
    </row>
    <row r="31" spans="2:12">
      <c r="B31" s="359" t="s">
        <v>124</v>
      </c>
      <c r="C31" s="387">
        <v>4.99</v>
      </c>
      <c r="D31" s="387">
        <v>4.17</v>
      </c>
      <c r="E31" s="361">
        <v>-16.432865731462933</v>
      </c>
      <c r="F31" s="361">
        <v>-3.4048914171822459E-2</v>
      </c>
      <c r="I31" s="423"/>
      <c r="J31" s="423"/>
      <c r="K31" s="422"/>
      <c r="L31" s="424"/>
    </row>
    <row r="32" spans="2:12">
      <c r="C32" s="355"/>
    </row>
  </sheetData>
  <customSheetViews>
    <customSheetView guid="{8D4EA38E-ED42-44A9-9431-B3D4F6087B53}" scale="160" showPageBreaks="1" view="pageBreakPreview" topLeftCell="A4">
      <selection activeCell="I16" sqref="I16"/>
      <pageMargins left="0" right="0" top="0" bottom="0" header="0" footer="0"/>
    </customSheetView>
    <customSheetView guid="{B6000075-C6E9-470D-8855-6E4C41B43187}" scale="160" showPageBreaks="1" view="pageBreakPreview">
      <selection activeCell="F7" sqref="F7"/>
      <pageMargins left="0" right="0" top="0" bottom="0" header="0" footer="0"/>
    </customSheetView>
    <customSheetView guid="{A510ACF3-DF9A-47BB-87AF-862EA6359570}" scale="160" showPageBreaks="1" view="pageBreakPreview">
      <selection activeCell="F7" sqref="F7"/>
      <pageMargins left="0" right="0" top="0" bottom="0" header="0" footer="0"/>
    </customSheetView>
    <customSheetView guid="{5B55F06F-38A3-4953-A2E1-A01BECB01CAC}" scale="160" showPageBreaks="1" view="pageBreakPreview">
      <selection activeCell="F7" sqref="F7"/>
      <pageMargins left="0" right="0" top="0" bottom="0" header="0" footer="0"/>
    </customSheetView>
    <customSheetView guid="{54FD4859-4825-49C8-AF88-E7B792413D64}" scale="160" showPageBreaks="1" view="pageBreakPreview">
      <selection activeCell="F7" sqref="F7"/>
      <pageMargins left="0" right="0" top="0" bottom="0" header="0" footer="0"/>
    </customSheetView>
  </customSheetView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16FF2-2C1E-46B5-AAED-44862FF9E5CF}">
  <sheetPr>
    <tabColor theme="7" tint="0.39997558519241921"/>
  </sheetPr>
  <dimension ref="A1:F20"/>
  <sheetViews>
    <sheetView workbookViewId="0">
      <selection activeCell="C30" sqref="C30"/>
    </sheetView>
  </sheetViews>
  <sheetFormatPr defaultRowHeight="15"/>
  <cols>
    <col min="1" max="2" width="9.140625" style="332"/>
    <col min="3" max="3" width="19.85546875" style="332" customWidth="1"/>
    <col min="4" max="4" width="9.140625" style="332"/>
    <col min="5" max="5" width="13.28515625" style="332" bestFit="1" customWidth="1"/>
    <col min="6" max="16384" width="9.140625" style="332"/>
  </cols>
  <sheetData>
    <row r="1" spans="1:6">
      <c r="C1" s="333" t="s">
        <v>12</v>
      </c>
      <c r="E1" s="332" t="s">
        <v>13</v>
      </c>
      <c r="F1" s="332" t="s">
        <v>14</v>
      </c>
    </row>
    <row r="2" spans="1:6">
      <c r="A2" s="454">
        <v>2019</v>
      </c>
      <c r="B2" s="332" t="s">
        <v>4</v>
      </c>
      <c r="C2" s="334">
        <v>1.7157772621809744</v>
      </c>
      <c r="D2" s="335">
        <v>2.7</v>
      </c>
      <c r="E2" s="335">
        <v>2</v>
      </c>
      <c r="F2" s="335">
        <v>1</v>
      </c>
    </row>
    <row r="3" spans="1:6">
      <c r="A3" s="454"/>
      <c r="B3" s="332" t="s">
        <v>1</v>
      </c>
      <c r="C3" s="334">
        <v>1.8171779141104294</v>
      </c>
      <c r="D3" s="335">
        <v>2.7</v>
      </c>
      <c r="E3" s="335">
        <v>2</v>
      </c>
      <c r="F3" s="335">
        <v>1</v>
      </c>
    </row>
    <row r="4" spans="1:6">
      <c r="A4" s="454"/>
      <c r="B4" s="332" t="s">
        <v>2</v>
      </c>
      <c r="C4" s="334">
        <v>1.7466063348416287</v>
      </c>
      <c r="D4" s="335">
        <v>2.7</v>
      </c>
      <c r="E4" s="335">
        <v>2</v>
      </c>
      <c r="F4" s="335">
        <v>1</v>
      </c>
    </row>
    <row r="5" spans="1:6">
      <c r="A5" s="454"/>
      <c r="B5" s="332" t="s">
        <v>3</v>
      </c>
      <c r="C5" s="334">
        <v>1.6111111111111107</v>
      </c>
      <c r="D5" s="335">
        <v>2.7</v>
      </c>
      <c r="E5" s="335">
        <v>2</v>
      </c>
      <c r="F5" s="335">
        <v>1</v>
      </c>
    </row>
    <row r="6" spans="1:6">
      <c r="A6" s="454">
        <v>2020</v>
      </c>
      <c r="B6" s="332" t="s">
        <v>4</v>
      </c>
      <c r="C6" s="334">
        <v>1.3959243085880642</v>
      </c>
      <c r="D6" s="335">
        <v>2.7</v>
      </c>
      <c r="E6" s="335">
        <v>2</v>
      </c>
      <c r="F6" s="335">
        <v>1</v>
      </c>
    </row>
    <row r="7" spans="1:6">
      <c r="A7" s="454"/>
      <c r="B7" s="332" t="s">
        <v>1</v>
      </c>
      <c r="C7" s="334">
        <v>1.7096466093600764</v>
      </c>
      <c r="D7" s="335">
        <v>2.7</v>
      </c>
      <c r="E7" s="335">
        <v>2</v>
      </c>
      <c r="F7" s="335">
        <v>1</v>
      </c>
    </row>
    <row r="8" spans="1:6">
      <c r="A8" s="454"/>
      <c r="B8" s="332" t="s">
        <v>2</v>
      </c>
      <c r="C8" s="334">
        <v>1.5490196078431373</v>
      </c>
      <c r="D8" s="335">
        <v>2.7</v>
      </c>
      <c r="E8" s="335">
        <v>2</v>
      </c>
      <c r="F8" s="335">
        <v>1</v>
      </c>
    </row>
    <row r="9" spans="1:6">
      <c r="A9" s="454"/>
      <c r="B9" s="332" t="s">
        <v>3</v>
      </c>
      <c r="C9" s="334">
        <v>1.6851963746223564</v>
      </c>
      <c r="D9" s="335">
        <v>2.7</v>
      </c>
      <c r="E9" s="335">
        <v>2</v>
      </c>
      <c r="F9" s="335">
        <v>1</v>
      </c>
    </row>
    <row r="10" spans="1:6">
      <c r="A10" s="454">
        <v>2021</v>
      </c>
      <c r="B10" s="332" t="s">
        <v>4</v>
      </c>
      <c r="C10" s="334">
        <v>1.9280000000000002</v>
      </c>
      <c r="D10" s="335">
        <v>2.7</v>
      </c>
      <c r="E10" s="335">
        <v>2</v>
      </c>
      <c r="F10" s="335">
        <v>1</v>
      </c>
    </row>
    <row r="11" spans="1:6">
      <c r="A11" s="454"/>
      <c r="B11" s="332" t="s">
        <v>1</v>
      </c>
      <c r="C11" s="334">
        <v>2.1856410256410252</v>
      </c>
      <c r="D11" s="335">
        <v>2.7</v>
      </c>
      <c r="E11" s="335">
        <v>2</v>
      </c>
      <c r="F11" s="335">
        <v>1</v>
      </c>
    </row>
    <row r="12" spans="1:6">
      <c r="A12" s="454"/>
      <c r="B12" s="332" t="s">
        <v>2</v>
      </c>
      <c r="C12" s="334">
        <v>1.9050567595459236</v>
      </c>
      <c r="D12" s="335">
        <v>2.7</v>
      </c>
      <c r="E12" s="335">
        <v>2</v>
      </c>
      <c r="F12" s="335">
        <v>1</v>
      </c>
    </row>
    <row r="13" spans="1:6">
      <c r="A13" s="454"/>
      <c r="B13" s="332" t="s">
        <v>3</v>
      </c>
      <c r="C13" s="334">
        <v>2.0439999999999996</v>
      </c>
      <c r="D13" s="335">
        <v>2.7</v>
      </c>
      <c r="E13" s="335">
        <v>2</v>
      </c>
      <c r="F13" s="335">
        <v>1</v>
      </c>
    </row>
    <row r="14" spans="1:6">
      <c r="A14" s="454">
        <v>2022</v>
      </c>
      <c r="B14" s="332" t="s">
        <v>4</v>
      </c>
      <c r="C14" s="334">
        <v>2.19354838709677</v>
      </c>
      <c r="D14" s="335">
        <v>2.7</v>
      </c>
      <c r="E14" s="335">
        <v>2</v>
      </c>
      <c r="F14" s="335">
        <v>1</v>
      </c>
    </row>
    <row r="15" spans="1:6">
      <c r="A15" s="454"/>
      <c r="B15" s="332" t="s">
        <v>1</v>
      </c>
      <c r="C15" s="334">
        <v>2.0710000000000002</v>
      </c>
      <c r="D15" s="335">
        <v>2.7</v>
      </c>
      <c r="E15" s="335">
        <v>2</v>
      </c>
      <c r="F15" s="335">
        <v>1</v>
      </c>
    </row>
    <row r="16" spans="1:6">
      <c r="A16" s="454"/>
      <c r="B16" s="332" t="s">
        <v>2</v>
      </c>
      <c r="C16" s="334">
        <v>2.2570000000000001</v>
      </c>
      <c r="D16" s="335">
        <v>2.7</v>
      </c>
      <c r="E16" s="335">
        <v>2</v>
      </c>
      <c r="F16" s="335">
        <v>1</v>
      </c>
    </row>
    <row r="17" spans="1:6">
      <c r="A17" s="454"/>
      <c r="B17" s="332" t="s">
        <v>3</v>
      </c>
      <c r="C17" s="334">
        <v>2.0100000000000002</v>
      </c>
      <c r="D17" s="335">
        <v>2.7</v>
      </c>
      <c r="E17" s="335">
        <v>2</v>
      </c>
      <c r="F17" s="335">
        <v>1</v>
      </c>
    </row>
    <row r="18" spans="1:6">
      <c r="A18" s="332">
        <v>2023</v>
      </c>
      <c r="B18" s="332" t="s">
        <v>4</v>
      </c>
      <c r="C18" s="332">
        <v>1.63</v>
      </c>
      <c r="D18" s="335">
        <v>2.7</v>
      </c>
      <c r="E18" s="335">
        <v>2</v>
      </c>
      <c r="F18" s="335">
        <v>1</v>
      </c>
    </row>
    <row r="19" spans="1:6">
      <c r="B19" s="332" t="s">
        <v>1</v>
      </c>
      <c r="C19" s="332">
        <v>1.75</v>
      </c>
      <c r="D19" s="335">
        <v>2.7</v>
      </c>
      <c r="E19" s="335">
        <v>2</v>
      </c>
      <c r="F19" s="335">
        <v>1</v>
      </c>
    </row>
    <row r="20" spans="1:6">
      <c r="B20" s="332" t="s">
        <v>2</v>
      </c>
      <c r="C20" s="332">
        <v>1.44</v>
      </c>
      <c r="D20" s="335">
        <v>2.7</v>
      </c>
      <c r="E20" s="335">
        <v>2</v>
      </c>
      <c r="F20" s="335">
        <v>1</v>
      </c>
    </row>
  </sheetData>
  <mergeCells count="4">
    <mergeCell ref="A2:A5"/>
    <mergeCell ref="A6:A9"/>
    <mergeCell ref="A10:A13"/>
    <mergeCell ref="A14:A1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autoPageBreaks="0"/>
  </sheetPr>
  <dimension ref="A1:BE104"/>
  <sheetViews>
    <sheetView tabSelected="1" zoomScaleNormal="100" workbookViewId="0">
      <pane xSplit="4" ySplit="2" topLeftCell="E77" activePane="bottomRight" state="frozen"/>
      <selection pane="topRight" activeCell="A13" sqref="A13"/>
      <selection pane="bottomLeft" activeCell="A13" sqref="A13"/>
      <selection pane="bottomRight" activeCell="K96" sqref="K96"/>
    </sheetView>
  </sheetViews>
  <sheetFormatPr defaultColWidth="8.42578125" defaultRowHeight="15"/>
  <cols>
    <col min="1" max="1" width="6.42578125" style="270" customWidth="1"/>
    <col min="2" max="2" width="4.42578125" style="270" customWidth="1"/>
    <col min="3" max="3" width="6.42578125" style="270" customWidth="1"/>
    <col min="4" max="4" width="3.42578125" style="270" customWidth="1"/>
    <col min="5" max="11" width="11.28515625" style="431" customWidth="1"/>
    <col min="12" max="12" width="11.140625" style="433" bestFit="1" customWidth="1"/>
    <col min="13" max="16" width="11.28515625" style="433" customWidth="1"/>
    <col min="17" max="19" width="11.28515625" style="431" customWidth="1"/>
    <col min="20" max="20" width="12" style="431" customWidth="1"/>
    <col min="21" max="23" width="11.28515625" style="431" customWidth="1"/>
    <col min="24" max="16384" width="8.42578125" style="270"/>
  </cols>
  <sheetData>
    <row r="1" spans="1:57" s="441" customFormat="1" ht="67.5" customHeight="1">
      <c r="E1" s="455" t="s">
        <v>15</v>
      </c>
      <c r="F1" s="455"/>
      <c r="G1" s="432"/>
      <c r="H1" s="432"/>
      <c r="I1" s="432"/>
      <c r="J1" s="432"/>
      <c r="K1" s="432"/>
      <c r="L1" s="442"/>
      <c r="M1" s="442" t="s">
        <v>16</v>
      </c>
      <c r="N1" s="445" t="s">
        <v>479</v>
      </c>
      <c r="O1" s="444" t="s">
        <v>480</v>
      </c>
      <c r="P1" s="442"/>
      <c r="Q1" s="432"/>
      <c r="R1" s="432"/>
      <c r="S1" s="432"/>
      <c r="T1" s="432" t="s">
        <v>17</v>
      </c>
      <c r="U1" s="432"/>
      <c r="V1" s="432"/>
      <c r="W1" s="432"/>
      <c r="Y1" s="443"/>
      <c r="Z1" s="443"/>
      <c r="AA1" s="443"/>
      <c r="AB1" s="443"/>
      <c r="AC1" s="443"/>
      <c r="AD1" s="443"/>
      <c r="AE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T1" s="443"/>
      <c r="AU1" s="443"/>
      <c r="AV1" s="443"/>
      <c r="AW1" s="443"/>
      <c r="AX1" s="443"/>
      <c r="AY1" s="443"/>
      <c r="AZ1" s="443"/>
      <c r="BB1" s="443"/>
      <c r="BC1" s="443"/>
      <c r="BD1" s="443"/>
    </row>
    <row r="2" spans="1:57" s="444" customFormat="1" ht="65.25" customHeight="1">
      <c r="E2" s="445" t="s">
        <v>10</v>
      </c>
      <c r="F2" s="445" t="s">
        <v>18</v>
      </c>
      <c r="G2" s="445" t="s">
        <v>19</v>
      </c>
      <c r="H2" s="445" t="s">
        <v>20</v>
      </c>
      <c r="I2" s="445" t="s">
        <v>21</v>
      </c>
      <c r="J2" s="445" t="s">
        <v>22</v>
      </c>
      <c r="K2" s="445"/>
      <c r="L2" s="446"/>
      <c r="M2" s="446"/>
      <c r="Q2" s="445" t="s">
        <v>23</v>
      </c>
      <c r="R2" s="445" t="s">
        <v>24</v>
      </c>
      <c r="S2" s="445" t="s">
        <v>25</v>
      </c>
      <c r="T2" s="445" t="s">
        <v>16</v>
      </c>
      <c r="U2" s="445" t="s">
        <v>26</v>
      </c>
      <c r="V2" s="445" t="s">
        <v>27</v>
      </c>
      <c r="W2" s="445"/>
      <c r="AE2" s="447"/>
      <c r="AJ2" s="447"/>
      <c r="AR2" s="447"/>
      <c r="AX2" s="447"/>
      <c r="AY2" s="447"/>
      <c r="AZ2" s="447"/>
      <c r="BA2" s="447"/>
      <c r="BB2" s="447"/>
      <c r="BC2" s="447"/>
      <c r="BD2" s="447"/>
      <c r="BE2" s="447"/>
    </row>
    <row r="3" spans="1:57">
      <c r="A3" s="270">
        <v>2016</v>
      </c>
      <c r="B3" s="270">
        <v>1</v>
      </c>
      <c r="C3" s="270">
        <v>2016</v>
      </c>
      <c r="E3" s="434">
        <v>7.0000000000000007E-2</v>
      </c>
      <c r="F3" s="435">
        <v>5.5510869133839069E-3</v>
      </c>
      <c r="G3" s="435">
        <v>1.2158572245042354E-3</v>
      </c>
      <c r="H3" s="435">
        <v>1.3768060210754829E-3</v>
      </c>
      <c r="I3" s="434"/>
      <c r="J3" s="434"/>
      <c r="L3" s="435"/>
      <c r="M3" s="436">
        <v>-7.2230820875612056E-2</v>
      </c>
      <c r="N3" s="436">
        <v>-0.18567446173436764</v>
      </c>
      <c r="O3" s="436">
        <v>9.5119220208088606E-3</v>
      </c>
      <c r="P3" s="436"/>
      <c r="Q3" s="435">
        <v>5.3025951414787196E-3</v>
      </c>
      <c r="R3" s="435">
        <v>2.3646511110822915E-3</v>
      </c>
      <c r="S3" s="435">
        <v>-2.8590184217695122E-3</v>
      </c>
      <c r="T3" s="435">
        <v>-1.3543582275385749E-2</v>
      </c>
      <c r="U3" s="435">
        <v>1.425679051339581E-2</v>
      </c>
      <c r="V3" s="437">
        <v>3.8451426699273444E-5</v>
      </c>
      <c r="W3" s="438"/>
      <c r="X3" s="271"/>
      <c r="Y3" s="271"/>
      <c r="Z3" s="271"/>
      <c r="AA3" s="271"/>
      <c r="AB3" s="271"/>
      <c r="AC3" s="271"/>
      <c r="AD3" s="271"/>
      <c r="AE3" s="21"/>
      <c r="AF3" s="271"/>
      <c r="AG3" s="271"/>
      <c r="AH3" s="271"/>
      <c r="AI3" s="271"/>
      <c r="AJ3" s="21"/>
      <c r="AK3" s="271"/>
      <c r="AL3" s="271"/>
      <c r="AM3" s="271"/>
      <c r="AN3" s="271"/>
      <c r="AO3" s="271"/>
      <c r="AP3" s="271"/>
      <c r="AQ3" s="27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</row>
    <row r="4" spans="1:57">
      <c r="B4" s="270">
        <v>2</v>
      </c>
      <c r="D4" s="270">
        <v>2</v>
      </c>
      <c r="E4" s="434">
        <v>7.0000000000000007E-2</v>
      </c>
      <c r="F4" s="435">
        <v>8.482381005439743E-3</v>
      </c>
      <c r="G4" s="435">
        <v>6.5470386731893981E-3</v>
      </c>
      <c r="H4" s="435">
        <v>4.8471808544465755E-3</v>
      </c>
      <c r="I4" s="434"/>
      <c r="J4" s="434"/>
      <c r="L4" s="435"/>
      <c r="M4" s="436">
        <v>-4.7179454164548718E-2</v>
      </c>
      <c r="N4" s="436">
        <v>-0.12885032800630303</v>
      </c>
      <c r="O4" s="436">
        <v>1.2326301080733515E-2</v>
      </c>
      <c r="P4" s="436"/>
      <c r="Q4" s="435">
        <v>5.3738925207355293E-3</v>
      </c>
      <c r="R4" s="435">
        <v>2.4032941911363995E-3</v>
      </c>
      <c r="S4" s="435">
        <v>-3.9744374329464E-3</v>
      </c>
      <c r="T4" s="435">
        <v>-8.8712919482386108E-3</v>
      </c>
      <c r="U4" s="435">
        <v>1.4019744894173791E-2</v>
      </c>
      <c r="V4" s="437">
        <v>-8.6891839962828304E-4</v>
      </c>
      <c r="W4" s="438"/>
      <c r="X4" s="271"/>
      <c r="Y4" s="271"/>
      <c r="Z4" s="271"/>
      <c r="AA4" s="271"/>
      <c r="AB4" s="271"/>
      <c r="AC4" s="271"/>
      <c r="AD4" s="271"/>
      <c r="AE4" s="21"/>
      <c r="AF4" s="271"/>
      <c r="AG4" s="271"/>
      <c r="AH4" s="271"/>
      <c r="AI4" s="271"/>
      <c r="AJ4" s="21"/>
      <c r="AK4" s="21"/>
      <c r="AL4" s="271"/>
      <c r="AM4" s="271"/>
      <c r="AN4" s="271"/>
      <c r="AO4" s="271"/>
      <c r="AP4" s="271"/>
      <c r="AQ4" s="27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</row>
    <row r="5" spans="1:57">
      <c r="B5" s="270">
        <v>3</v>
      </c>
      <c r="E5" s="434">
        <v>7.0000000000000007E-2</v>
      </c>
      <c r="F5" s="435">
        <v>7.681906733439936E-3</v>
      </c>
      <c r="G5" s="435">
        <v>7.0358186302668102E-3</v>
      </c>
      <c r="H5" s="435">
        <v>4.6568446102577266E-3</v>
      </c>
      <c r="I5" s="434"/>
      <c r="J5" s="434"/>
      <c r="L5" s="435"/>
      <c r="M5" s="436">
        <v>-4.8155093610326993E-2</v>
      </c>
      <c r="N5" s="436">
        <v>-0.11806531031872969</v>
      </c>
      <c r="O5" s="436">
        <v>4.6232749603121182E-3</v>
      </c>
      <c r="P5" s="436"/>
      <c r="Q5" s="435">
        <v>5.485081406112223E-3</v>
      </c>
      <c r="R5" s="435">
        <v>2.4012430837442875E-3</v>
      </c>
      <c r="S5" s="435">
        <v>-4.0249949884986966E-3</v>
      </c>
      <c r="T5" s="435">
        <v>-9.2127285621571627E-3</v>
      </c>
      <c r="U5" s="435">
        <v>1.3897846023833427E-2</v>
      </c>
      <c r="V5" s="437">
        <v>-1.2403868060087287E-3</v>
      </c>
      <c r="W5" s="438"/>
      <c r="X5" s="271"/>
      <c r="Y5" s="271"/>
      <c r="Z5" s="271"/>
      <c r="AA5" s="271"/>
      <c r="AB5" s="271"/>
      <c r="AC5" s="271"/>
      <c r="AD5" s="271"/>
      <c r="AE5" s="21"/>
      <c r="AF5" s="271"/>
      <c r="AG5" s="271"/>
      <c r="AH5" s="271"/>
      <c r="AI5" s="271"/>
      <c r="AJ5" s="21"/>
      <c r="AK5" s="21"/>
      <c r="AL5" s="271"/>
      <c r="AM5" s="271"/>
      <c r="AN5" s="271"/>
      <c r="AO5" s="271"/>
      <c r="AP5" s="271"/>
      <c r="AQ5" s="271"/>
      <c r="AR5" s="21"/>
      <c r="AS5" s="21"/>
      <c r="AT5" s="21"/>
      <c r="AU5" s="21"/>
      <c r="AV5" s="21"/>
      <c r="AW5" s="272"/>
      <c r="AX5" s="21"/>
      <c r="AY5" s="21"/>
      <c r="AZ5" s="21"/>
      <c r="BA5" s="21"/>
      <c r="BB5" s="21"/>
      <c r="BC5" s="21"/>
      <c r="BD5" s="21"/>
      <c r="BE5" s="21"/>
    </row>
    <row r="6" spans="1:57">
      <c r="B6" s="270">
        <v>4</v>
      </c>
      <c r="E6" s="434">
        <v>7.0000000000000007E-2</v>
      </c>
      <c r="F6" s="435">
        <v>1.3219773212730379E-2</v>
      </c>
      <c r="G6" s="435">
        <v>1.474949855204799E-2</v>
      </c>
      <c r="H6" s="435">
        <v>1.0925183696447016E-2</v>
      </c>
      <c r="I6" s="434"/>
      <c r="J6" s="434"/>
      <c r="L6" s="435"/>
      <c r="M6" s="436">
        <v>-2.1351081918707382E-2</v>
      </c>
      <c r="N6" s="436">
        <v>-5.7635993150471854E-2</v>
      </c>
      <c r="O6" s="436">
        <v>7.7520648648974344E-3</v>
      </c>
      <c r="P6" s="436"/>
      <c r="Q6" s="435">
        <v>5.0676694779311976E-3</v>
      </c>
      <c r="R6" s="435">
        <v>2.8758676789315159E-3</v>
      </c>
      <c r="S6" s="435">
        <v>-4.2763812519617823E-3</v>
      </c>
      <c r="T6" s="435">
        <v>-4.1633866779099528E-3</v>
      </c>
      <c r="U6" s="435">
        <v>1.3780157358212922E-2</v>
      </c>
      <c r="V6" s="437">
        <v>-7.7966877820538909E-4</v>
      </c>
      <c r="W6" s="438"/>
      <c r="X6" s="271"/>
      <c r="Y6" s="271"/>
      <c r="Z6" s="271"/>
      <c r="AA6" s="271"/>
      <c r="AB6" s="271"/>
      <c r="AC6" s="271"/>
      <c r="AD6" s="271"/>
      <c r="AE6" s="21"/>
      <c r="AF6" s="271"/>
      <c r="AG6" s="271"/>
      <c r="AH6" s="271"/>
      <c r="AI6" s="271"/>
      <c r="AJ6" s="21"/>
      <c r="AK6" s="271"/>
      <c r="AL6" s="271"/>
      <c r="AM6" s="271"/>
      <c r="AN6" s="271"/>
      <c r="AO6" s="271"/>
      <c r="AP6" s="271"/>
      <c r="AQ6" s="271"/>
      <c r="AR6" s="21"/>
      <c r="AS6" s="21"/>
      <c r="AT6" s="21"/>
      <c r="AU6" s="21"/>
      <c r="AV6" s="21"/>
      <c r="AW6" s="272"/>
      <c r="AX6" s="21"/>
      <c r="AY6" s="21"/>
      <c r="AZ6" s="21"/>
      <c r="BA6" s="21"/>
      <c r="BB6" s="21"/>
      <c r="BC6" s="21"/>
      <c r="BD6" s="21"/>
      <c r="BE6" s="21"/>
    </row>
    <row r="7" spans="1:57">
      <c r="B7" s="270">
        <v>5</v>
      </c>
      <c r="D7" s="270">
        <v>5</v>
      </c>
      <c r="E7" s="434">
        <v>7.0000000000000007E-2</v>
      </c>
      <c r="F7" s="435">
        <v>1.3239900774362878E-2</v>
      </c>
      <c r="G7" s="435">
        <v>1.4903092551814989E-2</v>
      </c>
      <c r="H7" s="435">
        <v>1.1265766592112314E-3</v>
      </c>
      <c r="I7" s="434"/>
      <c r="J7" s="434"/>
      <c r="L7" s="435"/>
      <c r="M7" s="436">
        <v>-2.0501516776950113E-2</v>
      </c>
      <c r="N7" s="436">
        <v>-5.990008914200029E-2</v>
      </c>
      <c r="O7" s="436">
        <v>1.2044645788777952E-2</v>
      </c>
      <c r="P7" s="436"/>
      <c r="Q7" s="435">
        <v>4.4764564726526282E-3</v>
      </c>
      <c r="R7" s="435">
        <v>2.9789998357340995E-3</v>
      </c>
      <c r="S7" s="435">
        <v>-4.297845295338238E-3</v>
      </c>
      <c r="T7" s="435">
        <v>-4.0038744365560042E-3</v>
      </c>
      <c r="U7" s="435">
        <v>1.3888739204923468E-2</v>
      </c>
      <c r="V7" s="437">
        <v>-5.47769838305743E-4</v>
      </c>
      <c r="W7" s="438"/>
      <c r="X7" s="271"/>
      <c r="Y7" s="271"/>
      <c r="Z7" s="271"/>
      <c r="AA7" s="271"/>
      <c r="AB7" s="271"/>
      <c r="AC7" s="271"/>
      <c r="AD7" s="271"/>
      <c r="AE7" s="21"/>
      <c r="AF7" s="271"/>
      <c r="AG7" s="271"/>
      <c r="AH7" s="271"/>
      <c r="AI7" s="271"/>
      <c r="AJ7" s="21"/>
      <c r="AK7" s="21"/>
      <c r="AL7" s="271"/>
      <c r="AM7" s="271"/>
      <c r="AN7" s="271"/>
      <c r="AO7" s="271"/>
      <c r="AP7" s="271"/>
      <c r="AQ7" s="271"/>
      <c r="AR7" s="21"/>
      <c r="AS7" s="21"/>
      <c r="AT7" s="21"/>
      <c r="AU7" s="21"/>
      <c r="AV7" s="21"/>
      <c r="AW7" s="272"/>
      <c r="AX7" s="21"/>
      <c r="AY7" s="21"/>
      <c r="AZ7" s="21"/>
      <c r="BA7" s="21"/>
      <c r="BB7" s="21"/>
      <c r="BC7" s="21"/>
      <c r="BD7" s="21"/>
      <c r="BE7" s="21"/>
    </row>
    <row r="8" spans="1:57">
      <c r="B8" s="270">
        <v>6</v>
      </c>
      <c r="E8" s="434">
        <v>7.0000000000000007E-2</v>
      </c>
      <c r="F8" s="435">
        <v>1.1566629639137238E-2</v>
      </c>
      <c r="G8" s="435">
        <v>1.1758172652038157E-2</v>
      </c>
      <c r="H8" s="435">
        <v>-2.8284518170923478E-3</v>
      </c>
      <c r="I8" s="434"/>
      <c r="J8" s="434"/>
      <c r="L8" s="435"/>
      <c r="M8" s="436">
        <v>-2.3469341882401906E-2</v>
      </c>
      <c r="N8" s="436">
        <v>-7.2927027522339594E-2</v>
      </c>
      <c r="O8" s="436">
        <v>1.760188197672341E-2</v>
      </c>
      <c r="P8" s="436"/>
      <c r="Q8" s="435">
        <v>5.0548856913205081E-3</v>
      </c>
      <c r="R8" s="435">
        <v>3.4565796083260185E-3</v>
      </c>
      <c r="S8" s="435">
        <v>-5.1602486877277542E-3</v>
      </c>
      <c r="T8" s="435">
        <v>-4.5449183835646932E-3</v>
      </c>
      <c r="U8" s="435">
        <v>1.3980494611136929E-2</v>
      </c>
      <c r="V8" s="437">
        <v>-2.0316554935805786E-3</v>
      </c>
      <c r="W8" s="438"/>
      <c r="X8" s="271"/>
      <c r="Y8" s="271"/>
      <c r="Z8" s="271"/>
      <c r="AA8" s="271"/>
      <c r="AB8" s="271"/>
      <c r="AC8" s="271"/>
      <c r="AD8" s="271"/>
      <c r="AE8" s="21"/>
      <c r="AF8" s="271"/>
      <c r="AG8" s="271"/>
      <c r="AH8" s="271"/>
      <c r="AI8" s="271"/>
      <c r="AJ8" s="21"/>
      <c r="AK8" s="21"/>
      <c r="AL8" s="271"/>
      <c r="AM8" s="271"/>
      <c r="AN8" s="271"/>
      <c r="AO8" s="271"/>
      <c r="AP8" s="271"/>
      <c r="AQ8" s="271"/>
      <c r="AR8" s="21"/>
      <c r="AS8" s="21"/>
      <c r="AT8" s="21"/>
      <c r="AU8" s="21"/>
      <c r="AV8" s="21"/>
      <c r="AW8" s="272"/>
      <c r="AX8" s="21"/>
      <c r="AY8" s="21"/>
      <c r="AZ8" s="21"/>
      <c r="BA8" s="21"/>
      <c r="BB8" s="21"/>
      <c r="BC8" s="21"/>
      <c r="BD8" s="21"/>
      <c r="BE8" s="21"/>
    </row>
    <row r="9" spans="1:57">
      <c r="B9" s="270">
        <v>7</v>
      </c>
      <c r="E9" s="434">
        <v>7.0000000000000007E-2</v>
      </c>
      <c r="F9" s="435">
        <v>1.4936131532886865E-2</v>
      </c>
      <c r="G9" s="435">
        <v>1.6280499561848405E-2</v>
      </c>
      <c r="H9" s="435">
        <v>7.7301535193297077E-4</v>
      </c>
      <c r="I9" s="434"/>
      <c r="J9" s="434"/>
      <c r="L9" s="435"/>
      <c r="M9" s="436">
        <v>-2.3775484834386185E-2</v>
      </c>
      <c r="N9" s="436">
        <v>-7.1616815546750034E-2</v>
      </c>
      <c r="O9" s="436">
        <v>1.4285764194357453E-2</v>
      </c>
      <c r="P9" s="436"/>
      <c r="Q9" s="435">
        <v>6.9927098358059684E-3</v>
      </c>
      <c r="R9" s="435">
        <v>3.7472116594909734E-3</v>
      </c>
      <c r="S9" s="435">
        <v>-5.1356527203555409E-3</v>
      </c>
      <c r="T9" s="435">
        <v>-4.5393709034928127E-3</v>
      </c>
      <c r="U9" s="435">
        <v>1.46262022124246E-2</v>
      </c>
      <c r="V9" s="437">
        <v>-1.5575299138061386E-3</v>
      </c>
      <c r="W9" s="438"/>
      <c r="X9" s="271"/>
      <c r="Y9" s="271"/>
      <c r="Z9" s="271"/>
      <c r="AA9" s="271"/>
      <c r="AB9" s="271"/>
      <c r="AC9" s="271"/>
      <c r="AD9" s="271"/>
      <c r="AE9" s="21"/>
      <c r="AF9" s="271"/>
      <c r="AG9" s="271"/>
      <c r="AH9" s="271"/>
      <c r="AI9" s="271"/>
      <c r="AJ9" s="21"/>
      <c r="AK9" s="271"/>
      <c r="AL9" s="271"/>
      <c r="AM9" s="271"/>
      <c r="AN9" s="271"/>
      <c r="AO9" s="271"/>
      <c r="AP9" s="271"/>
      <c r="AQ9" s="271"/>
      <c r="AR9" s="21"/>
      <c r="AS9" s="21"/>
      <c r="AT9" s="21"/>
      <c r="AU9" s="21"/>
      <c r="AV9" s="21"/>
      <c r="AW9" s="272"/>
      <c r="AX9" s="21"/>
      <c r="AY9" s="21"/>
      <c r="AZ9" s="21"/>
      <c r="BA9" s="21"/>
      <c r="BB9" s="21"/>
      <c r="BC9" s="21"/>
      <c r="BD9" s="21"/>
      <c r="BE9" s="21"/>
    </row>
    <row r="10" spans="1:57">
      <c r="B10" s="270">
        <v>8</v>
      </c>
      <c r="D10" s="270">
        <v>8</v>
      </c>
      <c r="E10" s="434">
        <v>7.0000000000000007E-2</v>
      </c>
      <c r="F10" s="435">
        <v>-1.3660961600922006E-3</v>
      </c>
      <c r="G10" s="435">
        <v>-2.7702163872037611E-3</v>
      </c>
      <c r="H10" s="435">
        <v>-7.4661666194616449E-3</v>
      </c>
      <c r="I10" s="434"/>
      <c r="J10" s="434"/>
      <c r="L10" s="435"/>
      <c r="M10" s="436">
        <v>-4.3413493451452512E-2</v>
      </c>
      <c r="N10" s="436">
        <v>-7.913649885230456E-2</v>
      </c>
      <c r="O10" s="436">
        <v>-1.7353121703535646E-2</v>
      </c>
      <c r="P10" s="436"/>
      <c r="Q10" s="435">
        <v>6.0201761306147615E-3</v>
      </c>
      <c r="R10" s="435">
        <v>6.1324621707605149E-4</v>
      </c>
      <c r="S10" s="435">
        <v>-5.1426902199296944E-3</v>
      </c>
      <c r="T10" s="435">
        <v>-8.026967550363891E-3</v>
      </c>
      <c r="U10" s="435">
        <v>5.4203611115316262E-3</v>
      </c>
      <c r="V10" s="437">
        <v>-7.1595063807245189E-4</v>
      </c>
      <c r="W10" s="438"/>
      <c r="X10" s="271"/>
      <c r="Y10" s="271"/>
      <c r="Z10" s="271"/>
      <c r="AA10" s="271"/>
      <c r="AB10" s="271"/>
      <c r="AC10" s="271"/>
      <c r="AD10" s="271"/>
      <c r="AE10" s="21"/>
      <c r="AF10" s="271"/>
      <c r="AG10" s="271"/>
      <c r="AH10" s="271"/>
      <c r="AI10" s="271"/>
      <c r="AJ10" s="21"/>
      <c r="AK10" s="21"/>
      <c r="AL10" s="271"/>
      <c r="AM10" s="271"/>
      <c r="AN10" s="271"/>
      <c r="AO10" s="271"/>
      <c r="AP10" s="271"/>
      <c r="AQ10" s="271"/>
      <c r="AR10" s="21"/>
      <c r="AS10" s="21"/>
      <c r="AT10" s="21"/>
      <c r="AU10" s="21"/>
      <c r="AV10" s="21"/>
      <c r="AW10" s="272"/>
      <c r="AX10" s="21"/>
      <c r="AY10" s="21"/>
      <c r="AZ10" s="21"/>
      <c r="BA10" s="21"/>
      <c r="BB10" s="21"/>
      <c r="BC10" s="21"/>
      <c r="BD10" s="21"/>
      <c r="BE10" s="21"/>
    </row>
    <row r="11" spans="1:57">
      <c r="B11" s="270">
        <v>9</v>
      </c>
      <c r="E11" s="434">
        <v>7.0000000000000007E-2</v>
      </c>
      <c r="F11" s="435">
        <v>-4.5673240520105463E-4</v>
      </c>
      <c r="G11" s="435">
        <v>-2.4514826692259017E-3</v>
      </c>
      <c r="H11" s="435">
        <v>-5.28969724342776E-3</v>
      </c>
      <c r="I11" s="434"/>
      <c r="J11" s="434"/>
      <c r="L11" s="435"/>
      <c r="M11" s="436">
        <v>-3.35851521685121E-2</v>
      </c>
      <c r="N11" s="436">
        <v>-7.2582988066413834E-2</v>
      </c>
      <c r="O11" s="436">
        <v>-6.5558039177489036E-3</v>
      </c>
      <c r="P11" s="436"/>
      <c r="Q11" s="435">
        <v>7.6415501783562547E-3</v>
      </c>
      <c r="R11" s="435">
        <v>6.3412065390757539E-4</v>
      </c>
      <c r="S11" s="435">
        <v>-5.4086600438505187E-3</v>
      </c>
      <c r="T11" s="435">
        <v>-6.0143361674998303E-3</v>
      </c>
      <c r="U11" s="435">
        <v>4.7784339788059212E-3</v>
      </c>
      <c r="V11" s="437">
        <v>-2.6037073301588155E-3</v>
      </c>
      <c r="W11" s="438"/>
      <c r="X11" s="271"/>
      <c r="Y11" s="271"/>
      <c r="Z11" s="271"/>
      <c r="AA11" s="271"/>
      <c r="AB11" s="271"/>
      <c r="AC11" s="271"/>
      <c r="AD11" s="271"/>
      <c r="AE11" s="21"/>
      <c r="AF11" s="271"/>
      <c r="AG11" s="271"/>
      <c r="AH11" s="271"/>
      <c r="AI11" s="271"/>
      <c r="AJ11" s="21"/>
      <c r="AK11" s="21"/>
      <c r="AL11" s="271"/>
      <c r="AM11" s="271"/>
      <c r="AN11" s="271"/>
      <c r="AO11" s="271"/>
      <c r="AP11" s="271"/>
      <c r="AQ11" s="271"/>
      <c r="AR11" s="21"/>
      <c r="AS11" s="21"/>
      <c r="AT11" s="21"/>
      <c r="AU11" s="21"/>
      <c r="AV11" s="21"/>
      <c r="AW11" s="272"/>
      <c r="AX11" s="21"/>
      <c r="AY11" s="21"/>
      <c r="AZ11" s="21"/>
      <c r="BA11" s="21"/>
      <c r="BB11" s="21"/>
      <c r="BC11" s="21"/>
      <c r="BD11" s="21"/>
      <c r="BE11" s="21"/>
    </row>
    <row r="12" spans="1:57">
      <c r="B12" s="270">
        <v>10</v>
      </c>
      <c r="E12" s="434">
        <v>7.0000000000000007E-2</v>
      </c>
      <c r="F12" s="435">
        <v>-1.7605695498574825E-3</v>
      </c>
      <c r="G12" s="435">
        <v>-6.1018771022575136E-3</v>
      </c>
      <c r="H12" s="435">
        <v>-6.1789818102608862E-3</v>
      </c>
      <c r="I12" s="434"/>
      <c r="J12" s="434"/>
      <c r="L12" s="435"/>
      <c r="M12" s="436">
        <v>-3.042727739325124E-2</v>
      </c>
      <c r="N12" s="436">
        <v>-6.8726351005003239E-2</v>
      </c>
      <c r="O12" s="436">
        <v>-6.2615151487277476E-3</v>
      </c>
      <c r="P12" s="436"/>
      <c r="Q12" s="435">
        <v>5.2911540085677257E-3</v>
      </c>
      <c r="R12" s="435">
        <v>1.4317925065902767E-5</v>
      </c>
      <c r="S12" s="435">
        <v>-5.2137493680366994E-3</v>
      </c>
      <c r="T12" s="435">
        <v>-5.2789586173901107E-3</v>
      </c>
      <c r="U12" s="435">
        <v>4.9557503198424053E-3</v>
      </c>
      <c r="V12" s="437">
        <v>-2.0935185663987937E-3</v>
      </c>
      <c r="W12" s="438"/>
      <c r="X12" s="271"/>
      <c r="Y12" s="271"/>
      <c r="Z12" s="271"/>
      <c r="AA12" s="271"/>
      <c r="AB12" s="271"/>
      <c r="AC12" s="271"/>
      <c r="AD12" s="271"/>
      <c r="AE12" s="21"/>
      <c r="AF12" s="271"/>
      <c r="AG12" s="271"/>
      <c r="AH12" s="271"/>
      <c r="AI12" s="271"/>
      <c r="AJ12" s="21"/>
      <c r="AK12" s="271"/>
      <c r="AL12" s="271"/>
      <c r="AM12" s="271"/>
      <c r="AN12" s="271"/>
      <c r="AO12" s="271"/>
      <c r="AP12" s="271"/>
      <c r="AQ12" s="271"/>
      <c r="AR12" s="21"/>
      <c r="AS12" s="21"/>
      <c r="AT12" s="21"/>
      <c r="AU12" s="21"/>
      <c r="AV12" s="21"/>
      <c r="AW12" s="272"/>
      <c r="AX12" s="21"/>
      <c r="AY12" s="21"/>
      <c r="AZ12" s="21"/>
      <c r="BA12" s="21"/>
      <c r="BB12" s="21"/>
      <c r="BC12" s="21"/>
      <c r="BD12" s="21"/>
      <c r="BE12" s="21"/>
    </row>
    <row r="13" spans="1:57">
      <c r="B13" s="270">
        <v>11</v>
      </c>
      <c r="D13" s="270">
        <v>11</v>
      </c>
      <c r="E13" s="434">
        <v>7.0000000000000007E-2</v>
      </c>
      <c r="F13" s="435">
        <v>5.3390652517035786E-3</v>
      </c>
      <c r="G13" s="435">
        <v>3.8918594345971336E-4</v>
      </c>
      <c r="H13" s="435">
        <v>4.9831525556138789E-3</v>
      </c>
      <c r="I13" s="434"/>
      <c r="J13" s="434"/>
      <c r="L13" s="435"/>
      <c r="M13" s="436">
        <v>-9.4573445367742703E-3</v>
      </c>
      <c r="N13" s="436">
        <v>-3.2824000960398392E-2</v>
      </c>
      <c r="O13" s="436">
        <v>4.1075936857464246E-3</v>
      </c>
      <c r="P13" s="436"/>
      <c r="Q13" s="435">
        <v>5.5395918474793132E-3</v>
      </c>
      <c r="R13" s="435">
        <v>2.3240635192864955E-5</v>
      </c>
      <c r="S13" s="435">
        <v>-4.9127289072623571E-3</v>
      </c>
      <c r="T13" s="435">
        <v>-1.6043555602866394E-3</v>
      </c>
      <c r="U13" s="435">
        <v>4.603628029714639E-3</v>
      </c>
      <c r="V13" s="437">
        <v>8.618541878612616E-4</v>
      </c>
      <c r="W13" s="438"/>
      <c r="X13" s="271"/>
      <c r="Y13" s="271"/>
      <c r="Z13" s="271"/>
      <c r="AA13" s="271"/>
      <c r="AB13" s="271"/>
      <c r="AC13" s="271"/>
      <c r="AD13" s="271"/>
      <c r="AE13" s="21"/>
      <c r="AF13" s="271"/>
      <c r="AG13" s="271"/>
      <c r="AH13" s="271"/>
      <c r="AI13" s="271"/>
      <c r="AJ13" s="21"/>
      <c r="AK13" s="21"/>
      <c r="AL13" s="271"/>
      <c r="AM13" s="271"/>
      <c r="AN13" s="271"/>
      <c r="AO13" s="271"/>
      <c r="AP13" s="271"/>
      <c r="AQ13" s="271"/>
      <c r="AR13" s="21"/>
      <c r="AS13" s="21"/>
      <c r="AT13" s="21"/>
      <c r="AU13" s="21"/>
      <c r="AV13" s="21"/>
      <c r="AW13" s="272"/>
      <c r="AX13" s="21"/>
      <c r="AY13" s="21"/>
      <c r="AZ13" s="21"/>
      <c r="BA13" s="21"/>
      <c r="BB13" s="21"/>
      <c r="BC13" s="21"/>
      <c r="BD13" s="21"/>
      <c r="BE13" s="21"/>
    </row>
    <row r="14" spans="1:57">
      <c r="B14" s="270">
        <v>12</v>
      </c>
      <c r="E14" s="434">
        <v>7.0000000000000007E-2</v>
      </c>
      <c r="F14" s="435">
        <v>1.2653228356908741E-2</v>
      </c>
      <c r="G14" s="435">
        <v>7.9910032335936965E-3</v>
      </c>
      <c r="H14" s="435">
        <v>5.8265419023879605E-3</v>
      </c>
      <c r="I14" s="434"/>
      <c r="J14" s="434"/>
      <c r="L14" s="435"/>
      <c r="M14" s="436">
        <v>1.6806800314528303E-2</v>
      </c>
      <c r="N14" s="436">
        <v>3.1268624224855435E-2</v>
      </c>
      <c r="O14" s="436">
        <v>8.7939235517877634E-3</v>
      </c>
      <c r="P14" s="436"/>
      <c r="Q14" s="435">
        <v>4.6986691268620148E-3</v>
      </c>
      <c r="R14" s="435">
        <v>1.0715099692372413E-3</v>
      </c>
      <c r="S14" s="435">
        <v>-4.3568857211963401E-3</v>
      </c>
      <c r="T14" s="435">
        <v>2.8262478313160564E-3</v>
      </c>
      <c r="U14" s="435">
        <v>4.7124325483491724E-3</v>
      </c>
      <c r="V14" s="437">
        <v>2.6496188240905465E-3</v>
      </c>
      <c r="W14" s="438"/>
      <c r="X14" s="271"/>
      <c r="Y14" s="271"/>
      <c r="Z14" s="271"/>
      <c r="AA14" s="271"/>
      <c r="AB14" s="271"/>
      <c r="AC14" s="271"/>
      <c r="AD14" s="271"/>
      <c r="AE14" s="21"/>
      <c r="AF14" s="271"/>
      <c r="AG14" s="271"/>
      <c r="AH14" s="271"/>
      <c r="AI14" s="271"/>
      <c r="AJ14" s="21"/>
      <c r="AK14" s="21"/>
      <c r="AL14" s="271"/>
      <c r="AM14" s="271"/>
      <c r="AN14" s="271"/>
      <c r="AO14" s="271"/>
      <c r="AP14" s="271"/>
      <c r="AQ14" s="271"/>
      <c r="AR14" s="21"/>
      <c r="AS14" s="21"/>
      <c r="AT14" s="21"/>
      <c r="AU14" s="21"/>
      <c r="AV14" s="21"/>
      <c r="AW14" s="272"/>
      <c r="AX14" s="21"/>
      <c r="AY14" s="21"/>
      <c r="AZ14" s="21"/>
      <c r="BA14" s="21"/>
      <c r="BB14" s="21"/>
      <c r="BC14" s="21"/>
      <c r="BD14" s="21"/>
      <c r="BE14" s="21"/>
    </row>
    <row r="15" spans="1:57">
      <c r="A15" s="270">
        <v>2017</v>
      </c>
      <c r="B15" s="270">
        <v>1</v>
      </c>
      <c r="C15" s="270">
        <v>2017</v>
      </c>
      <c r="E15" s="434">
        <v>0.08</v>
      </c>
      <c r="F15" s="435">
        <v>2.097169228191631E-2</v>
      </c>
      <c r="G15" s="435">
        <v>1.7340436536796844E-2</v>
      </c>
      <c r="H15" s="435">
        <v>9.6026395077681848E-3</v>
      </c>
      <c r="I15" s="434"/>
      <c r="J15" s="434"/>
      <c r="L15" s="435"/>
      <c r="M15" s="436">
        <v>2.572936521079372E-2</v>
      </c>
      <c r="N15" s="436">
        <v>5.1722642553988285E-2</v>
      </c>
      <c r="O15" s="436">
        <v>1.062102716008595E-2</v>
      </c>
      <c r="P15" s="436"/>
      <c r="Q15" s="435">
        <v>7.8083476026840565E-3</v>
      </c>
      <c r="R15" s="435">
        <v>1.9141462788442856E-3</v>
      </c>
      <c r="S15" s="435">
        <v>-2.0845201848278963E-3</v>
      </c>
      <c r="T15" s="435">
        <v>4.4511873350324832E-3</v>
      </c>
      <c r="U15" s="435">
        <v>5.0582274814775343E-3</v>
      </c>
      <c r="V15" s="437">
        <v>3.1346894460757106E-3</v>
      </c>
      <c r="W15" s="438"/>
      <c r="X15" s="271"/>
      <c r="Y15" s="271"/>
      <c r="Z15" s="271"/>
      <c r="AA15" s="271"/>
      <c r="AB15" s="271"/>
      <c r="AC15" s="271"/>
      <c r="AD15" s="271"/>
      <c r="AE15" s="21"/>
      <c r="AF15" s="271"/>
      <c r="AG15" s="271"/>
      <c r="AH15" s="271"/>
      <c r="AI15" s="271"/>
      <c r="AJ15" s="21"/>
      <c r="AK15" s="271"/>
      <c r="AL15" s="271"/>
      <c r="AM15" s="271"/>
      <c r="AN15" s="271"/>
      <c r="AO15" s="271"/>
      <c r="AP15" s="271"/>
      <c r="AQ15" s="271"/>
      <c r="AR15" s="21"/>
      <c r="AS15" s="21"/>
      <c r="AT15" s="21"/>
      <c r="AU15" s="21"/>
      <c r="AV15" s="21"/>
      <c r="AW15" s="272"/>
      <c r="AX15" s="21"/>
      <c r="AY15" s="21"/>
      <c r="AZ15" s="21"/>
      <c r="BA15" s="21"/>
      <c r="BB15" s="21"/>
      <c r="BC15" s="21"/>
      <c r="BD15" s="21"/>
    </row>
    <row r="16" spans="1:57">
      <c r="B16" s="270">
        <v>2</v>
      </c>
      <c r="D16" s="270">
        <v>2</v>
      </c>
      <c r="E16" s="434">
        <v>0.08</v>
      </c>
      <c r="F16" s="435">
        <v>2.4028811192465804E-2</v>
      </c>
      <c r="G16" s="435">
        <v>1.8098960597539682E-2</v>
      </c>
      <c r="H16" s="435">
        <v>7.8560177713022927E-3</v>
      </c>
      <c r="I16" s="434"/>
      <c r="J16" s="434"/>
      <c r="L16" s="435"/>
      <c r="M16" s="436">
        <v>2.9982387571370728E-2</v>
      </c>
      <c r="N16" s="436">
        <v>2.9115679693882957E-2</v>
      </c>
      <c r="O16" s="436">
        <v>3.0525809012969196E-2</v>
      </c>
      <c r="P16" s="436"/>
      <c r="Q16" s="435">
        <v>6.1418575436335077E-3</v>
      </c>
      <c r="R16" s="435">
        <v>1.8895209204212271E-3</v>
      </c>
      <c r="S16" s="435">
        <v>8.1246540987503924E-4</v>
      </c>
      <c r="T16" s="435">
        <v>5.3265127604274938E-3</v>
      </c>
      <c r="U16" s="435">
        <v>6.1564356682602111E-3</v>
      </c>
      <c r="V16" s="437">
        <v>3.4839364086432529E-3</v>
      </c>
      <c r="W16" s="438"/>
      <c r="X16" s="271"/>
      <c r="Y16" s="271"/>
      <c r="Z16" s="271"/>
      <c r="AA16" s="271"/>
      <c r="AB16" s="271"/>
      <c r="AC16" s="271"/>
      <c r="AD16" s="271"/>
      <c r="AE16" s="21"/>
      <c r="AF16" s="271"/>
      <c r="AG16" s="271"/>
      <c r="AH16" s="271"/>
      <c r="AI16" s="271"/>
      <c r="AJ16" s="21"/>
      <c r="AK16" s="21"/>
      <c r="AL16" s="271"/>
      <c r="AM16" s="271"/>
      <c r="AN16" s="271"/>
      <c r="AO16" s="271"/>
      <c r="AP16" s="271"/>
      <c r="AQ16" s="271"/>
      <c r="AR16" s="21"/>
      <c r="AS16" s="21"/>
      <c r="AT16" s="21"/>
      <c r="AU16" s="21"/>
      <c r="AV16" s="21"/>
      <c r="AW16" s="272"/>
      <c r="AX16" s="21"/>
      <c r="AY16" s="21"/>
      <c r="AZ16" s="21"/>
      <c r="BA16" s="21"/>
      <c r="BB16" s="21"/>
      <c r="BC16" s="21"/>
      <c r="BD16" s="21"/>
      <c r="BE16" s="21"/>
    </row>
    <row r="17" spans="1:57">
      <c r="B17" s="270">
        <v>3</v>
      </c>
      <c r="E17" s="434">
        <v>0.08</v>
      </c>
      <c r="F17" s="435">
        <v>3.1315432238478991E-2</v>
      </c>
      <c r="G17" s="435">
        <v>2.9900489882909831E-2</v>
      </c>
      <c r="H17" s="435">
        <v>1.1805621703192992E-2</v>
      </c>
      <c r="I17" s="434"/>
      <c r="J17" s="434"/>
      <c r="L17" s="435"/>
      <c r="M17" s="436">
        <v>3.8485891025233032E-2</v>
      </c>
      <c r="N17" s="436">
        <v>3.0639817138252479E-2</v>
      </c>
      <c r="O17" s="436">
        <v>4.3685861725534236E-2</v>
      </c>
      <c r="P17" s="436"/>
      <c r="Q17" s="435">
        <v>9.9674188763370867E-3</v>
      </c>
      <c r="R17" s="435">
        <v>2.3120310434665424E-3</v>
      </c>
      <c r="S17" s="435">
        <v>1.4936330030295576E-3</v>
      </c>
      <c r="T17" s="435">
        <v>6.9548908636178457E-3</v>
      </c>
      <c r="U17" s="435">
        <v>5.9985286276566727E-3</v>
      </c>
      <c r="V17" s="437">
        <v>4.3980785755250223E-3</v>
      </c>
      <c r="W17" s="438"/>
      <c r="X17" s="271"/>
      <c r="Y17" s="271"/>
      <c r="Z17" s="271"/>
      <c r="AA17" s="271"/>
      <c r="AB17" s="271"/>
      <c r="AC17" s="271"/>
      <c r="AD17" s="271"/>
      <c r="AE17" s="21"/>
      <c r="AF17" s="271"/>
      <c r="AG17" s="271"/>
      <c r="AH17" s="271"/>
      <c r="AI17" s="271"/>
      <c r="AJ17" s="21"/>
      <c r="AK17" s="21"/>
      <c r="AL17" s="271"/>
      <c r="AM17" s="271"/>
      <c r="AN17" s="271"/>
      <c r="AO17" s="271"/>
      <c r="AP17" s="271"/>
      <c r="AQ17" s="271"/>
      <c r="AR17" s="21"/>
      <c r="AS17" s="21"/>
      <c r="AT17" s="21"/>
      <c r="AU17" s="21"/>
      <c r="AV17" s="272"/>
      <c r="AW17" s="272"/>
      <c r="AX17" s="21"/>
      <c r="AY17" s="21"/>
      <c r="AZ17" s="21"/>
      <c r="BA17" s="21"/>
      <c r="BB17" s="21"/>
      <c r="BC17" s="21"/>
      <c r="BD17" s="21"/>
      <c r="BE17" s="21"/>
    </row>
    <row r="18" spans="1:57">
      <c r="B18" s="270">
        <v>4</v>
      </c>
      <c r="E18" s="434">
        <v>0.08</v>
      </c>
      <c r="F18" s="435">
        <v>3.2410893501506832E-2</v>
      </c>
      <c r="G18" s="435">
        <v>3.2294828047662261E-2</v>
      </c>
      <c r="H18" s="435">
        <v>1.1998986476799978E-2</v>
      </c>
      <c r="I18" s="434"/>
      <c r="J18" s="434"/>
      <c r="L18" s="435"/>
      <c r="M18" s="436">
        <v>1.5676968493068877E-2</v>
      </c>
      <c r="N18" s="436">
        <v>-2.8548487557926605E-2</v>
      </c>
      <c r="O18" s="436">
        <v>4.8847405879801631E-2</v>
      </c>
      <c r="P18" s="436"/>
      <c r="Q18" s="435">
        <v>1.483740364679738E-2</v>
      </c>
      <c r="R18" s="435">
        <v>1.8768360451792126E-3</v>
      </c>
      <c r="S18" s="435">
        <v>1.8191506496097671E-3</v>
      </c>
      <c r="T18" s="435">
        <v>2.952651637557565E-3</v>
      </c>
      <c r="U18" s="435">
        <v>7.0205851191193699E-3</v>
      </c>
      <c r="V18" s="437">
        <v>4.0723946424030587E-3</v>
      </c>
      <c r="W18" s="438"/>
      <c r="X18" s="271"/>
      <c r="Y18" s="271"/>
      <c r="Z18" s="271"/>
      <c r="AA18" s="271"/>
      <c r="AB18" s="271"/>
      <c r="AC18" s="271"/>
      <c r="AD18" s="271"/>
      <c r="AE18" s="21"/>
      <c r="AF18" s="271"/>
      <c r="AG18" s="271"/>
      <c r="AH18" s="271"/>
      <c r="AI18" s="271"/>
      <c r="AJ18" s="21"/>
      <c r="AK18" s="271"/>
      <c r="AL18" s="271"/>
      <c r="AM18" s="271"/>
      <c r="AN18" s="271"/>
      <c r="AO18" s="271"/>
      <c r="AP18" s="271"/>
      <c r="AQ18" s="271"/>
      <c r="AR18" s="21"/>
      <c r="AS18" s="21"/>
      <c r="AT18" s="21"/>
      <c r="AU18" s="21"/>
      <c r="AV18" s="272"/>
      <c r="AW18" s="272"/>
      <c r="AX18" s="21"/>
      <c r="AY18" s="21"/>
      <c r="AZ18" s="21"/>
      <c r="BA18" s="21"/>
      <c r="BB18" s="21"/>
      <c r="BC18" s="21"/>
      <c r="BD18" s="21"/>
      <c r="BE18" s="21"/>
    </row>
    <row r="19" spans="1:57">
      <c r="B19" s="270">
        <v>5</v>
      </c>
      <c r="D19" s="270">
        <v>5</v>
      </c>
      <c r="E19" s="434">
        <v>0.08</v>
      </c>
      <c r="F19" s="435">
        <v>3.6444371516512586E-2</v>
      </c>
      <c r="G19" s="435">
        <v>3.8397964095147064E-2</v>
      </c>
      <c r="H19" s="435">
        <v>5.0378314344274866E-3</v>
      </c>
      <c r="I19" s="434"/>
      <c r="J19" s="434"/>
      <c r="L19" s="435"/>
      <c r="M19" s="436">
        <v>2.0408862918560811E-2</v>
      </c>
      <c r="N19" s="436">
        <v>-2.2302515125513733E-2</v>
      </c>
      <c r="O19" s="436">
        <v>5.3183449931216487E-2</v>
      </c>
      <c r="P19" s="436"/>
      <c r="Q19" s="435">
        <v>1.8357135306426037E-2</v>
      </c>
      <c r="R19" s="435">
        <v>1.5620270921665666E-3</v>
      </c>
      <c r="S19" s="435">
        <v>1.8704410094641541E-3</v>
      </c>
      <c r="T19" s="435">
        <v>3.853050926000173E-3</v>
      </c>
      <c r="U19" s="435">
        <v>6.6515283853073887E-3</v>
      </c>
      <c r="V19" s="437">
        <v>4.3075665584547769E-3</v>
      </c>
      <c r="W19" s="438"/>
      <c r="X19" s="271"/>
      <c r="Y19" s="271"/>
      <c r="Z19" s="271"/>
      <c r="AA19" s="271"/>
      <c r="AB19" s="271"/>
      <c r="AC19" s="271"/>
      <c r="AD19" s="271"/>
      <c r="AE19" s="21"/>
      <c r="AF19" s="271"/>
      <c r="AG19" s="271"/>
      <c r="AH19" s="271"/>
      <c r="AI19" s="271"/>
      <c r="AJ19" s="21"/>
      <c r="AK19" s="21"/>
      <c r="AL19" s="271"/>
      <c r="AM19" s="271"/>
      <c r="AN19" s="271"/>
      <c r="AO19" s="271"/>
      <c r="AP19" s="271"/>
      <c r="AQ19" s="271"/>
      <c r="AR19" s="21"/>
      <c r="AS19" s="21"/>
      <c r="AT19" s="21"/>
      <c r="AU19" s="21"/>
      <c r="AV19" s="272"/>
      <c r="AW19" s="272"/>
      <c r="AX19" s="21"/>
      <c r="AY19" s="21"/>
      <c r="AZ19" s="21"/>
      <c r="BA19" s="21"/>
      <c r="BB19" s="21"/>
      <c r="BC19" s="21"/>
      <c r="BD19" s="21"/>
      <c r="BE19" s="21"/>
    </row>
    <row r="20" spans="1:57">
      <c r="B20" s="270">
        <v>6</v>
      </c>
      <c r="E20" s="434">
        <v>0.08</v>
      </c>
      <c r="F20" s="435">
        <v>3.4005287185920219E-2</v>
      </c>
      <c r="G20" s="435">
        <v>3.5341620592448164E-2</v>
      </c>
      <c r="H20" s="435">
        <v>-5.1751146626115574E-3</v>
      </c>
      <c r="I20" s="434"/>
      <c r="J20" s="434"/>
      <c r="L20" s="435"/>
      <c r="M20" s="436">
        <v>1.9286950550243542E-3</v>
      </c>
      <c r="N20" s="436">
        <v>-4.7899094233226469E-2</v>
      </c>
      <c r="O20" s="436">
        <v>3.9626103255173462E-2</v>
      </c>
      <c r="P20" s="436"/>
      <c r="Q20" s="435">
        <v>1.8968074343803293E-2</v>
      </c>
      <c r="R20" s="435">
        <v>1.3559525670379441E-3</v>
      </c>
      <c r="S20" s="435">
        <v>2.7151036133969395E-3</v>
      </c>
      <c r="T20" s="435">
        <v>3.6056214826789154E-4</v>
      </c>
      <c r="U20" s="435">
        <v>6.534413062736855E-3</v>
      </c>
      <c r="V20" s="437">
        <v>4.5504119360472292E-3</v>
      </c>
      <c r="W20" s="438"/>
      <c r="X20" s="271"/>
      <c r="Y20" s="271"/>
      <c r="Z20" s="271"/>
      <c r="AA20" s="271"/>
      <c r="AB20" s="271"/>
      <c r="AC20" s="271"/>
      <c r="AD20" s="271"/>
      <c r="AE20" s="21"/>
      <c r="AF20" s="271"/>
      <c r="AG20" s="271"/>
      <c r="AH20" s="271"/>
      <c r="AI20" s="271"/>
      <c r="AJ20" s="21"/>
      <c r="AK20" s="21"/>
      <c r="AL20" s="271"/>
      <c r="AM20" s="271"/>
      <c r="AN20" s="271"/>
      <c r="AO20" s="271"/>
      <c r="AP20" s="271"/>
      <c r="AQ20" s="271"/>
      <c r="AR20" s="21"/>
      <c r="AS20" s="21"/>
      <c r="AT20" s="21"/>
      <c r="AU20" s="21"/>
      <c r="AV20" s="272"/>
      <c r="AW20" s="272"/>
      <c r="AX20" s="21"/>
      <c r="AY20" s="21"/>
      <c r="AZ20" s="21"/>
      <c r="BA20" s="21"/>
      <c r="BB20" s="21"/>
      <c r="BC20" s="21"/>
      <c r="BD20" s="21"/>
      <c r="BE20" s="21"/>
    </row>
    <row r="21" spans="1:57">
      <c r="B21" s="270">
        <v>7</v>
      </c>
      <c r="E21" s="434">
        <v>0.08</v>
      </c>
      <c r="F21" s="435">
        <v>3.3614351195006664E-2</v>
      </c>
      <c r="G21" s="435">
        <v>3.3456207295756268E-2</v>
      </c>
      <c r="H21" s="435">
        <v>3.9464379495468549E-4</v>
      </c>
      <c r="I21" s="434"/>
      <c r="J21" s="434"/>
      <c r="L21" s="435"/>
      <c r="M21" s="436">
        <v>1.455408471284958E-2</v>
      </c>
      <c r="N21" s="436">
        <v>-3.0754611940877141E-2</v>
      </c>
      <c r="O21" s="436">
        <v>4.7547577223618465E-2</v>
      </c>
      <c r="P21" s="436"/>
      <c r="Q21" s="435">
        <v>1.7189560087944755E-2</v>
      </c>
      <c r="R21" s="435">
        <v>1.5615943734079523E-3</v>
      </c>
      <c r="S21" s="435">
        <v>2.7565944331064038E-3</v>
      </c>
      <c r="T21" s="435">
        <v>2.6727736560238583E-3</v>
      </c>
      <c r="U21" s="435">
        <v>5.7033276201759169E-3</v>
      </c>
      <c r="V21" s="437">
        <v>4.0924213575121819E-3</v>
      </c>
      <c r="X21" s="271"/>
      <c r="Y21" s="271"/>
      <c r="Z21" s="271"/>
      <c r="AA21" s="271"/>
      <c r="AB21" s="271"/>
      <c r="AC21" s="271"/>
      <c r="AD21" s="271"/>
      <c r="AE21" s="21"/>
      <c r="AF21" s="271"/>
      <c r="AG21" s="271"/>
      <c r="AH21" s="271"/>
      <c r="AI21" s="271"/>
      <c r="AJ21" s="21"/>
      <c r="AK21" s="271"/>
      <c r="AL21" s="271"/>
      <c r="AM21" s="271"/>
      <c r="AN21" s="271"/>
      <c r="AO21" s="271"/>
      <c r="AP21" s="271"/>
      <c r="AQ21" s="271"/>
      <c r="AR21" s="21"/>
      <c r="AS21" s="21"/>
      <c r="AT21" s="21"/>
      <c r="AU21" s="21"/>
      <c r="AV21" s="272"/>
      <c r="AW21" s="272"/>
      <c r="AX21" s="21"/>
      <c r="AY21" s="21"/>
      <c r="AZ21" s="21"/>
      <c r="BA21" s="21"/>
      <c r="BB21" s="21"/>
      <c r="BC21" s="21"/>
      <c r="BD21" s="21"/>
      <c r="BE21" s="21"/>
    </row>
    <row r="22" spans="1:57">
      <c r="B22" s="270">
        <v>8</v>
      </c>
      <c r="D22" s="270">
        <v>8</v>
      </c>
      <c r="E22" s="434">
        <v>0.08</v>
      </c>
      <c r="F22" s="435">
        <v>4.9735978044629592E-2</v>
      </c>
      <c r="G22" s="435">
        <v>5.4329782659738868E-2</v>
      </c>
      <c r="H22" s="435">
        <v>8.0147137290813575E-3</v>
      </c>
      <c r="I22" s="434"/>
      <c r="J22" s="434"/>
      <c r="L22" s="435"/>
      <c r="M22" s="436">
        <v>5.3161143155891155E-2</v>
      </c>
      <c r="N22" s="436">
        <v>6.5074170002301646E-3</v>
      </c>
      <c r="O22" s="436">
        <v>8.5055711893744723E-2</v>
      </c>
      <c r="P22" s="436"/>
      <c r="Q22" s="435">
        <v>1.8175307179841331E-2</v>
      </c>
      <c r="R22" s="435">
        <v>5.4234466285338311E-3</v>
      </c>
      <c r="S22" s="435">
        <v>2.8247307378857938E-3</v>
      </c>
      <c r="T22" s="435">
        <v>9.4154054844527955E-3</v>
      </c>
      <c r="U22" s="435">
        <v>8.5277015598711307E-3</v>
      </c>
      <c r="V22" s="437">
        <v>5.276869936906326E-3</v>
      </c>
      <c r="X22" s="271"/>
      <c r="Y22" s="271"/>
      <c r="Z22" s="271"/>
      <c r="AA22" s="271"/>
      <c r="AB22" s="271"/>
      <c r="AC22" s="271"/>
      <c r="AD22" s="271"/>
      <c r="AE22" s="21"/>
      <c r="AF22" s="271"/>
      <c r="AG22" s="271"/>
      <c r="AH22" s="271"/>
      <c r="AI22" s="271"/>
      <c r="AJ22" s="21"/>
      <c r="AK22" s="21"/>
      <c r="AL22" s="271"/>
      <c r="AM22" s="271"/>
      <c r="AN22" s="271"/>
      <c r="AO22" s="271"/>
      <c r="AP22" s="271"/>
      <c r="AQ22" s="271"/>
      <c r="AR22" s="21"/>
      <c r="AS22" s="21"/>
      <c r="AT22" s="272"/>
      <c r="AU22" s="21"/>
      <c r="AV22" s="272"/>
      <c r="AW22" s="272"/>
      <c r="AX22" s="21"/>
      <c r="AY22" s="21"/>
      <c r="AZ22" s="21"/>
      <c r="BA22" s="21"/>
      <c r="BB22" s="21"/>
      <c r="BC22" s="21"/>
      <c r="BD22" s="21"/>
      <c r="BE22" s="21"/>
    </row>
    <row r="23" spans="1:57">
      <c r="B23" s="270">
        <v>9</v>
      </c>
      <c r="E23" s="434">
        <v>0.08</v>
      </c>
      <c r="F23" s="435">
        <v>5.7776326342052098E-2</v>
      </c>
      <c r="G23" s="435">
        <v>6.6495439388066124E-2</v>
      </c>
      <c r="H23" s="435">
        <v>2.3291873680106878E-3</v>
      </c>
      <c r="I23" s="434"/>
      <c r="J23" s="434"/>
      <c r="L23" s="435"/>
      <c r="M23" s="436">
        <v>6.8597571873486141E-2</v>
      </c>
      <c r="N23" s="436">
        <v>3.0936506769139394E-2</v>
      </c>
      <c r="O23" s="436">
        <v>9.2965535955089607E-2</v>
      </c>
      <c r="P23" s="436"/>
      <c r="Q23" s="435">
        <v>2.079483510958385E-2</v>
      </c>
      <c r="R23" s="435">
        <v>6.1013312563998169E-3</v>
      </c>
      <c r="S23" s="435">
        <v>2.9654975210085185E-3</v>
      </c>
      <c r="T23" s="435">
        <v>1.1877119265916995E-2</v>
      </c>
      <c r="U23" s="435">
        <v>9.2515968637075056E-3</v>
      </c>
      <c r="V23" s="437">
        <v>6.5620511655586347E-3</v>
      </c>
      <c r="X23" s="271"/>
      <c r="Y23" s="271"/>
      <c r="Z23" s="271"/>
      <c r="AA23" s="271"/>
      <c r="AB23" s="271"/>
      <c r="AC23" s="271"/>
      <c r="AD23" s="271"/>
      <c r="AE23" s="21"/>
      <c r="AF23" s="271"/>
      <c r="AG23" s="271"/>
      <c r="AH23" s="271"/>
      <c r="AI23" s="271"/>
      <c r="AJ23" s="21"/>
      <c r="AK23" s="21"/>
      <c r="AL23" s="271"/>
      <c r="AM23" s="271"/>
      <c r="AN23" s="271"/>
      <c r="AO23" s="271"/>
      <c r="AP23" s="271"/>
      <c r="AQ23" s="271"/>
      <c r="AR23" s="21"/>
      <c r="AS23" s="21"/>
      <c r="AT23" s="272"/>
      <c r="AU23" s="21"/>
      <c r="AV23" s="272"/>
      <c r="AW23" s="272"/>
      <c r="AX23" s="21"/>
      <c r="AY23" s="21"/>
      <c r="AZ23" s="21"/>
      <c r="BA23" s="21"/>
      <c r="BB23" s="21"/>
      <c r="BC23" s="21"/>
      <c r="BD23" s="21"/>
      <c r="BE23" s="21"/>
    </row>
    <row r="24" spans="1:57">
      <c r="B24" s="270">
        <v>10</v>
      </c>
      <c r="E24" s="434">
        <v>0.08</v>
      </c>
      <c r="F24" s="435">
        <v>6.8667288373177149E-2</v>
      </c>
      <c r="G24" s="435">
        <v>8.1928791199965545E-2</v>
      </c>
      <c r="H24" s="435">
        <v>4.0534905048157377E-3</v>
      </c>
      <c r="I24" s="434"/>
      <c r="J24" s="434"/>
      <c r="L24" s="435"/>
      <c r="M24" s="436">
        <v>8.7329486094408937E-2</v>
      </c>
      <c r="N24" s="436">
        <v>8.0926095169639334E-2</v>
      </c>
      <c r="O24" s="436">
        <v>9.1115894455890079E-2</v>
      </c>
      <c r="P24" s="436"/>
      <c r="Q24" s="435">
        <v>2.5748389330184345E-2</v>
      </c>
      <c r="R24" s="435">
        <v>6.1908333431035566E-3</v>
      </c>
      <c r="S24" s="435">
        <v>2.7160668821647293E-3</v>
      </c>
      <c r="T24" s="435">
        <v>1.4716066324501025E-2</v>
      </c>
      <c r="U24" s="435">
        <v>1.0216111021466358E-2</v>
      </c>
      <c r="V24" s="437">
        <v>8.6315813138581506E-3</v>
      </c>
      <c r="X24" s="271"/>
      <c r="Y24" s="271"/>
      <c r="Z24" s="271"/>
      <c r="AA24" s="271"/>
      <c r="AB24" s="271"/>
      <c r="AC24" s="271"/>
      <c r="AD24" s="271"/>
      <c r="AE24" s="21"/>
      <c r="AF24" s="271"/>
      <c r="AG24" s="271"/>
      <c r="AH24" s="271"/>
      <c r="AI24" s="271"/>
      <c r="AJ24" s="21"/>
      <c r="AK24" s="271"/>
      <c r="AL24" s="271"/>
      <c r="AM24" s="271"/>
      <c r="AN24" s="271"/>
      <c r="AO24" s="271"/>
      <c r="AP24" s="271"/>
      <c r="AQ24" s="271"/>
      <c r="AR24" s="21"/>
      <c r="AS24" s="21"/>
      <c r="AT24" s="272"/>
      <c r="AU24" s="272"/>
      <c r="AV24" s="272"/>
      <c r="AW24" s="272"/>
      <c r="AX24" s="21"/>
      <c r="AY24" s="21"/>
      <c r="AZ24" s="21"/>
      <c r="BA24" s="21"/>
      <c r="BB24" s="21"/>
      <c r="BC24" s="21"/>
      <c r="BD24" s="21"/>
      <c r="BE24" s="21"/>
    </row>
    <row r="25" spans="1:57">
      <c r="B25" s="270">
        <v>11</v>
      </c>
      <c r="D25" s="270">
        <v>11</v>
      </c>
      <c r="E25" s="434">
        <v>0.08</v>
      </c>
      <c r="F25" s="435">
        <v>6.45318785525959E-2</v>
      </c>
      <c r="G25" s="435">
        <v>7.6138143140258796E-2</v>
      </c>
      <c r="H25" s="435">
        <v>1.0941805211803768E-3</v>
      </c>
      <c r="I25" s="434"/>
      <c r="J25" s="434"/>
      <c r="L25" s="435"/>
      <c r="M25" s="436">
        <v>8.6953499319498251E-2</v>
      </c>
      <c r="N25" s="436">
        <v>8.4204372096652103E-2</v>
      </c>
      <c r="O25" s="436">
        <v>8.8490738145912129E-2</v>
      </c>
      <c r="P25" s="436"/>
      <c r="Q25" s="435">
        <v>2.5517430054369544E-2</v>
      </c>
      <c r="R25" s="435">
        <v>5.6161685178573121E-3</v>
      </c>
      <c r="S25" s="435">
        <v>2.407856872873287E-3</v>
      </c>
      <c r="T25" s="435">
        <v>1.4533797359699875E-2</v>
      </c>
      <c r="U25" s="435">
        <v>9.8567054657500881E-3</v>
      </c>
      <c r="V25" s="437">
        <v>6.2082561172425192E-3</v>
      </c>
      <c r="X25" s="271"/>
      <c r="Y25" s="271"/>
      <c r="Z25" s="271"/>
      <c r="AA25" s="271"/>
      <c r="AB25" s="271"/>
      <c r="AC25" s="271"/>
      <c r="AD25" s="271"/>
      <c r="AE25" s="21"/>
      <c r="AF25" s="271"/>
      <c r="AG25" s="271"/>
      <c r="AH25" s="271"/>
      <c r="AI25" s="271"/>
      <c r="AJ25" s="21"/>
      <c r="AK25" s="21"/>
      <c r="AL25" s="271"/>
      <c r="AM25" s="271"/>
      <c r="AN25" s="271"/>
      <c r="AO25" s="271"/>
      <c r="AP25" s="271"/>
      <c r="AQ25" s="271"/>
      <c r="AR25" s="21"/>
      <c r="AS25" s="272"/>
      <c r="AT25" s="272"/>
      <c r="AU25" s="272"/>
      <c r="AV25" s="272"/>
      <c r="AW25" s="272"/>
      <c r="AX25" s="21"/>
      <c r="AY25" s="21"/>
      <c r="AZ25" s="21"/>
      <c r="BA25" s="21"/>
      <c r="BB25" s="21"/>
      <c r="BC25" s="21"/>
      <c r="BD25" s="21"/>
      <c r="BE25" s="21"/>
    </row>
    <row r="26" spans="1:57">
      <c r="B26" s="270">
        <v>12</v>
      </c>
      <c r="E26" s="434">
        <v>0.08</v>
      </c>
      <c r="F26" s="435">
        <v>6.4129887030591082E-2</v>
      </c>
      <c r="G26" s="435">
        <v>7.2251293729169497E-2</v>
      </c>
      <c r="H26" s="435">
        <v>5.4467188547195899E-3</v>
      </c>
      <c r="I26" s="434"/>
      <c r="J26" s="434"/>
      <c r="L26" s="435"/>
      <c r="M26" s="436">
        <v>7.409793622516414E-2</v>
      </c>
      <c r="N26" s="436">
        <v>3.7440692849882051E-2</v>
      </c>
      <c r="O26" s="436">
        <v>9.4861148511702575E-2</v>
      </c>
      <c r="P26" s="436"/>
      <c r="Q26" s="435">
        <v>2.6492608455026691E-2</v>
      </c>
      <c r="R26" s="435">
        <v>4.6672971220348388E-3</v>
      </c>
      <c r="S26" s="435">
        <v>2.5014235778616418E-3</v>
      </c>
      <c r="T26" s="435">
        <v>1.2511489178857027E-2</v>
      </c>
      <c r="U26" s="435">
        <v>1.039445004025304E-2</v>
      </c>
      <c r="V26" s="437">
        <v>7.2876509103050758E-3</v>
      </c>
      <c r="X26" s="271"/>
      <c r="Y26" s="271"/>
      <c r="Z26" s="271"/>
      <c r="AA26" s="271"/>
      <c r="AB26" s="271"/>
      <c r="AC26" s="271"/>
      <c r="AD26" s="271"/>
      <c r="AE26" s="21"/>
      <c r="AF26" s="271"/>
      <c r="AG26" s="271"/>
      <c r="AH26" s="271"/>
      <c r="AI26" s="271"/>
      <c r="AJ26" s="21"/>
      <c r="AK26" s="21"/>
      <c r="AL26" s="271"/>
      <c r="AM26" s="271"/>
      <c r="AN26" s="21"/>
      <c r="AO26" s="271"/>
      <c r="AP26" s="271"/>
      <c r="AQ26" s="271"/>
      <c r="AR26" s="21"/>
      <c r="AS26" s="272"/>
      <c r="AT26" s="272"/>
      <c r="AU26" s="272"/>
      <c r="AV26" s="272"/>
      <c r="AW26" s="272"/>
      <c r="AX26" s="21"/>
      <c r="AY26" s="21"/>
      <c r="AZ26" s="21"/>
      <c r="BA26" s="21"/>
      <c r="BB26" s="21"/>
      <c r="BC26" s="21"/>
      <c r="BD26" s="21"/>
      <c r="BE26" s="21"/>
    </row>
    <row r="27" spans="1:57">
      <c r="A27" s="270">
        <v>2018</v>
      </c>
      <c r="B27" s="270">
        <v>1</v>
      </c>
      <c r="C27" s="270">
        <v>2018</v>
      </c>
      <c r="E27" s="434">
        <v>0.08</v>
      </c>
      <c r="F27" s="435">
        <v>6.8523546782949474E-2</v>
      </c>
      <c r="G27" s="435">
        <v>8.0258308565034131E-2</v>
      </c>
      <c r="H27" s="435">
        <v>1.3771163047181068E-2</v>
      </c>
      <c r="I27" s="435"/>
      <c r="J27" s="435"/>
      <c r="L27" s="435"/>
      <c r="M27" s="436">
        <v>5.8720131307824941E-2</v>
      </c>
      <c r="N27" s="436">
        <v>-5.4386569140960628E-3</v>
      </c>
      <c r="O27" s="436">
        <v>9.7528438532137773E-2</v>
      </c>
      <c r="P27" s="436"/>
      <c r="Q27" s="435">
        <v>2.7706207566189488E-2</v>
      </c>
      <c r="R27" s="435">
        <v>3.8668900200495419E-3</v>
      </c>
      <c r="S27" s="435">
        <v>4.3917109572378038E-3</v>
      </c>
      <c r="T27" s="435">
        <v>1.0205937565006798E-2</v>
      </c>
      <c r="U27" s="435">
        <v>1.0359295227143246E-2</v>
      </c>
      <c r="V27" s="437">
        <v>1.2024045424748156E-2</v>
      </c>
      <c r="X27" s="271"/>
      <c r="Y27" s="271"/>
      <c r="Z27" s="271"/>
      <c r="AA27" s="271"/>
      <c r="AB27" s="271"/>
      <c r="AC27" s="271"/>
      <c r="AD27" s="271"/>
      <c r="AE27" s="21"/>
      <c r="AF27" s="271"/>
      <c r="AG27" s="271"/>
      <c r="AH27" s="271"/>
      <c r="AI27" s="271"/>
      <c r="AJ27" s="21"/>
      <c r="AK27" s="272"/>
      <c r="AL27" s="271"/>
      <c r="AM27" s="271"/>
      <c r="AN27" s="21"/>
      <c r="AO27" s="271"/>
      <c r="AP27" s="271"/>
      <c r="AQ27" s="271"/>
      <c r="AR27" s="21"/>
      <c r="AS27" s="272"/>
      <c r="AT27" s="272"/>
      <c r="AU27" s="272"/>
      <c r="AV27" s="272"/>
      <c r="AW27" s="272"/>
      <c r="AX27" s="21"/>
      <c r="AY27" s="21"/>
      <c r="AZ27" s="21"/>
      <c r="BA27" s="21"/>
      <c r="BB27" s="21"/>
      <c r="BC27" s="21"/>
      <c r="BD27" s="21"/>
      <c r="BE27" s="21"/>
    </row>
    <row r="28" spans="1:57">
      <c r="B28" s="270">
        <v>2</v>
      </c>
      <c r="D28" s="270">
        <v>2</v>
      </c>
      <c r="E28" s="434">
        <v>0.08</v>
      </c>
      <c r="F28" s="435">
        <v>6.9193222395157239E-2</v>
      </c>
      <c r="G28" s="435">
        <v>8.1358993732355778E-2</v>
      </c>
      <c r="H28" s="435">
        <v>8.4876712315844483E-3</v>
      </c>
      <c r="I28" s="435"/>
      <c r="J28" s="435"/>
      <c r="L28" s="435"/>
      <c r="M28" s="436">
        <v>6.0696479588352004E-2</v>
      </c>
      <c r="N28" s="436">
        <v>1.0260273745434034E-2</v>
      </c>
      <c r="O28" s="436">
        <v>9.2276452789988861E-2</v>
      </c>
      <c r="P28" s="436"/>
      <c r="Q28" s="435">
        <v>2.755812239966331E-2</v>
      </c>
      <c r="R28" s="435">
        <v>3.9697926557952668E-3</v>
      </c>
      <c r="S28" s="435">
        <v>4.97920059263677E-3</v>
      </c>
      <c r="T28" s="435">
        <v>1.0845707389426916E-2</v>
      </c>
      <c r="U28" s="435">
        <v>9.2479826576394655E-3</v>
      </c>
      <c r="V28" s="437">
        <v>1.2678484020926157E-2</v>
      </c>
      <c r="X28" s="271"/>
      <c r="Y28" s="271"/>
      <c r="Z28" s="271"/>
      <c r="AA28" s="271"/>
      <c r="AB28" s="271"/>
      <c r="AC28" s="271"/>
      <c r="AD28" s="271"/>
      <c r="AE28" s="21"/>
      <c r="AF28" s="271"/>
      <c r="AG28" s="271"/>
      <c r="AH28" s="271"/>
      <c r="AI28" s="271"/>
      <c r="AJ28" s="21"/>
      <c r="AK28" s="21"/>
      <c r="AL28" s="271"/>
      <c r="AM28" s="271"/>
      <c r="AN28" s="21"/>
      <c r="AO28" s="271"/>
      <c r="AP28" s="271"/>
      <c r="AQ28" s="271"/>
      <c r="AR28" s="21"/>
      <c r="AS28" s="272"/>
      <c r="AT28" s="272"/>
      <c r="AU28" s="272"/>
      <c r="AV28" s="272"/>
      <c r="AW28" s="272"/>
      <c r="AX28" s="21"/>
      <c r="AY28" s="21"/>
      <c r="AZ28" s="21"/>
      <c r="BA28" s="21"/>
      <c r="BB28" s="21"/>
      <c r="BC28" s="21"/>
      <c r="BD28" s="21"/>
      <c r="BE28" s="21"/>
    </row>
    <row r="29" spans="1:57">
      <c r="B29" s="270">
        <v>3</v>
      </c>
      <c r="E29" s="434">
        <v>0.08</v>
      </c>
      <c r="F29" s="435">
        <v>6.6449955759674939E-2</v>
      </c>
      <c r="G29" s="435">
        <v>7.6915677251461201E-2</v>
      </c>
      <c r="H29" s="435">
        <v>9.2095964521219376E-3</v>
      </c>
      <c r="I29" s="435"/>
      <c r="J29" s="435"/>
      <c r="L29" s="435"/>
      <c r="M29" s="436">
        <v>6.0916172160253357E-2</v>
      </c>
      <c r="N29" s="436">
        <v>1.6339864562642692E-2</v>
      </c>
      <c r="O29" s="436">
        <v>9.0089751129176943E-2</v>
      </c>
      <c r="P29" s="436"/>
      <c r="Q29" s="435">
        <v>2.2506652748204778E-2</v>
      </c>
      <c r="R29" s="435">
        <v>3.5414666650225601E-3</v>
      </c>
      <c r="S29" s="435">
        <v>5.0209103749640216E-3</v>
      </c>
      <c r="T29" s="435">
        <v>1.1084866399387912E-2</v>
      </c>
      <c r="U29" s="435">
        <v>9.8528804365413045E-3</v>
      </c>
      <c r="V29" s="437">
        <v>1.4410476580869013E-2</v>
      </c>
      <c r="X29" s="271"/>
      <c r="Y29" s="271"/>
      <c r="Z29" s="271"/>
      <c r="AA29" s="271"/>
      <c r="AB29" s="271"/>
      <c r="AC29" s="271"/>
      <c r="AD29" s="271"/>
      <c r="AE29" s="21"/>
      <c r="AF29" s="271"/>
      <c r="AG29" s="271"/>
      <c r="AH29" s="271"/>
      <c r="AI29" s="271"/>
      <c r="AJ29" s="21"/>
      <c r="AK29" s="21"/>
      <c r="AL29" s="21"/>
      <c r="AM29" s="21"/>
      <c r="AN29" s="21"/>
      <c r="AO29" s="21"/>
      <c r="AP29" s="21"/>
      <c r="AQ29" s="271"/>
      <c r="AR29" s="21"/>
      <c r="AS29" s="272"/>
      <c r="AT29" s="272"/>
      <c r="AU29" s="272"/>
      <c r="AV29" s="272"/>
      <c r="AW29" s="272"/>
      <c r="AX29" s="21"/>
      <c r="AY29" s="21"/>
      <c r="AZ29" s="21"/>
      <c r="BA29" s="21"/>
      <c r="BB29" s="21"/>
      <c r="BC29" s="21"/>
      <c r="BD29" s="21"/>
      <c r="BE29" s="21"/>
    </row>
    <row r="30" spans="1:57">
      <c r="B30" s="270">
        <v>4</v>
      </c>
      <c r="E30" s="434">
        <v>0.08</v>
      </c>
      <c r="F30" s="435">
        <v>6.0490009038502768E-2</v>
      </c>
      <c r="G30" s="435">
        <v>6.6909736962180499E-2</v>
      </c>
      <c r="H30" s="435">
        <v>6.3433436510795804E-3</v>
      </c>
      <c r="I30" s="435"/>
      <c r="J30" s="435"/>
      <c r="L30" s="435"/>
      <c r="M30" s="436">
        <v>6.3029552345623907E-2</v>
      </c>
      <c r="N30" s="436">
        <v>1.9758489291924253E-2</v>
      </c>
      <c r="O30" s="436">
        <v>9.308929535155297E-2</v>
      </c>
      <c r="P30" s="436"/>
      <c r="Q30" s="435">
        <v>1.6768168167244957E-2</v>
      </c>
      <c r="R30" s="435">
        <v>3.7923768316854337E-3</v>
      </c>
      <c r="S30" s="435">
        <v>4.8896578646839698E-3</v>
      </c>
      <c r="T30" s="435">
        <v>1.1678777215952832E-2</v>
      </c>
      <c r="U30" s="435">
        <v>8.9255835090619792E-3</v>
      </c>
      <c r="V30" s="437">
        <v>1.4274018797704718E-2</v>
      </c>
      <c r="X30" s="272"/>
      <c r="Y30" s="272"/>
      <c r="Z30" s="272"/>
      <c r="AA30" s="272"/>
      <c r="AB30" s="272"/>
      <c r="AC30" s="272"/>
      <c r="AD30" s="272"/>
      <c r="AE30" s="21"/>
      <c r="AF30" s="272"/>
      <c r="AG30" s="272"/>
      <c r="AH30" s="272"/>
      <c r="AI30" s="272"/>
      <c r="AJ30" s="21"/>
      <c r="AK30" s="21"/>
      <c r="AL30" s="21"/>
      <c r="AM30" s="21"/>
      <c r="AN30" s="21"/>
      <c r="AO30" s="21"/>
      <c r="AP30" s="21"/>
      <c r="AQ30" s="271"/>
      <c r="AR30" s="21"/>
      <c r="AS30" s="272"/>
      <c r="AT30" s="272"/>
      <c r="AU30" s="272"/>
      <c r="AV30" s="272"/>
      <c r="AW30" s="272"/>
      <c r="AX30" s="21"/>
      <c r="AY30" s="21"/>
      <c r="AZ30" s="21"/>
      <c r="BA30" s="21"/>
      <c r="BB30" s="21"/>
      <c r="BC30" s="21"/>
      <c r="BD30" s="21"/>
      <c r="BE30" s="21"/>
    </row>
    <row r="31" spans="1:57">
      <c r="B31" s="270">
        <v>5</v>
      </c>
      <c r="D31" s="270">
        <v>5</v>
      </c>
      <c r="E31" s="434">
        <v>0.08</v>
      </c>
      <c r="F31" s="435">
        <v>6.1482237020310748E-2</v>
      </c>
      <c r="G31" s="435">
        <v>6.5715156660060448E-2</v>
      </c>
      <c r="H31" s="435">
        <v>5.9781766056461461E-3</v>
      </c>
      <c r="I31" s="435"/>
      <c r="J31" s="435"/>
      <c r="L31" s="435"/>
      <c r="M31" s="436">
        <v>6.9654268819057563E-2</v>
      </c>
      <c r="N31" s="436">
        <v>2.8126572262586746E-2</v>
      </c>
      <c r="O31" s="436">
        <v>9.9236570299663152E-2</v>
      </c>
      <c r="P31" s="436"/>
      <c r="Q31" s="435">
        <v>1.391174376594735E-2</v>
      </c>
      <c r="R31" s="435">
        <v>4.9183992059208051E-3</v>
      </c>
      <c r="S31" s="435">
        <v>5.779545659830394E-3</v>
      </c>
      <c r="T31" s="435">
        <v>1.2946784012364432E-2</v>
      </c>
      <c r="U31" s="435">
        <v>1.0115168435784416E-2</v>
      </c>
      <c r="V31" s="437">
        <v>1.3727374073391101E-2</v>
      </c>
      <c r="X31" s="272"/>
      <c r="Y31" s="272"/>
      <c r="Z31" s="272"/>
      <c r="AA31" s="272"/>
      <c r="AB31" s="272"/>
      <c r="AC31" s="272"/>
      <c r="AD31" s="272"/>
      <c r="AE31" s="21"/>
      <c r="AF31" s="272"/>
      <c r="AG31" s="272"/>
      <c r="AH31" s="272"/>
      <c r="AI31" s="272"/>
      <c r="AJ31" s="21"/>
      <c r="AK31" s="21"/>
      <c r="AL31" s="21"/>
      <c r="AM31" s="21"/>
      <c r="AN31" s="21"/>
      <c r="AO31" s="21"/>
      <c r="AP31" s="21"/>
      <c r="AQ31" s="21"/>
      <c r="AR31" s="21"/>
      <c r="AS31" s="272"/>
      <c r="AT31" s="272"/>
      <c r="AU31" s="272"/>
      <c r="AV31" s="272"/>
      <c r="AW31" s="272"/>
      <c r="AX31" s="21"/>
      <c r="AY31" s="21"/>
      <c r="AZ31" s="21"/>
      <c r="BA31" s="21"/>
      <c r="BB31" s="21"/>
      <c r="BC31" s="21"/>
      <c r="BD31" s="21"/>
    </row>
    <row r="32" spans="1:57">
      <c r="B32" s="270">
        <v>6</v>
      </c>
      <c r="E32" s="434">
        <v>0.08</v>
      </c>
      <c r="F32" s="435">
        <v>7.2084489591538459E-2</v>
      </c>
      <c r="G32" s="435">
        <v>7.9574164668088088E-2</v>
      </c>
      <c r="H32" s="435">
        <v>4.7613537309596499E-3</v>
      </c>
      <c r="I32" s="435"/>
      <c r="J32" s="435"/>
      <c r="L32" s="435"/>
      <c r="M32" s="436">
        <v>0.11314043182501532</v>
      </c>
      <c r="N32" s="436">
        <v>9.4644810068647445E-2</v>
      </c>
      <c r="O32" s="436">
        <v>0.12595531381896863</v>
      </c>
      <c r="P32" s="436"/>
      <c r="Q32" s="435">
        <v>1.3542589993873417E-2</v>
      </c>
      <c r="R32" s="435">
        <v>6.1371075946839472E-3</v>
      </c>
      <c r="S32" s="435">
        <v>5.8278063486699059E-3</v>
      </c>
      <c r="T32" s="435">
        <v>2.0495025032061735E-2</v>
      </c>
      <c r="U32" s="435">
        <v>1.1550220737747578E-2</v>
      </c>
      <c r="V32" s="437">
        <v>1.4073568502135602E-2</v>
      </c>
      <c r="X32" s="272"/>
      <c r="Y32" s="272"/>
      <c r="Z32" s="272"/>
      <c r="AA32" s="272"/>
      <c r="AB32" s="272"/>
      <c r="AC32" s="272"/>
      <c r="AD32" s="272"/>
      <c r="AE32" s="21"/>
      <c r="AF32" s="272"/>
      <c r="AG32" s="272"/>
      <c r="AH32" s="272"/>
      <c r="AI32" s="272"/>
      <c r="AJ32" s="21"/>
      <c r="AK32" s="21"/>
      <c r="AL32" s="21"/>
      <c r="AM32" s="21"/>
      <c r="AN32" s="21"/>
      <c r="AO32" s="21"/>
      <c r="AP32" s="21"/>
      <c r="AQ32" s="21"/>
      <c r="AR32" s="21"/>
      <c r="AS32" s="272"/>
      <c r="AT32" s="272"/>
      <c r="AU32" s="272"/>
      <c r="AV32" s="272"/>
      <c r="AW32" s="272"/>
      <c r="AX32" s="21"/>
      <c r="AY32" s="21"/>
      <c r="AZ32" s="21"/>
      <c r="BA32" s="21"/>
      <c r="BB32" s="21"/>
      <c r="BC32" s="21"/>
      <c r="BD32" s="21"/>
      <c r="BE32" s="21"/>
    </row>
    <row r="33" spans="1:57">
      <c r="B33" s="270">
        <v>7</v>
      </c>
      <c r="E33" s="434">
        <v>0.08</v>
      </c>
      <c r="F33" s="435">
        <v>7.7396130489056469E-2</v>
      </c>
      <c r="G33" s="435">
        <v>8.7723020467057156E-2</v>
      </c>
      <c r="H33" s="435">
        <v>5.3510974655641697E-3</v>
      </c>
      <c r="I33" s="435"/>
      <c r="J33" s="435"/>
      <c r="L33" s="435"/>
      <c r="M33" s="436">
        <v>0.12110405748751973</v>
      </c>
      <c r="N33" s="436">
        <v>0.12189613068461225</v>
      </c>
      <c r="O33" s="436">
        <v>0.12057038842803403</v>
      </c>
      <c r="P33" s="436"/>
      <c r="Q33" s="435">
        <v>1.4486598858324987E-2</v>
      </c>
      <c r="R33" s="435">
        <v>5.6733646427138554E-3</v>
      </c>
      <c r="S33" s="435">
        <v>8.9041878666320847E-3</v>
      </c>
      <c r="T33" s="435">
        <v>2.1829945465016418E-2</v>
      </c>
      <c r="U33" s="435">
        <v>1.2312616405952246E-2</v>
      </c>
      <c r="V33" s="437">
        <v>1.4275704220286343E-2</v>
      </c>
      <c r="X33" s="272"/>
      <c r="Y33" s="272"/>
      <c r="Z33" s="272"/>
      <c r="AA33" s="272"/>
      <c r="AB33" s="272"/>
      <c r="AC33" s="272"/>
      <c r="AD33" s="272"/>
      <c r="AE33" s="21"/>
      <c r="AF33" s="272"/>
      <c r="AG33" s="272"/>
      <c r="AH33" s="272"/>
      <c r="AI33" s="272"/>
      <c r="AJ33" s="21"/>
      <c r="AK33" s="21"/>
      <c r="AL33" s="21"/>
      <c r="AM33" s="21"/>
      <c r="AN33" s="21"/>
      <c r="AO33" s="21"/>
      <c r="AP33" s="21"/>
      <c r="AQ33" s="21"/>
      <c r="AR33" s="21"/>
      <c r="AS33" s="272"/>
      <c r="AT33" s="272"/>
      <c r="AU33" s="272"/>
      <c r="AV33" s="272"/>
      <c r="AW33" s="272"/>
      <c r="AX33" s="21"/>
      <c r="AY33" s="21"/>
      <c r="AZ33" s="21"/>
      <c r="BA33" s="272"/>
      <c r="BB33" s="21"/>
      <c r="BC33" s="21"/>
      <c r="BD33" s="21"/>
      <c r="BE33" s="21"/>
    </row>
    <row r="34" spans="1:57">
      <c r="B34" s="270">
        <v>8</v>
      </c>
      <c r="D34" s="270">
        <v>8</v>
      </c>
      <c r="E34" s="437">
        <v>0.08</v>
      </c>
      <c r="F34" s="435">
        <v>6.0074699946733645E-2</v>
      </c>
      <c r="G34" s="435">
        <v>6.4461301768564683E-2</v>
      </c>
      <c r="H34" s="435">
        <v>-8.1912632142105979E-3</v>
      </c>
      <c r="I34" s="437"/>
      <c r="J34" s="437"/>
      <c r="L34" s="435"/>
      <c r="M34" s="436">
        <v>7.0432002933536353E-2</v>
      </c>
      <c r="N34" s="436">
        <v>9.4441993357705201E-2</v>
      </c>
      <c r="O34" s="436">
        <v>5.5205950280066585E-2</v>
      </c>
      <c r="P34" s="436"/>
      <c r="Q34" s="435">
        <v>1.3656289563988242E-2</v>
      </c>
      <c r="R34" s="435">
        <v>1.1713675369726788E-3</v>
      </c>
      <c r="S34" s="435">
        <v>9.2564482279763639E-3</v>
      </c>
      <c r="T34" s="435">
        <v>1.2514961007664444E-2</v>
      </c>
      <c r="U34" s="435">
        <v>1.1408324373379684E-2</v>
      </c>
      <c r="V34" s="437">
        <v>1.285056829082162E-2</v>
      </c>
      <c r="X34" s="272"/>
      <c r="Y34" s="272"/>
      <c r="Z34" s="272"/>
      <c r="AA34" s="272"/>
      <c r="AB34" s="272"/>
      <c r="AC34" s="272"/>
      <c r="AD34" s="272"/>
      <c r="AE34" s="21"/>
      <c r="AF34" s="272"/>
      <c r="AG34" s="272"/>
      <c r="AH34" s="272"/>
      <c r="AI34" s="272"/>
      <c r="AJ34" s="21"/>
      <c r="AK34" s="21"/>
      <c r="AL34" s="21"/>
      <c r="AM34" s="21"/>
      <c r="AN34" s="21"/>
      <c r="AO34" s="21"/>
      <c r="AP34" s="21"/>
      <c r="AQ34" s="21"/>
      <c r="AR34" s="21"/>
      <c r="AS34" s="272"/>
      <c r="AT34" s="272"/>
      <c r="AU34" s="272"/>
      <c r="AV34" s="272"/>
      <c r="AW34" s="272"/>
      <c r="AX34" s="21"/>
      <c r="AY34" s="21"/>
      <c r="AZ34" s="21"/>
      <c r="BA34" s="272"/>
      <c r="BB34" s="21"/>
      <c r="BC34" s="21"/>
      <c r="BD34" s="21"/>
      <c r="BE34" s="21"/>
    </row>
    <row r="35" spans="1:57">
      <c r="B35" s="270">
        <v>9</v>
      </c>
      <c r="E35" s="434">
        <v>0.08</v>
      </c>
      <c r="F35" s="435">
        <v>5.6946893134408816E-2</v>
      </c>
      <c r="G35" s="435">
        <v>5.9247435025859163E-2</v>
      </c>
      <c r="H35" s="435">
        <v>-6.2823823661828371E-4</v>
      </c>
      <c r="I35" s="435"/>
      <c r="J35" s="435"/>
      <c r="L35" s="435"/>
      <c r="M35" s="436">
        <v>5.5344796332903012E-2</v>
      </c>
      <c r="N35" s="436">
        <v>8.9016330940686839E-2</v>
      </c>
      <c r="O35" s="436">
        <v>3.4794645737339147E-2</v>
      </c>
      <c r="P35" s="436"/>
      <c r="Q35" s="435">
        <v>1.2294109340351255E-2</v>
      </c>
      <c r="R35" s="435">
        <v>5.4659097691181545E-4</v>
      </c>
      <c r="S35" s="435">
        <v>9.9943377671135643E-3</v>
      </c>
      <c r="T35" s="435">
        <v>9.6805383041509395E-3</v>
      </c>
      <c r="U35" s="435">
        <v>1.2654147609725734E-2</v>
      </c>
      <c r="V35" s="437">
        <v>1.2855993741470468E-2</v>
      </c>
      <c r="X35" s="272"/>
      <c r="Y35" s="272"/>
      <c r="Z35" s="272"/>
      <c r="AA35" s="272"/>
      <c r="AB35" s="272"/>
      <c r="AC35" s="272"/>
      <c r="AD35" s="272"/>
      <c r="AE35" s="21"/>
      <c r="AF35" s="272"/>
      <c r="AG35" s="272"/>
      <c r="AH35" s="272"/>
      <c r="AI35" s="272"/>
      <c r="AJ35" s="21"/>
      <c r="AK35" s="21"/>
      <c r="AL35" s="21"/>
      <c r="AM35" s="21"/>
      <c r="AN35" s="21"/>
      <c r="AO35" s="21"/>
      <c r="AP35" s="21"/>
      <c r="AQ35" s="21"/>
      <c r="AR35" s="21"/>
      <c r="AS35" s="272"/>
      <c r="AT35" s="272"/>
      <c r="AU35" s="272"/>
      <c r="AV35" s="272"/>
      <c r="AW35" s="272"/>
      <c r="AX35" s="21"/>
      <c r="AY35" s="21"/>
      <c r="AZ35" s="21"/>
      <c r="BA35" s="272"/>
      <c r="BB35" s="21"/>
      <c r="BC35" s="21"/>
      <c r="BD35" s="21"/>
      <c r="BE35" s="21"/>
    </row>
    <row r="36" spans="1:57">
      <c r="B36" s="270">
        <v>10</v>
      </c>
      <c r="E36" s="434">
        <v>0.08</v>
      </c>
      <c r="F36" s="435">
        <v>6.2810213109337099E-2</v>
      </c>
      <c r="G36" s="435">
        <v>6.8174821404141772E-2</v>
      </c>
      <c r="H36" s="435">
        <v>9.6233889784420601E-3</v>
      </c>
      <c r="I36" s="435"/>
      <c r="J36" s="435"/>
      <c r="L36" s="435"/>
      <c r="M36" s="436">
        <v>7.1933530700820647E-2</v>
      </c>
      <c r="N36" s="436">
        <v>0.12848526347796896</v>
      </c>
      <c r="O36" s="436">
        <v>3.8806045390350485E-2</v>
      </c>
      <c r="P36" s="436"/>
      <c r="Q36" s="435">
        <v>1.235588563607813E-2</v>
      </c>
      <c r="R36" s="435">
        <v>4.4144403562944968E-4</v>
      </c>
      <c r="S36" s="435">
        <v>1.3384082214504685E-2</v>
      </c>
      <c r="T36" s="435">
        <v>1.2333344388615693E-2</v>
      </c>
      <c r="U36" s="435">
        <v>1.2656248717627508E-2</v>
      </c>
      <c r="V36" s="437">
        <v>1.3226889939038693E-2</v>
      </c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72"/>
      <c r="BB36" s="272"/>
      <c r="BC36" s="21"/>
      <c r="BD36" s="21"/>
      <c r="BE36" s="21"/>
    </row>
    <row r="37" spans="1:57">
      <c r="B37" s="270">
        <v>11</v>
      </c>
      <c r="D37" s="270">
        <v>11</v>
      </c>
      <c r="E37" s="434">
        <v>0.08</v>
      </c>
      <c r="F37" s="435">
        <v>8.0673891397727404E-2</v>
      </c>
      <c r="G37" s="435">
        <v>9.2914618251905612E-2</v>
      </c>
      <c r="H37" s="435">
        <v>1.7920537811153325E-2</v>
      </c>
      <c r="I37" s="435"/>
      <c r="J37" s="435"/>
      <c r="L37" s="435"/>
      <c r="M37" s="436">
        <v>9.511856348306913E-2</v>
      </c>
      <c r="N37" s="436">
        <v>0.18648912622855351</v>
      </c>
      <c r="O37" s="436">
        <v>4.4227769979677589E-2</v>
      </c>
      <c r="P37" s="436"/>
      <c r="Q37" s="435">
        <v>1.5758715735394734E-2</v>
      </c>
      <c r="R37" s="435">
        <v>1.8119301976867973E-3</v>
      </c>
      <c r="S37" s="435">
        <v>1.6832713228170648E-2</v>
      </c>
      <c r="T37" s="435">
        <v>1.6233404590366905E-2</v>
      </c>
      <c r="U37" s="435">
        <v>1.3981076707254595E-2</v>
      </c>
      <c r="V37" s="437">
        <v>1.7932216593766311E-2</v>
      </c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</row>
    <row r="38" spans="1:57">
      <c r="B38" s="270">
        <v>12</v>
      </c>
      <c r="E38" s="435">
        <v>0.08</v>
      </c>
      <c r="F38" s="435">
        <v>8.133679936375926E-2</v>
      </c>
      <c r="G38" s="435">
        <v>9.6657399469243899E-2</v>
      </c>
      <c r="H38" s="435">
        <v>6.063480899823892E-3</v>
      </c>
      <c r="I38" s="435"/>
      <c r="J38" s="435"/>
      <c r="L38" s="435"/>
      <c r="M38" s="435">
        <v>0.11252513444017032</v>
      </c>
      <c r="N38" s="435">
        <v>0.24049770410863669</v>
      </c>
      <c r="O38" s="435">
        <v>4.3841089156771096E-2</v>
      </c>
      <c r="P38" s="435"/>
      <c r="Q38" s="435">
        <v>1.4110385106554157E-2</v>
      </c>
      <c r="R38" s="435">
        <v>2.4187572239462549E-3</v>
      </c>
      <c r="S38" s="435">
        <v>1.5216672704515148E-2</v>
      </c>
      <c r="T38" s="435">
        <v>1.9177927573455579E-2</v>
      </c>
      <c r="U38" s="435">
        <v>1.3771171043341086E-2</v>
      </c>
      <c r="V38" s="437">
        <v>1.8023765675445079E-2</v>
      </c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</row>
    <row r="39" spans="1:57">
      <c r="A39" s="270">
        <v>2019</v>
      </c>
      <c r="B39" s="270">
        <v>1</v>
      </c>
      <c r="C39" s="270">
        <v>2019</v>
      </c>
      <c r="E39" s="435">
        <v>0.08</v>
      </c>
      <c r="F39" s="435">
        <v>7.2836873258445678E-2</v>
      </c>
      <c r="G39" s="435">
        <v>8.1165183495044424E-2</v>
      </c>
      <c r="H39" s="435">
        <v>5.8023415119583532E-3</v>
      </c>
      <c r="I39" s="435"/>
      <c r="J39" s="435"/>
      <c r="L39" s="435"/>
      <c r="M39" s="435">
        <v>0.13145360429808006</v>
      </c>
      <c r="N39" s="435">
        <v>0.28215255162932551</v>
      </c>
      <c r="O39" s="435">
        <v>4.8850844357256173E-2</v>
      </c>
      <c r="P39" s="435"/>
      <c r="Q39" s="435">
        <v>1.3324364201126827E-2</v>
      </c>
      <c r="R39" s="435">
        <v>2.9871600610926869E-3</v>
      </c>
      <c r="S39" s="435">
        <v>8.7821545025138469E-3</v>
      </c>
      <c r="T39" s="435">
        <v>2.2637864791272205E-2</v>
      </c>
      <c r="U39" s="435">
        <v>1.3762954167903281E-2</v>
      </c>
      <c r="V39" s="437">
        <v>1.1581051134932383E-2</v>
      </c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72"/>
      <c r="BC39" s="21"/>
      <c r="BD39" s="21"/>
      <c r="BE39" s="21"/>
    </row>
    <row r="40" spans="1:57">
      <c r="B40" s="270">
        <v>2</v>
      </c>
      <c r="D40" s="270">
        <v>2</v>
      </c>
      <c r="E40" s="435">
        <v>0.08</v>
      </c>
      <c r="F40" s="435">
        <v>6.874320238905085E-2</v>
      </c>
      <c r="G40" s="435">
        <v>7.8514381845889547E-2</v>
      </c>
      <c r="H40" s="435">
        <v>4.6395404441650356E-3</v>
      </c>
      <c r="I40" s="435"/>
      <c r="J40" s="435"/>
      <c r="L40" s="435"/>
      <c r="M40" s="435">
        <v>0.10232226911761155</v>
      </c>
      <c r="N40" s="435">
        <v>0.21992010995077171</v>
      </c>
      <c r="O40" s="435">
        <v>3.4218773979225903E-2</v>
      </c>
      <c r="P40" s="435"/>
      <c r="Q40" s="435">
        <v>1.5114555164154445E-2</v>
      </c>
      <c r="R40" s="435">
        <v>3.1142892494238723E-3</v>
      </c>
      <c r="S40" s="435">
        <v>6.1424376962443449E-3</v>
      </c>
      <c r="T40" s="435">
        <v>1.8138420821752085E-2</v>
      </c>
      <c r="U40" s="435">
        <v>1.459231696527416E-2</v>
      </c>
      <c r="V40" s="437">
        <v>1.1614774795049973E-2</v>
      </c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</row>
    <row r="41" spans="1:57">
      <c r="B41" s="270">
        <v>3</v>
      </c>
      <c r="E41" s="435">
        <v>0.08</v>
      </c>
      <c r="F41" s="435">
        <v>6.6771085239344607E-2</v>
      </c>
      <c r="G41" s="435">
        <v>7.461023273325873E-2</v>
      </c>
      <c r="H41" s="435">
        <v>7.3473347335328842E-3</v>
      </c>
      <c r="I41" s="435"/>
      <c r="J41" s="435"/>
      <c r="L41" s="435"/>
      <c r="M41" s="435">
        <v>9.3363060365383443E-2</v>
      </c>
      <c r="N41" s="435">
        <v>0.20382061935645224</v>
      </c>
      <c r="O41" s="435">
        <v>2.5963391182437068E-2</v>
      </c>
      <c r="P41" s="435"/>
      <c r="Q41" s="435">
        <v>1.7142237865861627E-2</v>
      </c>
      <c r="R41" s="435">
        <v>3.2072448843897135E-3</v>
      </c>
      <c r="S41" s="435">
        <v>5.480789480541092E-3</v>
      </c>
      <c r="T41" s="435">
        <v>1.6901043748752811E-2</v>
      </c>
      <c r="U41" s="435">
        <v>1.4490022964820215E-2</v>
      </c>
      <c r="V41" s="437">
        <v>9.583407488836888E-3</v>
      </c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D41" s="21"/>
      <c r="BE41" s="21"/>
    </row>
    <row r="42" spans="1:57">
      <c r="B42" s="270">
        <v>4</v>
      </c>
      <c r="E42" s="435">
        <v>0.08</v>
      </c>
      <c r="F42" s="435">
        <v>7.0131071645349152E-2</v>
      </c>
      <c r="G42" s="435">
        <v>7.8388947719530755E-2</v>
      </c>
      <c r="H42" s="435">
        <v>9.5130020728602105E-3</v>
      </c>
      <c r="I42" s="435"/>
      <c r="J42" s="435"/>
      <c r="L42" s="435"/>
      <c r="M42" s="435">
        <v>9.2797279339305261E-2</v>
      </c>
      <c r="N42" s="435">
        <v>0.20146979522813924</v>
      </c>
      <c r="O42" s="435">
        <v>2.2368670777838107E-2</v>
      </c>
      <c r="P42" s="435"/>
      <c r="Q42" s="435">
        <v>1.9139170245084464E-2</v>
      </c>
      <c r="R42" s="435">
        <v>3.7135233217299533E-3</v>
      </c>
      <c r="S42" s="435">
        <v>6.4161034594772759E-3</v>
      </c>
      <c r="T42" s="435">
        <v>1.7235629572496722E-2</v>
      </c>
      <c r="U42" s="435">
        <v>1.4956546350887353E-2</v>
      </c>
      <c r="V42" s="437">
        <v>8.8964461963453728E-3</v>
      </c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D42" s="21"/>
      <c r="BE42" s="21"/>
    </row>
    <row r="43" spans="1:57">
      <c r="B43" s="270">
        <v>5</v>
      </c>
      <c r="D43" s="270">
        <v>5</v>
      </c>
      <c r="E43" s="435">
        <v>0.08</v>
      </c>
      <c r="F43" s="435">
        <v>7.9283367224575407E-2</v>
      </c>
      <c r="G43" s="435">
        <v>8.9163195546823948E-2</v>
      </c>
      <c r="H43" s="435">
        <v>1.4581804574685497E-2</v>
      </c>
      <c r="I43" s="435"/>
      <c r="J43" s="435"/>
      <c r="L43" s="435"/>
      <c r="M43" s="435">
        <v>0.13405240046268574</v>
      </c>
      <c r="N43" s="435">
        <v>0.30540764990259173</v>
      </c>
      <c r="O43" s="435">
        <v>1.9883729585711718E-2</v>
      </c>
      <c r="P43" s="435"/>
      <c r="Q43" s="435">
        <v>1.8655763377238309E-2</v>
      </c>
      <c r="R43" s="435">
        <v>3.4128030972247394E-3</v>
      </c>
      <c r="S43" s="435">
        <v>7.6305239559513018E-3</v>
      </c>
      <c r="T43" s="435">
        <v>2.5108424245580345E-2</v>
      </c>
      <c r="U43" s="435">
        <v>1.4941203907231354E-2</v>
      </c>
      <c r="V43" s="437">
        <v>9.5766645728787465E-3</v>
      </c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D43" s="21"/>
      <c r="BE43" s="21"/>
    </row>
    <row r="44" spans="1:57">
      <c r="B44" s="270">
        <v>6</v>
      </c>
      <c r="E44" s="435">
        <v>0.08</v>
      </c>
      <c r="F44" s="435">
        <v>8.2470432600967092E-2</v>
      </c>
      <c r="G44" s="435">
        <v>9.823940405821685E-2</v>
      </c>
      <c r="H44" s="435">
        <v>7.7283596343740157E-3</v>
      </c>
      <c r="I44" s="435"/>
      <c r="J44" s="435"/>
      <c r="L44" s="435"/>
      <c r="M44" s="435">
        <v>0.13007675048574541</v>
      </c>
      <c r="N44" s="435">
        <v>0.31985398409261401</v>
      </c>
      <c r="O44" s="435">
        <v>2.2440819265210354E-3</v>
      </c>
      <c r="P44" s="435"/>
      <c r="Q44" s="435">
        <v>2.0151882899799224E-2</v>
      </c>
      <c r="R44" s="435">
        <v>2.9339431152103157E-3</v>
      </c>
      <c r="S44" s="435">
        <v>7.4953292290162957E-3</v>
      </c>
      <c r="T44" s="435">
        <v>2.4465339394687684E-2</v>
      </c>
      <c r="U44" s="435">
        <v>1.8149278009804572E-2</v>
      </c>
      <c r="V44" s="437">
        <v>9.3675475022117032E-3</v>
      </c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D44" s="21"/>
      <c r="BE44" s="21"/>
    </row>
    <row r="45" spans="1:57">
      <c r="B45" s="270">
        <v>7</v>
      </c>
      <c r="E45" s="435">
        <v>0.08</v>
      </c>
      <c r="F45" s="435">
        <v>7.6229583287437341E-2</v>
      </c>
      <c r="G45" s="435">
        <v>9.0475061146852775E-2</v>
      </c>
      <c r="H45" s="435">
        <v>-4.4512986546652034E-4</v>
      </c>
      <c r="I45" s="435"/>
      <c r="J45" s="435"/>
      <c r="L45" s="435"/>
      <c r="M45" s="435">
        <v>0.11395235332615106</v>
      </c>
      <c r="N45" s="435">
        <v>0.29446362753890187</v>
      </c>
      <c r="O45" s="435">
        <v>-7.8132281916997171E-3</v>
      </c>
      <c r="P45" s="435"/>
      <c r="Q45" s="435">
        <v>2.0019655485402344E-2</v>
      </c>
      <c r="R45" s="435">
        <v>2.7195514001544588E-3</v>
      </c>
      <c r="S45" s="435">
        <v>3.708631669740085E-3</v>
      </c>
      <c r="T45" s="435">
        <v>2.1374096619615274E-2</v>
      </c>
      <c r="U45" s="435">
        <v>1.8645121454914891E-2</v>
      </c>
      <c r="V45" s="437">
        <v>9.2719629066027355E-3</v>
      </c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D45" s="21"/>
      <c r="BE45" s="21"/>
    </row>
    <row r="46" spans="1:57">
      <c r="B46" s="270">
        <v>8</v>
      </c>
      <c r="D46" s="270">
        <v>8</v>
      </c>
      <c r="E46" s="435">
        <v>0.08</v>
      </c>
      <c r="F46" s="435">
        <v>8.8926280130284585E-2</v>
      </c>
      <c r="G46" s="435">
        <v>0.10464280588263142</v>
      </c>
      <c r="H46" s="435">
        <v>3.5094882356716539E-3</v>
      </c>
      <c r="I46" s="435"/>
      <c r="J46" s="435"/>
      <c r="L46" s="435"/>
      <c r="M46" s="435">
        <v>0.14940564125713274</v>
      </c>
      <c r="N46" s="435">
        <v>0.32431518867427167</v>
      </c>
      <c r="O46" s="435">
        <v>3.4361535304257673E-2</v>
      </c>
      <c r="P46" s="435"/>
      <c r="Q46" s="435">
        <v>2.1250813467420651E-2</v>
      </c>
      <c r="R46" s="435">
        <v>5.6300617342172204E-3</v>
      </c>
      <c r="S46" s="435">
        <v>3.6304031982053323E-3</v>
      </c>
      <c r="T46" s="435">
        <v>2.6807052996472486E-2</v>
      </c>
      <c r="U46" s="435">
        <v>2.1074080337419424E-2</v>
      </c>
      <c r="V46" s="437">
        <v>9.5795095473826149E-3</v>
      </c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D46" s="21"/>
      <c r="BE46" s="21"/>
    </row>
    <row r="47" spans="1:57">
      <c r="B47" s="270">
        <v>9</v>
      </c>
      <c r="E47" s="435">
        <v>0.08</v>
      </c>
      <c r="F47" s="435">
        <v>8.9947376977996374E-2</v>
      </c>
      <c r="G47" s="435">
        <v>0.10477467571642629</v>
      </c>
      <c r="H47" s="435">
        <v>3.0888246131044461E-4</v>
      </c>
      <c r="I47" s="435"/>
      <c r="J47" s="435"/>
      <c r="L47" s="435"/>
      <c r="M47" s="435">
        <v>0.17864689985551996</v>
      </c>
      <c r="N47" s="435">
        <v>0.37727609193582068</v>
      </c>
      <c r="O47" s="435">
        <v>5.1069015949674279E-2</v>
      </c>
      <c r="P47" s="435"/>
      <c r="Q47" s="435">
        <v>2.0768157813991897E-2</v>
      </c>
      <c r="R47" s="435">
        <v>6.0876507099098913E-3</v>
      </c>
      <c r="S47" s="435">
        <v>2.9139017168592122E-3</v>
      </c>
      <c r="T47" s="435">
        <v>3.12003456111507E-2</v>
      </c>
      <c r="U47" s="435">
        <v>1.9058602092357858E-2</v>
      </c>
      <c r="V47" s="437">
        <v>8.605872897044925E-3</v>
      </c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D47" s="21"/>
      <c r="BE47" s="21"/>
    </row>
    <row r="48" spans="1:57">
      <c r="B48" s="270">
        <v>10</v>
      </c>
      <c r="E48" s="435">
        <v>0.08</v>
      </c>
      <c r="F48" s="435">
        <v>7.5971575079830655E-2</v>
      </c>
      <c r="G48" s="435">
        <v>8.464596387090273E-2</v>
      </c>
      <c r="H48" s="435">
        <v>-3.3224621462606407E-3</v>
      </c>
      <c r="I48" s="435"/>
      <c r="J48" s="435"/>
      <c r="L48" s="435"/>
      <c r="M48" s="435">
        <v>0.15987903904886336</v>
      </c>
      <c r="N48" s="435">
        <v>0.33104225733103698</v>
      </c>
      <c r="O48" s="435">
        <v>5.095733653133272E-2</v>
      </c>
      <c r="P48" s="435"/>
      <c r="Q48" s="435">
        <v>1.8305672854736089E-2</v>
      </c>
      <c r="R48" s="435">
        <v>5.4525219294208668E-3</v>
      </c>
      <c r="S48" s="435">
        <v>-1.9901426603879943E-4</v>
      </c>
      <c r="T48" s="435">
        <v>2.7647326903640027E-2</v>
      </c>
      <c r="U48" s="435">
        <v>1.7143672208254888E-2</v>
      </c>
      <c r="V48" s="437">
        <v>5.9648199906739046E-3</v>
      </c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D48" s="21"/>
      <c r="BE48" s="21"/>
    </row>
    <row r="49" spans="1:57">
      <c r="B49" s="270">
        <v>11</v>
      </c>
      <c r="D49" s="270">
        <v>11</v>
      </c>
      <c r="E49" s="435">
        <v>0.08</v>
      </c>
      <c r="F49" s="435">
        <v>5.2298809004933666E-2</v>
      </c>
      <c r="G49" s="435">
        <v>5.0292447594843193E-2</v>
      </c>
      <c r="H49" s="435">
        <v>-4.4750303734885089E-3</v>
      </c>
      <c r="I49" s="435"/>
      <c r="J49" s="435"/>
      <c r="L49" s="435"/>
      <c r="M49" s="435">
        <v>0.10496097427097251</v>
      </c>
      <c r="N49" s="435">
        <v>0.22119174916811235</v>
      </c>
      <c r="O49" s="435">
        <v>3.1404216210072722E-2</v>
      </c>
      <c r="P49" s="435"/>
      <c r="Q49" s="435">
        <v>1.4243239175466757E-2</v>
      </c>
      <c r="R49" s="435">
        <v>4.3737845394769504E-3</v>
      </c>
      <c r="S49" s="435">
        <v>-3.2990198803831052E-3</v>
      </c>
      <c r="T49" s="435">
        <v>1.8152592769190807E-2</v>
      </c>
      <c r="U49" s="435">
        <v>1.5685696723037219E-2</v>
      </c>
      <c r="V49" s="437">
        <v>1.5282093857960043E-3</v>
      </c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D49" s="21"/>
      <c r="BE49" s="21"/>
    </row>
    <row r="50" spans="1:57">
      <c r="B50" s="270">
        <v>12</v>
      </c>
      <c r="E50" s="435">
        <v>0.08</v>
      </c>
      <c r="F50" s="435">
        <v>5.2339456087704628E-2</v>
      </c>
      <c r="G50" s="435">
        <v>5.0071517419120415E-2</v>
      </c>
      <c r="H50" s="435">
        <v>6.1023420533585782E-3</v>
      </c>
      <c r="I50" s="435"/>
      <c r="J50" s="435"/>
      <c r="L50" s="435"/>
      <c r="M50" s="435">
        <v>8.8603771355943772E-2</v>
      </c>
      <c r="N50" s="435">
        <v>0.16122520211212876</v>
      </c>
      <c r="O50" s="435">
        <v>4.2284112423037978E-2</v>
      </c>
      <c r="P50" s="435"/>
      <c r="Q50" s="435">
        <v>1.6070377147576202E-2</v>
      </c>
      <c r="R50" s="435">
        <v>4.3709635008984142E-3</v>
      </c>
      <c r="S50" s="435">
        <v>-1.5553226225905577E-3</v>
      </c>
      <c r="T50" s="435">
        <v>1.5536500020893969E-2</v>
      </c>
      <c r="U50" s="435">
        <v>1.6134377178278241E-2</v>
      </c>
      <c r="V50" s="437">
        <v>6.9714761353081378E-4</v>
      </c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D50" s="21"/>
      <c r="BE50" s="21"/>
    </row>
    <row r="51" spans="1:57">
      <c r="A51" s="270">
        <v>2020</v>
      </c>
      <c r="B51" s="270">
        <v>1</v>
      </c>
      <c r="C51" s="270">
        <v>2020</v>
      </c>
      <c r="E51" s="435">
        <v>0.08</v>
      </c>
      <c r="F51" s="435">
        <v>5.587844405866127E-2</v>
      </c>
      <c r="G51" s="435">
        <v>6.0010561954667807E-2</v>
      </c>
      <c r="H51" s="435">
        <v>9.1848264764622378E-3</v>
      </c>
      <c r="I51" s="435">
        <v>0</v>
      </c>
      <c r="J51" s="435">
        <v>0</v>
      </c>
      <c r="L51" s="435"/>
      <c r="M51" s="435">
        <v>8.1420800619687261E-2</v>
      </c>
      <c r="N51" s="435">
        <v>0.16021277366729403</v>
      </c>
      <c r="O51" s="435">
        <v>2.8625862602213781E-2</v>
      </c>
      <c r="P51" s="435"/>
      <c r="Q51" s="435">
        <v>1.5801246003102891E-2</v>
      </c>
      <c r="R51" s="435">
        <v>3.8444124741664619E-3</v>
      </c>
      <c r="S51" s="435">
        <v>2.6001953514659558E-3</v>
      </c>
      <c r="T51" s="435">
        <v>1.4638326792869359E-2</v>
      </c>
      <c r="U51" s="435">
        <v>1.6359298910741796E-2</v>
      </c>
      <c r="V51" s="437">
        <v>2.1823837806303156E-3</v>
      </c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D51" s="21"/>
      <c r="BE51" s="21"/>
    </row>
    <row r="52" spans="1:57">
      <c r="B52" s="270">
        <v>2</v>
      </c>
      <c r="D52" s="270">
        <v>2</v>
      </c>
      <c r="E52" s="435">
        <v>0.08</v>
      </c>
      <c r="F52" s="435">
        <v>6.3496628711629866E-2</v>
      </c>
      <c r="G52" s="435">
        <v>6.8985513020160649E-2</v>
      </c>
      <c r="H52" s="435">
        <v>1.1888035355527959E-2</v>
      </c>
      <c r="I52" s="435">
        <v>0</v>
      </c>
      <c r="J52" s="435">
        <v>0</v>
      </c>
      <c r="L52" s="435"/>
      <c r="M52" s="435">
        <v>0.11476577221939532</v>
      </c>
      <c r="N52" s="435">
        <v>0.2226316309891645</v>
      </c>
      <c r="O52" s="435">
        <v>4.1825065635755942E-2</v>
      </c>
      <c r="P52" s="435"/>
      <c r="Q52" s="435">
        <v>1.6847221991406754E-2</v>
      </c>
      <c r="R52" s="435">
        <v>4.4918430745889224E-3</v>
      </c>
      <c r="S52" s="435">
        <v>3.162268090819148E-3</v>
      </c>
      <c r="T52" s="435">
        <v>2.0983450749193746E-2</v>
      </c>
      <c r="U52" s="435">
        <v>1.5364112482104997E-2</v>
      </c>
      <c r="V52" s="437">
        <v>2.4954299019950693E-3</v>
      </c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D52" s="21"/>
      <c r="BE52" s="21"/>
    </row>
    <row r="53" spans="1:57">
      <c r="B53" s="270">
        <v>3</v>
      </c>
      <c r="E53" s="435">
        <v>0.08</v>
      </c>
      <c r="F53" s="435">
        <v>6.4262506457412716E-2</v>
      </c>
      <c r="G53" s="435">
        <v>6.9236802515267648E-2</v>
      </c>
      <c r="H53" s="435">
        <v>8.07277653101246E-3</v>
      </c>
      <c r="I53" s="435">
        <v>0</v>
      </c>
      <c r="J53" s="435">
        <v>0</v>
      </c>
      <c r="L53" s="435"/>
      <c r="M53" s="435">
        <v>0.11437131395297251</v>
      </c>
      <c r="N53" s="435">
        <v>0.20640415581004601</v>
      </c>
      <c r="O53" s="435">
        <v>4.9575108767958564E-2</v>
      </c>
      <c r="P53" s="435"/>
      <c r="Q53" s="435">
        <v>1.8565549225398707E-2</v>
      </c>
      <c r="R53" s="435">
        <v>5.027149969791778E-3</v>
      </c>
      <c r="S53" s="435">
        <v>1.9452027362733858E-3</v>
      </c>
      <c r="T53" s="435">
        <v>2.1220163155145907E-2</v>
      </c>
      <c r="U53" s="435">
        <v>1.5032975224092859E-2</v>
      </c>
      <c r="V53" s="437">
        <v>2.415618807522927E-3</v>
      </c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D53" s="21"/>
      <c r="BE53" s="21"/>
    </row>
    <row r="54" spans="1:57">
      <c r="B54" s="270">
        <v>4</v>
      </c>
      <c r="E54" s="435">
        <v>0.08</v>
      </c>
      <c r="F54" s="435">
        <v>4.6309508263776111E-2</v>
      </c>
      <c r="G54" s="435">
        <v>5.4173177188233446E-2</v>
      </c>
      <c r="H54" s="435">
        <v>-7.516429099149402E-3</v>
      </c>
      <c r="I54" s="435">
        <v>0</v>
      </c>
      <c r="J54" s="435">
        <v>0</v>
      </c>
      <c r="L54" s="435"/>
      <c r="M54" s="435">
        <v>8.3816211240289817E-2</v>
      </c>
      <c r="N54" s="435">
        <v>0.13380615636094029</v>
      </c>
      <c r="O54" s="435">
        <v>4.6867707077454135E-2</v>
      </c>
      <c r="P54" s="435"/>
      <c r="Q54" s="435">
        <v>1.5265340025296706E-2</v>
      </c>
      <c r="R54" s="435">
        <v>4.2934468766417187E-3</v>
      </c>
      <c r="S54" s="435">
        <v>-6.9394154072514938E-3</v>
      </c>
      <c r="T54" s="435">
        <v>1.5897270515986755E-2</v>
      </c>
      <c r="U54" s="435">
        <v>1.4432460278345802E-2</v>
      </c>
      <c r="V54" s="437">
        <v>2.7695124930709695E-3</v>
      </c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D54" s="21"/>
      <c r="BE54" s="21"/>
    </row>
    <row r="55" spans="1:57">
      <c r="B55" s="270">
        <v>5</v>
      </c>
      <c r="D55" s="270">
        <v>5</v>
      </c>
      <c r="E55" s="435">
        <v>0.08</v>
      </c>
      <c r="F55" s="435">
        <v>3.2665947319519439E-2</v>
      </c>
      <c r="G55" s="435">
        <v>3.6997204044698195E-2</v>
      </c>
      <c r="H55" s="435">
        <v>1.3519633333316516E-3</v>
      </c>
      <c r="I55" s="435">
        <v>0</v>
      </c>
      <c r="J55" s="435">
        <v>0</v>
      </c>
      <c r="L55" s="435"/>
      <c r="M55" s="435">
        <v>4.4866721794670106E-2</v>
      </c>
      <c r="N55" s="435">
        <v>4.5872209693585297E-2</v>
      </c>
      <c r="O55" s="435">
        <v>4.5590209917053093E-2</v>
      </c>
      <c r="P55" s="435"/>
      <c r="Q55" s="435">
        <v>1.5549522453524067E-2</v>
      </c>
      <c r="R55" s="435">
        <v>4.2074980085188068E-3</v>
      </c>
      <c r="S55" s="435">
        <v>-1.2826594394462884E-2</v>
      </c>
      <c r="T55" s="435">
        <v>8.8301247579123006E-3</v>
      </c>
      <c r="U55" s="435">
        <v>1.3700865628203971E-2</v>
      </c>
      <c r="V55" s="437">
        <v>2.4895754009911578E-3</v>
      </c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D55" s="21"/>
      <c r="BE55" s="21"/>
    </row>
    <row r="56" spans="1:57">
      <c r="B56" s="270">
        <v>6</v>
      </c>
      <c r="E56" s="435">
        <v>0.08</v>
      </c>
      <c r="F56" s="435">
        <v>2.815233462046085E-2</v>
      </c>
      <c r="G56" s="435">
        <v>2.5511145118099376E-2</v>
      </c>
      <c r="H56" s="435">
        <v>3.3237450220169329E-3</v>
      </c>
      <c r="I56" s="435">
        <v>0</v>
      </c>
      <c r="J56" s="435">
        <v>0</v>
      </c>
      <c r="L56" s="435"/>
      <c r="M56" s="435">
        <v>5.5092502130950516E-2</v>
      </c>
      <c r="N56" s="435">
        <v>5.149920923713136E-2</v>
      </c>
      <c r="O56" s="435">
        <v>6.0322463230498391E-2</v>
      </c>
      <c r="P56" s="435"/>
      <c r="Q56" s="435">
        <v>1.4206154286433886E-2</v>
      </c>
      <c r="R56" s="435">
        <v>4.0760814553481772E-3</v>
      </c>
      <c r="S56" s="435">
        <v>-1.3978723337015048E-2</v>
      </c>
      <c r="T56" s="435">
        <v>1.0817725587138146E-2</v>
      </c>
      <c r="U56" s="435">
        <v>9.8634765671315305E-3</v>
      </c>
      <c r="V56" s="437">
        <v>2.4458896305889133E-3</v>
      </c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D56" s="21"/>
      <c r="BE56" s="21"/>
    </row>
    <row r="57" spans="1:57">
      <c r="B57" s="270">
        <v>7</v>
      </c>
      <c r="E57" s="435">
        <v>0.08</v>
      </c>
      <c r="F57" s="435">
        <v>3.4436977422539039E-2</v>
      </c>
      <c r="G57" s="435">
        <v>3.2871003806962396E-2</v>
      </c>
      <c r="H57" s="435">
        <v>5.6647092199955118E-3</v>
      </c>
      <c r="I57" s="435">
        <v>0</v>
      </c>
      <c r="J57" s="435">
        <v>0</v>
      </c>
      <c r="L57" s="435"/>
      <c r="M57" s="435">
        <v>8.9732094133506024E-2</v>
      </c>
      <c r="N57" s="435">
        <v>7.091898614372627E-2</v>
      </c>
      <c r="O57" s="435">
        <v>0.10792363780375536</v>
      </c>
      <c r="P57" s="435"/>
      <c r="Q57" s="435">
        <v>1.3852402817971796E-2</v>
      </c>
      <c r="R57" s="435">
        <v>3.980097882032913E-3</v>
      </c>
      <c r="S57" s="435">
        <v>-1.2612840899995965E-2</v>
      </c>
      <c r="T57" s="435">
        <v>1.7421035370872303E-2</v>
      </c>
      <c r="U57" s="435">
        <v>8.7269969549802293E-3</v>
      </c>
      <c r="V57" s="437">
        <v>2.4684730219906395E-3</v>
      </c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D57" s="21"/>
      <c r="BE57" s="21"/>
    </row>
    <row r="58" spans="1:57">
      <c r="B58" s="270">
        <v>8</v>
      </c>
      <c r="D58" s="270">
        <v>8</v>
      </c>
      <c r="E58" s="435">
        <v>0.08</v>
      </c>
      <c r="F58" s="435">
        <v>2.1486234585725184E-2</v>
      </c>
      <c r="G58" s="435">
        <v>1.9208843133119657E-2</v>
      </c>
      <c r="H58" s="435">
        <v>-9.0540546384674236E-3</v>
      </c>
      <c r="I58" s="435">
        <v>0</v>
      </c>
      <c r="J58" s="435">
        <v>0</v>
      </c>
      <c r="L58" s="435"/>
      <c r="M58" s="435">
        <v>5.5883409440266707E-2</v>
      </c>
      <c r="N58" s="435">
        <v>4.1822835160923999E-2</v>
      </c>
      <c r="O58" s="435">
        <v>6.8805431998924416E-2</v>
      </c>
      <c r="P58" s="435"/>
      <c r="Q58" s="435">
        <v>1.3968238002868706E-2</v>
      </c>
      <c r="R58" s="435">
        <v>2.4182323126137697E-3</v>
      </c>
      <c r="S58" s="435">
        <v>-1.1919053363668018E-2</v>
      </c>
      <c r="T58" s="435">
        <v>1.0583755943759111E-2</v>
      </c>
      <c r="U58" s="435">
        <v>2.8276838321036561E-3</v>
      </c>
      <c r="V58" s="437">
        <v>2.5137655679202107E-3</v>
      </c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D58" s="21"/>
      <c r="BE58" s="21"/>
    </row>
    <row r="59" spans="1:57">
      <c r="B59" s="270">
        <v>9</v>
      </c>
      <c r="E59" s="435">
        <v>0.08</v>
      </c>
      <c r="F59" s="435">
        <v>1.805052672585794E-2</v>
      </c>
      <c r="G59" s="435">
        <v>1.7881038299486063E-2</v>
      </c>
      <c r="H59" s="435">
        <v>-3.0555966412016966E-3</v>
      </c>
      <c r="I59" s="435">
        <v>0</v>
      </c>
      <c r="J59" s="435">
        <v>0</v>
      </c>
      <c r="L59" s="435"/>
      <c r="M59" s="435">
        <v>2.5299676235885249E-2</v>
      </c>
      <c r="N59" s="435">
        <v>-9.0987013082771684E-3</v>
      </c>
      <c r="O59" s="435">
        <v>5.4822103773678021E-2</v>
      </c>
      <c r="P59" s="435"/>
      <c r="Q59" s="435">
        <v>1.6297971693592199E-2</v>
      </c>
      <c r="R59" s="435">
        <v>2.2064096033056644E-3</v>
      </c>
      <c r="S59" s="435">
        <v>-1.257529730399479E-2</v>
      </c>
      <c r="T59" s="435">
        <v>4.7781202114296232E-3</v>
      </c>
      <c r="U59" s="435">
        <v>3.2148737463599652E-3</v>
      </c>
      <c r="V59" s="437">
        <v>2.8580851728031514E-3</v>
      </c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D59" s="21"/>
      <c r="BE59" s="21"/>
    </row>
    <row r="60" spans="1:57">
      <c r="B60" s="270">
        <v>10</v>
      </c>
      <c r="E60" s="435">
        <v>0.08</v>
      </c>
      <c r="F60" s="435">
        <v>2.7030624038614004E-2</v>
      </c>
      <c r="G60" s="435">
        <v>3.2501492681558108E-2</v>
      </c>
      <c r="H60" s="435">
        <v>5.4691066849539283E-3</v>
      </c>
      <c r="I60" s="435">
        <v>0</v>
      </c>
      <c r="J60" s="435">
        <v>0</v>
      </c>
      <c r="L60" s="435"/>
      <c r="M60" s="435">
        <v>3.1253460135928446E-2</v>
      </c>
      <c r="N60" s="435">
        <v>-1.2019589152080346E-2</v>
      </c>
      <c r="O60" s="435">
        <v>6.5983868439921212E-2</v>
      </c>
      <c r="P60" s="435"/>
      <c r="Q60" s="435">
        <v>1.9402648054925375E-2</v>
      </c>
      <c r="R60" s="435">
        <v>4.2817186803442544E-3</v>
      </c>
      <c r="S60" s="435">
        <v>-1.2046998562322437E-2</v>
      </c>
      <c r="T60" s="435">
        <v>5.8260153715062046E-3</v>
      </c>
      <c r="U60" s="435">
        <v>5.2352478848193343E-3</v>
      </c>
      <c r="V60" s="437">
        <v>2.7676387434103851E-3</v>
      </c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D60" s="21"/>
      <c r="BE60" s="21"/>
    </row>
    <row r="61" spans="1:57">
      <c r="B61" s="270">
        <v>11</v>
      </c>
      <c r="D61" s="270">
        <v>11</v>
      </c>
      <c r="E61" s="435">
        <v>0.08</v>
      </c>
      <c r="F61" s="435">
        <v>3.6594700785765433E-2</v>
      </c>
      <c r="G61" s="435">
        <v>4.853720264788719E-2</v>
      </c>
      <c r="H61" s="435">
        <v>4.7956544438472193E-3</v>
      </c>
      <c r="I61" s="435">
        <v>0</v>
      </c>
      <c r="J61" s="435">
        <v>0</v>
      </c>
      <c r="L61" s="435"/>
      <c r="M61" s="435">
        <v>8.1213323329032638E-2</v>
      </c>
      <c r="N61" s="435">
        <v>6.8717006038434558E-2</v>
      </c>
      <c r="O61" s="435">
        <v>9.021669614234229E-2</v>
      </c>
      <c r="P61" s="435"/>
      <c r="Q61" s="435">
        <v>1.8891859267169221E-2</v>
      </c>
      <c r="R61" s="435">
        <v>5.1295009739105593E-3</v>
      </c>
      <c r="S61" s="435">
        <v>-1.2392904873702561E-2</v>
      </c>
      <c r="T61" s="435">
        <v>1.4748435560153152E-2</v>
      </c>
      <c r="U61" s="435">
        <v>5.2238482041148003E-3</v>
      </c>
      <c r="V61" s="437">
        <v>3.3650462559682492E-3</v>
      </c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D61" s="21"/>
      <c r="BE61" s="21"/>
    </row>
    <row r="62" spans="1:57">
      <c r="B62" s="270">
        <v>12</v>
      </c>
      <c r="E62" s="435">
        <v>0.08</v>
      </c>
      <c r="F62" s="435">
        <v>2.6415190391841925E-2</v>
      </c>
      <c r="G62" s="435">
        <v>2.9259937114885837E-2</v>
      </c>
      <c r="H62" s="435">
        <v>-3.7777289527149982E-3</v>
      </c>
      <c r="I62" s="435">
        <v>0.08</v>
      </c>
      <c r="J62" s="435">
        <v>0</v>
      </c>
      <c r="L62" s="435"/>
      <c r="M62" s="435">
        <v>8.9968088355497189E-2</v>
      </c>
      <c r="N62" s="435">
        <v>0.1017331619995443</v>
      </c>
      <c r="O62" s="435">
        <v>8.1076854965982159E-2</v>
      </c>
      <c r="P62" s="435"/>
      <c r="Q62" s="435">
        <v>1.7440492614540195E-2</v>
      </c>
      <c r="R62" s="435">
        <v>6.0367269662897852E-3</v>
      </c>
      <c r="S62" s="435">
        <v>-1.2793818421620615E-2</v>
      </c>
      <c r="T62" s="435">
        <v>1.631937249579786E-2</v>
      </c>
      <c r="U62" s="435">
        <v>4.075067009842297E-3</v>
      </c>
      <c r="V62" s="437">
        <v>-8.2898889557548577E-3</v>
      </c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D62" s="21"/>
      <c r="BE62" s="21"/>
    </row>
    <row r="63" spans="1:57">
      <c r="A63" s="270">
        <v>2021</v>
      </c>
      <c r="B63" s="270">
        <v>1</v>
      </c>
      <c r="C63" s="270">
        <v>2021</v>
      </c>
      <c r="E63" s="435">
        <v>0.06</v>
      </c>
      <c r="F63" s="435">
        <v>2.5560945509953248E-2</v>
      </c>
      <c r="G63" s="435">
        <v>2.1751665677776977E-2</v>
      </c>
      <c r="H63" s="435">
        <v>8.3449217469073744E-3</v>
      </c>
      <c r="I63" s="435">
        <v>0.04</v>
      </c>
      <c r="J63" s="435">
        <v>0.04</v>
      </c>
      <c r="L63" s="435"/>
      <c r="M63" s="435">
        <v>8.5206453500233703E-2</v>
      </c>
      <c r="N63" s="435">
        <v>7.4433180807044641E-2</v>
      </c>
      <c r="O63" s="435">
        <v>9.3128908871765947E-2</v>
      </c>
      <c r="P63" s="435"/>
      <c r="Q63" s="435">
        <v>1.7756398681042652E-2</v>
      </c>
      <c r="R63" s="435">
        <v>5.6413220695934159E-3</v>
      </c>
      <c r="S63" s="435">
        <v>-1.1814127671095421E-2</v>
      </c>
      <c r="T63" s="435">
        <v>1.5689509052012718E-2</v>
      </c>
      <c r="U63" s="435">
        <v>4.5801666454781372E-3</v>
      </c>
      <c r="V63" s="437">
        <v>-6.2923232670781632E-3</v>
      </c>
      <c r="W63" s="437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D63" s="21"/>
      <c r="BE63" s="21"/>
    </row>
    <row r="64" spans="1:57">
      <c r="B64" s="270">
        <v>2</v>
      </c>
      <c r="D64" s="270">
        <v>2</v>
      </c>
      <c r="E64" s="435">
        <v>0.06</v>
      </c>
      <c r="F64" s="435">
        <v>2.5205711616651083E-2</v>
      </c>
      <c r="G64" s="435">
        <v>2.3348539702199744E-2</v>
      </c>
      <c r="H64" s="435">
        <v>1.1537537486084881E-2</v>
      </c>
      <c r="I64" s="435">
        <v>0.04</v>
      </c>
      <c r="J64" s="435">
        <v>0.04</v>
      </c>
      <c r="L64" s="435"/>
      <c r="M64" s="435">
        <v>8.7791068610742817E-2</v>
      </c>
      <c r="N64" s="435">
        <v>7.7588381387361016E-2</v>
      </c>
      <c r="O64" s="435">
        <v>9.5749474072542862E-2</v>
      </c>
      <c r="P64" s="435"/>
      <c r="Q64" s="435">
        <v>1.5233182362209403E-2</v>
      </c>
      <c r="R64" s="435">
        <v>5.956802130964783E-3</v>
      </c>
      <c r="S64" s="435">
        <v>-1.113835697622142E-2</v>
      </c>
      <c r="T64" s="435">
        <v>1.6655298407000117E-2</v>
      </c>
      <c r="U64" s="435">
        <v>4.2505237602982046E-3</v>
      </c>
      <c r="V64" s="437">
        <v>-5.7517380676003179E-3</v>
      </c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D64" s="21"/>
      <c r="BE64" s="21"/>
    </row>
    <row r="65" spans="1:57">
      <c r="B65" s="270">
        <v>3</v>
      </c>
      <c r="E65" s="435">
        <v>0.06</v>
      </c>
      <c r="F65" s="435">
        <v>2.2807850597746926E-2</v>
      </c>
      <c r="G65" s="435">
        <v>2.0551777708757379E-2</v>
      </c>
      <c r="H65" s="435">
        <v>5.7149878573126145E-3</v>
      </c>
      <c r="I65" s="435">
        <v>0.04</v>
      </c>
      <c r="J65" s="435">
        <v>0.04</v>
      </c>
      <c r="L65" s="435"/>
      <c r="M65" s="435">
        <v>8.1799991836531083E-2</v>
      </c>
      <c r="N65" s="435">
        <v>6.8584215720970398E-2</v>
      </c>
      <c r="O65" s="435">
        <v>9.2382432658068669E-2</v>
      </c>
      <c r="P65" s="435"/>
      <c r="Q65" s="435">
        <v>1.2605718784478788E-2</v>
      </c>
      <c r="R65" s="435">
        <v>5.4786547860316602E-3</v>
      </c>
      <c r="S65" s="435">
        <v>-9.7442825334811412E-3</v>
      </c>
      <c r="T65" s="435">
        <v>1.5730990839885613E-2</v>
      </c>
      <c r="U65" s="435">
        <v>4.7686765094289256E-3</v>
      </c>
      <c r="V65" s="437">
        <v>-6.0319077885969191E-3</v>
      </c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D65" s="21"/>
      <c r="BE65" s="21"/>
    </row>
    <row r="66" spans="1:57">
      <c r="B66" s="270">
        <v>4</v>
      </c>
      <c r="E66" s="435">
        <v>0.06</v>
      </c>
      <c r="F66" s="435">
        <v>5.2473049424948792E-2</v>
      </c>
      <c r="G66" s="435">
        <v>5.3418193182540596E-2</v>
      </c>
      <c r="H66" s="435">
        <v>2.1269253809227395E-2</v>
      </c>
      <c r="I66" s="435">
        <v>0.04</v>
      </c>
      <c r="J66" s="435">
        <v>0.04</v>
      </c>
      <c r="L66" s="435"/>
      <c r="M66" s="435">
        <v>0.13377364571117312</v>
      </c>
      <c r="N66" s="435">
        <v>0.18193318735053698</v>
      </c>
      <c r="O66" s="435">
        <v>9.5120423748035421E-2</v>
      </c>
      <c r="P66" s="435"/>
      <c r="Q66" s="435">
        <v>1.4377553990514177E-2</v>
      </c>
      <c r="R66" s="435">
        <v>6.393872887752664E-3</v>
      </c>
      <c r="S66" s="435">
        <v>-2.6234449433889056E-3</v>
      </c>
      <c r="T66" s="435">
        <v>2.6016604851494186E-2</v>
      </c>
      <c r="U66" s="435">
        <v>4.5430821329387463E-3</v>
      </c>
      <c r="V66" s="437">
        <v>3.7653805056377678E-3</v>
      </c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D66" s="21"/>
      <c r="BE66" s="21"/>
    </row>
    <row r="67" spans="1:57">
      <c r="B67" s="270">
        <v>5</v>
      </c>
      <c r="D67" s="270">
        <v>5</v>
      </c>
      <c r="E67" s="435">
        <v>0.06</v>
      </c>
      <c r="F67" s="435">
        <v>6.0780507721262422E-2</v>
      </c>
      <c r="G67" s="435">
        <v>6.2713529776037946E-2</v>
      </c>
      <c r="H67" s="435">
        <v>9.2559088831665193E-3</v>
      </c>
      <c r="I67" s="435">
        <v>0.04</v>
      </c>
      <c r="J67" s="435">
        <v>0.04</v>
      </c>
      <c r="L67" s="435"/>
      <c r="M67" s="435">
        <v>0.13970688706790169</v>
      </c>
      <c r="N67" s="435">
        <v>0.18736780987085244</v>
      </c>
      <c r="O67" s="435">
        <v>0.10014780364258269</v>
      </c>
      <c r="P67" s="435"/>
      <c r="Q67" s="435">
        <v>1.6649069782086894E-2</v>
      </c>
      <c r="R67" s="435">
        <v>6.7227092269062675E-3</v>
      </c>
      <c r="S67" s="435">
        <v>1.6687332391489334E-3</v>
      </c>
      <c r="T67" s="435">
        <v>2.753920544991573E-2</v>
      </c>
      <c r="U67" s="435">
        <v>4.9405196649812662E-3</v>
      </c>
      <c r="V67" s="437">
        <v>3.2602703582236261E-3</v>
      </c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D67" s="21"/>
      <c r="BE67" s="21"/>
    </row>
    <row r="68" spans="1:57">
      <c r="B68" s="270">
        <v>6</v>
      </c>
      <c r="E68" s="435">
        <v>0.06</v>
      </c>
      <c r="F68" s="435">
        <v>6.7177566914457199E-2</v>
      </c>
      <c r="G68" s="435">
        <v>7.0665899219989781E-2</v>
      </c>
      <c r="H68" s="435">
        <v>9.3743099976417721E-3</v>
      </c>
      <c r="I68" s="435">
        <v>0.04</v>
      </c>
      <c r="J68" s="435">
        <v>0.04</v>
      </c>
      <c r="L68" s="435"/>
      <c r="M68" s="435">
        <v>0.13460929674075262</v>
      </c>
      <c r="N68" s="435">
        <v>0.19160276143145594</v>
      </c>
      <c r="O68" s="435">
        <v>8.5826374201348754E-2</v>
      </c>
      <c r="P68" s="435"/>
      <c r="Q68" s="435">
        <v>2.1456011361661254E-2</v>
      </c>
      <c r="R68" s="435">
        <v>7.2220453885007323E-3</v>
      </c>
      <c r="S68" s="435">
        <v>2.9295354282901443E-3</v>
      </c>
      <c r="T68" s="435">
        <v>2.6849836010223539E-2</v>
      </c>
      <c r="U68" s="435">
        <v>5.3485564761560989E-3</v>
      </c>
      <c r="V68" s="437">
        <v>3.3715822496253808E-3</v>
      </c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D68" s="21"/>
      <c r="BE68" s="21"/>
    </row>
    <row r="69" spans="1:57">
      <c r="B69" s="270">
        <v>7</v>
      </c>
      <c r="E69" s="435">
        <v>0.06</v>
      </c>
      <c r="F69" s="435">
        <v>7.6753345467593714E-2</v>
      </c>
      <c r="G69" s="435">
        <v>7.8137363002654947E-2</v>
      </c>
      <c r="H69" s="435">
        <v>1.4688533232749545E-2</v>
      </c>
      <c r="I69" s="435">
        <v>0.04</v>
      </c>
      <c r="J69" s="435">
        <v>0.04</v>
      </c>
      <c r="L69" s="435"/>
      <c r="M69" s="435">
        <v>9.7878339546681126E-2</v>
      </c>
      <c r="N69" s="435">
        <v>0.16280173785908447</v>
      </c>
      <c r="O69" s="435">
        <v>4.4139744767745182E-2</v>
      </c>
      <c r="P69" s="435"/>
      <c r="Q69" s="435">
        <v>2.2650565304333081E-2</v>
      </c>
      <c r="R69" s="435">
        <v>9.2083537421139734E-3</v>
      </c>
      <c r="S69" s="435">
        <v>1.424275282820061E-2</v>
      </c>
      <c r="T69" s="435">
        <v>1.9816114614734967E-2</v>
      </c>
      <c r="U69" s="435">
        <v>7.1768530956743577E-3</v>
      </c>
      <c r="V69" s="437">
        <v>3.6587058825368569E-3</v>
      </c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D69" s="21"/>
      <c r="BE69" s="21"/>
    </row>
    <row r="70" spans="1:57">
      <c r="B70" s="270">
        <v>8</v>
      </c>
      <c r="D70" s="270">
        <v>8</v>
      </c>
      <c r="E70" s="435">
        <v>0.06</v>
      </c>
      <c r="F70" s="435">
        <v>9.5537962347380656E-2</v>
      </c>
      <c r="G70" s="435">
        <v>9.3134536993306982E-2</v>
      </c>
      <c r="H70" s="435">
        <v>8.2335999674358895E-3</v>
      </c>
      <c r="I70" s="435">
        <v>0.04</v>
      </c>
      <c r="J70" s="435">
        <v>0.04</v>
      </c>
      <c r="L70" s="435"/>
      <c r="M70" s="435">
        <v>0.12126549524124886</v>
      </c>
      <c r="N70" s="435">
        <v>0.17285256037737429</v>
      </c>
      <c r="O70" s="435">
        <v>8.0062619064508622E-2</v>
      </c>
      <c r="P70" s="435"/>
      <c r="Q70" s="435">
        <v>2.7774603345168739E-2</v>
      </c>
      <c r="R70" s="435">
        <v>1.0954074135347687E-2</v>
      </c>
      <c r="S70" s="435">
        <v>1.7237125070721254E-2</v>
      </c>
      <c r="T70" s="435">
        <v>2.3499989191433642E-2</v>
      </c>
      <c r="U70" s="435">
        <v>1.1246576290587881E-2</v>
      </c>
      <c r="V70" s="437">
        <v>4.8255943141213391E-3</v>
      </c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D70" s="21"/>
      <c r="BE70" s="21"/>
    </row>
    <row r="71" spans="1:57">
      <c r="B71" s="270">
        <v>9</v>
      </c>
      <c r="E71" s="435">
        <v>0.06</v>
      </c>
      <c r="F71" s="435">
        <v>0.10245055034911998</v>
      </c>
      <c r="G71" s="435">
        <v>9.8914597311303476E-2</v>
      </c>
      <c r="H71" s="435">
        <v>3.2348890908426853E-3</v>
      </c>
      <c r="I71" s="435">
        <v>0.04</v>
      </c>
      <c r="J71" s="435">
        <v>0.04</v>
      </c>
      <c r="L71" s="435"/>
      <c r="M71" s="435">
        <v>0.15013487754416355</v>
      </c>
      <c r="N71" s="435">
        <v>0.19779595812973461</v>
      </c>
      <c r="O71" s="435">
        <v>0.11346927804099027</v>
      </c>
      <c r="P71" s="435"/>
      <c r="Q71" s="435">
        <v>2.7612684992772567E-2</v>
      </c>
      <c r="R71" s="435">
        <v>1.0466506448572662E-2</v>
      </c>
      <c r="S71" s="435">
        <v>1.8261831790270671E-2</v>
      </c>
      <c r="T71" s="435">
        <v>2.8268010097958911E-2</v>
      </c>
      <c r="U71" s="435">
        <v>1.2719972086219078E-2</v>
      </c>
      <c r="V71" s="437">
        <v>5.1215449333260948E-3</v>
      </c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D71" s="21"/>
      <c r="BE71" s="21"/>
    </row>
    <row r="72" spans="1:57">
      <c r="B72" s="270">
        <v>10</v>
      </c>
      <c r="E72" s="435">
        <v>0.06</v>
      </c>
      <c r="F72" s="435">
        <v>0.10414972776649911</v>
      </c>
      <c r="G72" s="435">
        <v>9.4572982304924391E-2</v>
      </c>
      <c r="H72" s="435">
        <v>7.0188092084917386E-3</v>
      </c>
      <c r="I72" s="435">
        <v>0.04</v>
      </c>
      <c r="J72" s="435">
        <v>0.04</v>
      </c>
      <c r="L72" s="435"/>
      <c r="M72" s="435">
        <v>0.18516609254852257</v>
      </c>
      <c r="N72" s="435">
        <v>0.24271246122225798</v>
      </c>
      <c r="O72" s="435">
        <v>0.14333993235683762</v>
      </c>
      <c r="P72" s="435"/>
      <c r="Q72" s="435">
        <v>2.6336656116451383E-2</v>
      </c>
      <c r="R72" s="435">
        <v>1.26440591904387E-2</v>
      </c>
      <c r="S72" s="435">
        <v>1.7997989054081901E-2</v>
      </c>
      <c r="T72" s="435">
        <v>3.4308920638894035E-2</v>
      </c>
      <c r="U72" s="435">
        <v>1.2429746822621209E-2</v>
      </c>
      <c r="V72" s="437">
        <v>4.3235594401187083E-4</v>
      </c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D72" s="21"/>
      <c r="BE72" s="21"/>
    </row>
    <row r="73" spans="1:57">
      <c r="B73" s="270">
        <v>11</v>
      </c>
      <c r="D73" s="270">
        <v>11</v>
      </c>
      <c r="E73" s="435">
        <v>0.06</v>
      </c>
      <c r="F73" s="435">
        <v>0.11024239743302866</v>
      </c>
      <c r="G73" s="435">
        <v>9.8824293525262341E-2</v>
      </c>
      <c r="H73" s="435">
        <v>1.0340090901096888E-2</v>
      </c>
      <c r="I73" s="435">
        <v>0.04</v>
      </c>
      <c r="J73" s="435">
        <v>0.04</v>
      </c>
      <c r="L73" s="435"/>
      <c r="M73" s="435">
        <v>0.1782156012912528</v>
      </c>
      <c r="N73" s="435">
        <v>0.22450867000090713</v>
      </c>
      <c r="O73" s="435">
        <v>0.1451296287722037</v>
      </c>
      <c r="P73" s="435"/>
      <c r="Q73" s="435">
        <v>2.7481864845390079E-2</v>
      </c>
      <c r="R73" s="435">
        <v>1.417321470260456E-2</v>
      </c>
      <c r="S73" s="435">
        <v>2.1414094130336524E-2</v>
      </c>
      <c r="T73" s="435">
        <v>3.3416183335573266E-2</v>
      </c>
      <c r="U73" s="435">
        <v>1.2616157121858734E-2</v>
      </c>
      <c r="V73" s="437">
        <v>1.1408832972656033E-3</v>
      </c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D73" s="21"/>
      <c r="BE73" s="21"/>
    </row>
    <row r="74" spans="1:57">
      <c r="B74" s="270">
        <v>12</v>
      </c>
      <c r="E74" s="435">
        <v>0.06</v>
      </c>
      <c r="F74" s="435">
        <v>0.13829040505296364</v>
      </c>
      <c r="G74" s="435">
        <v>0.13898176678156848</v>
      </c>
      <c r="H74" s="435">
        <v>2.1389792945283981E-2</v>
      </c>
      <c r="I74" s="435">
        <v>0.04</v>
      </c>
      <c r="J74" s="435">
        <v>0.04</v>
      </c>
      <c r="L74" s="435"/>
      <c r="M74" s="435">
        <v>0.18660344754526514</v>
      </c>
      <c r="N74" s="435">
        <v>0.23465523827097057</v>
      </c>
      <c r="O74" s="435">
        <v>0.15274383742156372</v>
      </c>
      <c r="P74" s="435"/>
      <c r="Q74" s="435">
        <v>3.4009314536111904E-2</v>
      </c>
      <c r="R74" s="435">
        <v>1.738021526941182E-2</v>
      </c>
      <c r="S74" s="435">
        <v>2.4731722516244864E-2</v>
      </c>
      <c r="T74" s="435">
        <v>3.5580773599248411E-2</v>
      </c>
      <c r="U74" s="435">
        <v>1.4590247969068788E-2</v>
      </c>
      <c r="V74" s="437">
        <v>1.199813116287725E-2</v>
      </c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D74" s="21"/>
      <c r="BE74" s="21"/>
    </row>
    <row r="75" spans="1:57">
      <c r="A75" s="270">
        <v>2022</v>
      </c>
      <c r="B75" s="270">
        <v>1</v>
      </c>
      <c r="C75" s="270">
        <v>2022</v>
      </c>
      <c r="E75" s="435">
        <v>0.06</v>
      </c>
      <c r="F75" s="435">
        <v>0.15115788570222977</v>
      </c>
      <c r="G75" s="435">
        <v>0.15541074231575491</v>
      </c>
      <c r="H75" s="435">
        <v>1.9743470580112055E-2</v>
      </c>
      <c r="I75" s="435">
        <v>0.04</v>
      </c>
      <c r="J75" s="435">
        <v>0.04</v>
      </c>
      <c r="L75" s="435"/>
      <c r="M75" s="435">
        <v>0.19631845914077894</v>
      </c>
      <c r="N75" s="435">
        <v>0.23561084978444402</v>
      </c>
      <c r="O75" s="435">
        <v>0.16791778599435681</v>
      </c>
      <c r="P75" s="435"/>
      <c r="Q75" s="435">
        <v>3.921767981168308E-2</v>
      </c>
      <c r="R75" s="435">
        <v>1.8246972960594895E-2</v>
      </c>
      <c r="S75" s="435">
        <v>2.4605920585290587E-2</v>
      </c>
      <c r="T75" s="435">
        <v>3.8251537422016729E-2</v>
      </c>
      <c r="U75" s="435">
        <v>1.9043146365958344E-2</v>
      </c>
      <c r="V75" s="437">
        <v>1.1792628556686136E-2</v>
      </c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D75" s="21"/>
      <c r="BE75" s="21"/>
    </row>
    <row r="76" spans="1:57">
      <c r="B76" s="270">
        <v>2</v>
      </c>
      <c r="D76" s="270">
        <v>2</v>
      </c>
      <c r="E76" s="435">
        <v>0.06</v>
      </c>
      <c r="F76" s="435">
        <v>0.1531502476275437</v>
      </c>
      <c r="G76" s="435">
        <v>0.15429072807860411</v>
      </c>
      <c r="H76" s="435">
        <v>1.3288252049868055E-2</v>
      </c>
      <c r="I76" s="435">
        <v>0.04</v>
      </c>
      <c r="J76" s="435">
        <v>0.04</v>
      </c>
      <c r="L76" s="435"/>
      <c r="M76" s="435">
        <v>0.15750376587107096</v>
      </c>
      <c r="N76" s="435">
        <v>0.16168534447938576</v>
      </c>
      <c r="O76" s="435">
        <v>0.15429606853621447</v>
      </c>
      <c r="P76" s="435"/>
      <c r="Q76" s="435">
        <v>4.5108143018796121E-2</v>
      </c>
      <c r="R76" s="435">
        <v>1.823013832863471E-2</v>
      </c>
      <c r="S76" s="435">
        <v>2.468313444136136E-2</v>
      </c>
      <c r="T76" s="435">
        <v>3.1704980948595606E-2</v>
      </c>
      <c r="U76" s="435">
        <v>2.1340586193392224E-2</v>
      </c>
      <c r="V76" s="437">
        <v>1.2083264696763654E-2</v>
      </c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D76" s="21"/>
      <c r="BE76" s="21"/>
    </row>
    <row r="77" spans="1:57">
      <c r="B77" s="270">
        <v>3</v>
      </c>
      <c r="E77" s="435">
        <v>0.06</v>
      </c>
      <c r="F77" s="435">
        <v>0.1573703460720508</v>
      </c>
      <c r="G77" s="435">
        <v>0.15890878288282306</v>
      </c>
      <c r="H77" s="435">
        <v>9.3955284153239838E-3</v>
      </c>
      <c r="I77" s="435">
        <v>0.04</v>
      </c>
      <c r="J77" s="435">
        <v>0.04</v>
      </c>
      <c r="L77" s="435"/>
      <c r="M77" s="435">
        <v>0.15900273101071249</v>
      </c>
      <c r="N77" s="435">
        <v>0.16295067117273598</v>
      </c>
      <c r="O77" s="435">
        <v>0.1559103159138826</v>
      </c>
      <c r="P77" s="435"/>
      <c r="Q77" s="435">
        <v>4.5325864193120687E-2</v>
      </c>
      <c r="R77" s="435">
        <v>1.748761632607336E-2</v>
      </c>
      <c r="S77" s="435">
        <v>2.801593655706083E-2</v>
      </c>
      <c r="T77" s="435">
        <v>3.2341512212796367E-2</v>
      </c>
      <c r="U77" s="435">
        <v>2.0435178783353023E-2</v>
      </c>
      <c r="V77" s="437">
        <v>1.3764237999646448E-2</v>
      </c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D77" s="21"/>
      <c r="BE77" s="21"/>
    </row>
    <row r="78" spans="1:57">
      <c r="B78" s="270">
        <v>4</v>
      </c>
      <c r="E78" s="435">
        <v>0.06</v>
      </c>
      <c r="F78" s="435">
        <v>0.15786834015429241</v>
      </c>
      <c r="G78" s="435">
        <v>0.15685781423557144</v>
      </c>
      <c r="H78" s="435">
        <v>2.1708686222973173E-2</v>
      </c>
      <c r="I78" s="435">
        <v>0.04</v>
      </c>
      <c r="J78" s="435">
        <v>0.04</v>
      </c>
      <c r="L78" s="435"/>
      <c r="M78" s="435">
        <v>0.14132974693120115</v>
      </c>
      <c r="N78" s="435">
        <v>7.4693974683075481E-2</v>
      </c>
      <c r="O78" s="435">
        <v>0.19905180930159228</v>
      </c>
      <c r="P78" s="435"/>
      <c r="Q78" s="435">
        <v>4.7013702096102845E-2</v>
      </c>
      <c r="R78" s="435">
        <v>1.8674890023065792E-2</v>
      </c>
      <c r="S78" s="435">
        <v>2.8859172519180236E-2</v>
      </c>
      <c r="T78" s="435">
        <v>2.9609359508854672E-2</v>
      </c>
      <c r="U78" s="435">
        <v>2.1531010293760547E-2</v>
      </c>
      <c r="V78" s="437">
        <v>1.2180205713328396E-2</v>
      </c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D78" s="21"/>
      <c r="BE78" s="21"/>
    </row>
    <row r="79" spans="1:57">
      <c r="B79" s="270">
        <v>5</v>
      </c>
      <c r="D79" s="270">
        <v>5</v>
      </c>
      <c r="E79" s="435">
        <v>0.06</v>
      </c>
      <c r="F79" s="435">
        <v>0.16228269690676411</v>
      </c>
      <c r="G79" s="435">
        <v>0.16200938258943132</v>
      </c>
      <c r="H79" s="435">
        <v>1.3103682832799279E-2</v>
      </c>
      <c r="I79" s="435">
        <v>0.04</v>
      </c>
      <c r="J79" s="435">
        <v>0.04</v>
      </c>
      <c r="L79" s="435"/>
      <c r="M79" s="435">
        <v>0.14779198465779975</v>
      </c>
      <c r="N79" s="435">
        <v>6.406473334030971E-2</v>
      </c>
      <c r="O79" s="435">
        <v>0.22279605672662384</v>
      </c>
      <c r="P79" s="435"/>
      <c r="Q79" s="435">
        <v>4.6530094127281901E-2</v>
      </c>
      <c r="R79" s="435">
        <v>2.0049839418596678E-2</v>
      </c>
      <c r="S79" s="435">
        <v>2.8745201462537947E-2</v>
      </c>
      <c r="T79" s="435">
        <v>3.1300560403835505E-2</v>
      </c>
      <c r="U79" s="435">
        <v>2.2547693367308417E-2</v>
      </c>
      <c r="V79" s="437">
        <v>1.3109308127203703E-2</v>
      </c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D79" s="21"/>
      <c r="BE79" s="21"/>
    </row>
    <row r="80" spans="1:57">
      <c r="B80" s="270">
        <v>6</v>
      </c>
      <c r="E80" s="435">
        <v>0.06</v>
      </c>
      <c r="F80" s="435">
        <v>0.16920312450567421</v>
      </c>
      <c r="G80" s="435">
        <v>0.16591769171525583</v>
      </c>
      <c r="H80" s="435">
        <v>1.5528039488143186E-2</v>
      </c>
      <c r="I80" s="435">
        <v>0.04</v>
      </c>
      <c r="J80" s="435">
        <v>0.04</v>
      </c>
      <c r="L80" s="435"/>
      <c r="M80" s="435">
        <v>0.15585784537946057</v>
      </c>
      <c r="N80" s="435">
        <v>2.1553959847025794E-2</v>
      </c>
      <c r="O80" s="435">
        <v>0.28201225864594193</v>
      </c>
      <c r="P80" s="435"/>
      <c r="Q80" s="435">
        <v>4.4739712547462167E-2</v>
      </c>
      <c r="R80" s="435">
        <v>2.2848005744150201E-2</v>
      </c>
      <c r="S80" s="435">
        <v>3.0875311249076772E-2</v>
      </c>
      <c r="T80" s="435">
        <v>3.3052544660691845E-2</v>
      </c>
      <c r="U80" s="435">
        <v>2.3882585331659989E-2</v>
      </c>
      <c r="V80" s="437">
        <v>1.3970484814045307E-2</v>
      </c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D80" s="21"/>
      <c r="BE80" s="21"/>
    </row>
    <row r="81" spans="1:57">
      <c r="B81" s="270">
        <v>7</v>
      </c>
      <c r="E81" s="435">
        <v>0.06</v>
      </c>
      <c r="F81" s="435">
        <v>0.16422203760126153</v>
      </c>
      <c r="G81" s="435">
        <v>0.15811378458786729</v>
      </c>
      <c r="H81" s="435">
        <v>1.0364248471842474E-2</v>
      </c>
      <c r="I81" s="435">
        <v>0.04</v>
      </c>
      <c r="J81" s="435">
        <v>0.04</v>
      </c>
      <c r="L81" s="435"/>
      <c r="M81" s="435">
        <v>0.18574873439949235</v>
      </c>
      <c r="N81" s="435">
        <v>2.5100476393508986E-2</v>
      </c>
      <c r="O81" s="435">
        <v>0.33383273103370037</v>
      </c>
      <c r="P81" s="435"/>
      <c r="Q81" s="435">
        <v>4.5308186230684035E-2</v>
      </c>
      <c r="R81" s="435">
        <v>2.2980020498038066E-2</v>
      </c>
      <c r="S81" s="435">
        <v>2.171214201755357E-2</v>
      </c>
      <c r="T81" s="435">
        <v>3.8343854034034723E-2</v>
      </c>
      <c r="U81" s="435">
        <v>2.1941397849503032E-2</v>
      </c>
      <c r="V81" s="437">
        <v>1.409956076361954E-2</v>
      </c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D81" s="21"/>
      <c r="BE81" s="21"/>
    </row>
    <row r="82" spans="1:57">
      <c r="B82" s="270">
        <v>8</v>
      </c>
      <c r="D82" s="270">
        <v>8</v>
      </c>
      <c r="E82" s="435">
        <v>0.06</v>
      </c>
      <c r="F82" s="435">
        <v>0.1440186730902222</v>
      </c>
      <c r="G82" s="435">
        <v>0.14838744908253276</v>
      </c>
      <c r="H82" s="435">
        <v>-9.2615165145463196E-3</v>
      </c>
      <c r="I82" s="435">
        <v>0.04</v>
      </c>
      <c r="J82" s="435">
        <v>0.04</v>
      </c>
      <c r="L82" s="435"/>
      <c r="M82" s="435">
        <v>0.15405353578137548</v>
      </c>
      <c r="N82" s="435">
        <v>1.6646997173660028E-2</v>
      </c>
      <c r="O82" s="435">
        <v>0.27322947864230618</v>
      </c>
      <c r="P82" s="435"/>
      <c r="Q82" s="435">
        <v>4.3169456127889569E-2</v>
      </c>
      <c r="R82" s="435">
        <v>1.8322057316240804E-2</v>
      </c>
      <c r="S82" s="435">
        <v>1.6883129620272871E-2</v>
      </c>
      <c r="T82" s="435">
        <v>3.0555058171356533E-2</v>
      </c>
      <c r="U82" s="435">
        <v>2.1763207479686665E-2</v>
      </c>
      <c r="V82" s="437">
        <v>1.3487556039105118E-2</v>
      </c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D82" s="21"/>
      <c r="BE82" s="21"/>
    </row>
    <row r="83" spans="1:57">
      <c r="B83" s="270">
        <v>9</v>
      </c>
      <c r="E83" s="435">
        <v>0.06</v>
      </c>
      <c r="F83" s="435">
        <v>0.13804126626493951</v>
      </c>
      <c r="G83" s="435">
        <v>0.1402941851155366</v>
      </c>
      <c r="H83" s="435">
        <v>-2.0042876238867136E-3</v>
      </c>
      <c r="I83" s="435">
        <v>0.04</v>
      </c>
      <c r="J83" s="435">
        <v>0.04</v>
      </c>
      <c r="L83" s="435"/>
      <c r="M83" s="435">
        <v>0.13750218918404133</v>
      </c>
      <c r="N83" s="435">
        <v>1.4484966734355398E-2</v>
      </c>
      <c r="O83" s="435">
        <v>0.23930632631220372</v>
      </c>
      <c r="P83" s="435"/>
      <c r="Q83" s="435">
        <v>4.3720905867749432E-2</v>
      </c>
      <c r="R83" s="435">
        <v>1.71613743136599E-2</v>
      </c>
      <c r="S83" s="435">
        <v>1.5679730817243737E-2</v>
      </c>
      <c r="T83" s="435">
        <v>2.7009274038784024E-2</v>
      </c>
      <c r="U83" s="435">
        <v>2.1015669797730993E-2</v>
      </c>
      <c r="V83" s="437">
        <v>1.3618275491658406E-2</v>
      </c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D83" s="21"/>
      <c r="BE83" s="21"/>
    </row>
    <row r="84" spans="1:57">
      <c r="B84" s="270">
        <v>10</v>
      </c>
      <c r="E84" s="435">
        <v>0.06</v>
      </c>
      <c r="F84" s="435">
        <v>0.14457231015447292</v>
      </c>
      <c r="G84" s="435">
        <v>0.14627769744199881</v>
      </c>
      <c r="H84" s="435">
        <v>1.26520368332943E-2</v>
      </c>
      <c r="I84" s="435">
        <v>0.04</v>
      </c>
      <c r="J84" s="435">
        <v>0.04</v>
      </c>
      <c r="L84" s="435"/>
      <c r="M84" s="435">
        <v>0.14412645476471653</v>
      </c>
      <c r="N84" s="435">
        <v>-2.0630441924651022E-2</v>
      </c>
      <c r="O84" s="435">
        <v>0.27428388248471758</v>
      </c>
      <c r="P84" s="435"/>
      <c r="Q84" s="435">
        <v>4.5818965070088202E-2</v>
      </c>
      <c r="R84" s="435">
        <v>1.4608444401844672E-2</v>
      </c>
      <c r="S84" s="435">
        <v>1.5543698859562843E-2</v>
      </c>
      <c r="T84" s="435">
        <v>2.86642475249918E-2</v>
      </c>
      <c r="U84" s="435">
        <v>2.0971242529509257E-2</v>
      </c>
      <c r="V84" s="437">
        <v>1.8965711768476359E-2</v>
      </c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D84" s="21"/>
      <c r="BE84" s="21"/>
    </row>
    <row r="85" spans="1:57">
      <c r="B85" s="270">
        <v>11</v>
      </c>
      <c r="D85" s="270">
        <v>11</v>
      </c>
      <c r="E85" s="435">
        <v>0.06</v>
      </c>
      <c r="F85" s="435">
        <v>0.14543100401519782</v>
      </c>
      <c r="G85" s="435">
        <v>0.14541223929437108</v>
      </c>
      <c r="H85" s="435">
        <v>1.1098079562541718E-2</v>
      </c>
      <c r="I85" s="435">
        <v>0.04</v>
      </c>
      <c r="J85" s="435">
        <v>0.04</v>
      </c>
      <c r="L85" s="435"/>
      <c r="M85" s="435">
        <v>0.15822200493214877</v>
      </c>
      <c r="N85" s="435">
        <v>-3.1839266927583987E-2</v>
      </c>
      <c r="O85" s="435">
        <v>0.30347623145547487</v>
      </c>
      <c r="P85" s="435"/>
      <c r="Q85" s="435">
        <v>4.8294834238805408E-2</v>
      </c>
      <c r="R85" s="435">
        <v>1.3104046455302734E-2</v>
      </c>
      <c r="S85" s="435">
        <v>1.277033502029787E-2</v>
      </c>
      <c r="T85" s="435">
        <v>3.1483642288242859E-2</v>
      </c>
      <c r="U85" s="435">
        <v>2.1728361625075299E-2</v>
      </c>
      <c r="V85" s="437">
        <v>1.8049784387473476E-2</v>
      </c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D85" s="21"/>
      <c r="BE85" s="21"/>
    </row>
    <row r="86" spans="1:57">
      <c r="B86" s="270">
        <v>12</v>
      </c>
      <c r="E86" s="435">
        <v>0.06</v>
      </c>
      <c r="F86" s="435">
        <v>0.13238419053633188</v>
      </c>
      <c r="G86" s="435">
        <v>0.12859791818843758</v>
      </c>
      <c r="H86" s="435">
        <v>9.7558472330918633E-3</v>
      </c>
      <c r="I86" s="435">
        <v>0.04</v>
      </c>
      <c r="J86" s="435">
        <v>0.04</v>
      </c>
      <c r="L86" s="435"/>
      <c r="M86" s="435">
        <v>0.16220490171638779</v>
      </c>
      <c r="N86" s="435">
        <v>-3.1429796898851614E-2</v>
      </c>
      <c r="O86" s="435">
        <v>0.30834468339757137</v>
      </c>
      <c r="P86" s="435"/>
      <c r="Q86" s="435">
        <v>4.3505186977781996E-2</v>
      </c>
      <c r="R86" s="435">
        <v>9.1321461429402263E-3</v>
      </c>
      <c r="S86" s="435">
        <v>1.033221283777515E-2</v>
      </c>
      <c r="T86" s="435">
        <v>3.2241276490609039E-2</v>
      </c>
      <c r="U86" s="435">
        <v>2.0420094204494633E-2</v>
      </c>
      <c r="V86" s="437">
        <v>1.6753273882730825E-2</v>
      </c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D86" s="21"/>
      <c r="BE86" s="21"/>
    </row>
    <row r="87" spans="1:57">
      <c r="A87" s="270">
        <v>2023</v>
      </c>
      <c r="B87" s="270">
        <v>1</v>
      </c>
      <c r="C87" s="270">
        <v>2023</v>
      </c>
      <c r="E87" s="435">
        <v>0.06</v>
      </c>
      <c r="F87" s="435">
        <v>0.12328227345537668</v>
      </c>
      <c r="G87" s="435">
        <v>0.11986477043120436</v>
      </c>
      <c r="H87" s="435">
        <v>1.1546941000632804E-2</v>
      </c>
      <c r="I87" s="435">
        <v>0.04</v>
      </c>
      <c r="J87" s="435">
        <v>0.04</v>
      </c>
      <c r="L87" s="435"/>
      <c r="M87" s="435">
        <v>0.1480595244946854</v>
      </c>
      <c r="N87" s="435">
        <v>-4.1636356010794628E-2</v>
      </c>
      <c r="O87" s="435">
        <v>0.2931194737396996</v>
      </c>
      <c r="P87" s="435"/>
      <c r="Q87" s="435">
        <v>4.0421727731882212E-2</v>
      </c>
      <c r="R87" s="435">
        <v>8.1823652375804558E-3</v>
      </c>
      <c r="S87" s="435">
        <v>9.6523932793375691E-3</v>
      </c>
      <c r="T87" s="435">
        <v>2.9980303139841284E-2</v>
      </c>
      <c r="U87" s="435">
        <v>1.8755741910080118E-2</v>
      </c>
      <c r="V87" s="437">
        <v>1.6289742156655157E-2</v>
      </c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D87" s="21"/>
      <c r="BE87" s="21"/>
    </row>
    <row r="88" spans="1:57">
      <c r="B88" s="270">
        <v>2</v>
      </c>
      <c r="D88" s="270">
        <v>2</v>
      </c>
      <c r="E88" s="435">
        <v>0.06</v>
      </c>
      <c r="F88" s="435">
        <v>0.12179839478392607</v>
      </c>
      <c r="G88" s="435">
        <v>0.12066453769609442</v>
      </c>
      <c r="H88" s="435">
        <v>1.1949677712161488E-2</v>
      </c>
      <c r="I88" s="435">
        <v>0.04</v>
      </c>
      <c r="J88" s="435">
        <v>0.04</v>
      </c>
      <c r="L88" s="435"/>
      <c r="M88" s="435">
        <v>0.17634194558654048</v>
      </c>
      <c r="N88" s="435">
        <v>3.7864709652257744E-4</v>
      </c>
      <c r="O88" s="435">
        <v>0.31218783647370363</v>
      </c>
      <c r="P88" s="435"/>
      <c r="Q88" s="435">
        <v>3.7587117991606751E-2</v>
      </c>
      <c r="R88" s="435">
        <v>8.3511887757281005E-3</v>
      </c>
      <c r="S88" s="435">
        <v>8.7537528509302413E-3</v>
      </c>
      <c r="T88" s="435">
        <v>3.5631056394402907E-2</v>
      </c>
      <c r="U88" s="435">
        <v>1.6264296087405608E-2</v>
      </c>
      <c r="V88" s="437">
        <v>1.521098268385233E-2</v>
      </c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D88" s="21"/>
      <c r="BE88" s="21"/>
    </row>
    <row r="89" spans="1:57">
      <c r="B89" s="270">
        <v>3</v>
      </c>
      <c r="E89" s="435">
        <v>0.06</v>
      </c>
      <c r="F89" s="435">
        <v>0.12233205886118625</v>
      </c>
      <c r="G89" s="435">
        <v>0.12109492765387775</v>
      </c>
      <c r="H89" s="435">
        <v>9.8757199860795009E-3</v>
      </c>
      <c r="I89" s="435">
        <v>0.04</v>
      </c>
      <c r="J89" s="435">
        <v>0.04</v>
      </c>
      <c r="L89" s="435"/>
      <c r="M89" s="435">
        <v>0.19007272453166513</v>
      </c>
      <c r="N89" s="435">
        <v>3.4787227244608143E-2</v>
      </c>
      <c r="O89" s="435">
        <v>0.31244844861034293</v>
      </c>
      <c r="P89" s="435"/>
      <c r="Q89" s="435">
        <v>3.8070191575261009E-2</v>
      </c>
      <c r="R89" s="435">
        <v>8.4788291721997529E-3</v>
      </c>
      <c r="S89" s="435">
        <v>5.410522211703855E-3</v>
      </c>
      <c r="T89" s="435">
        <v>3.871574737924522E-2</v>
      </c>
      <c r="U89" s="435">
        <v>1.7654872677956592E-2</v>
      </c>
      <c r="V89" s="437">
        <v>1.4001895844819754E-2</v>
      </c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D89" s="21"/>
      <c r="BE89" s="21"/>
    </row>
    <row r="90" spans="1:57">
      <c r="B90" s="270">
        <v>4</v>
      </c>
      <c r="E90" s="435">
        <v>0.06</v>
      </c>
      <c r="F90" s="435">
        <v>0.11305502223521935</v>
      </c>
      <c r="G90" s="435">
        <v>0.10883467141254832</v>
      </c>
      <c r="H90" s="435">
        <v>1.3263388034862711E-2</v>
      </c>
      <c r="I90" s="435">
        <v>0.04</v>
      </c>
      <c r="J90" s="435">
        <v>0.04</v>
      </c>
      <c r="L90" s="435"/>
      <c r="M90" s="435">
        <v>0.19658113741920125</v>
      </c>
      <c r="N90" s="435">
        <v>9.6326951136876726E-2</v>
      </c>
      <c r="O90" s="435">
        <v>0.27441772470376624</v>
      </c>
      <c r="P90" s="435"/>
      <c r="Q90" s="435">
        <v>3.7663047547106129E-2</v>
      </c>
      <c r="R90" s="435">
        <v>6.4602080969009389E-3</v>
      </c>
      <c r="S90" s="435">
        <v>3.2785142441256001E-3</v>
      </c>
      <c r="T90" s="435">
        <v>4.0596559835388533E-2</v>
      </c>
      <c r="U90" s="435">
        <v>1.754560315355639E-2</v>
      </c>
      <c r="V90" s="437">
        <v>7.5110893581417319E-3</v>
      </c>
      <c r="W90" s="437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D90" s="21"/>
      <c r="BE90" s="21"/>
    </row>
    <row r="91" spans="1:57">
      <c r="B91" s="270">
        <v>5</v>
      </c>
      <c r="D91" s="270">
        <v>5</v>
      </c>
      <c r="E91" s="435">
        <v>0.06</v>
      </c>
      <c r="F91" s="435">
        <v>0.11293457426401599</v>
      </c>
      <c r="G91" s="435">
        <v>0.10812625359823125</v>
      </c>
      <c r="H91" s="435">
        <v>1.2994050981023797E-2</v>
      </c>
      <c r="I91" s="435">
        <v>0.04</v>
      </c>
      <c r="J91" s="435">
        <v>0.04</v>
      </c>
      <c r="L91" s="435"/>
      <c r="M91" s="435">
        <v>0.22058190623302698</v>
      </c>
      <c r="N91" s="435">
        <v>0.17377232021016487</v>
      </c>
      <c r="O91" s="435">
        <v>0.25707131517458603</v>
      </c>
      <c r="P91" s="435"/>
      <c r="Q91" s="435">
        <v>3.6865664183941459E-2</v>
      </c>
      <c r="R91" s="435">
        <v>5.4886090388086006E-3</v>
      </c>
      <c r="S91" s="435">
        <v>1.6321061880741991E-3</v>
      </c>
      <c r="T91" s="435">
        <v>4.6134150993475544E-2</v>
      </c>
      <c r="U91" s="435">
        <v>1.5698968098046339E-2</v>
      </c>
      <c r="V91" s="437">
        <v>7.1150757616697492E-3</v>
      </c>
      <c r="W91" s="439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D91" s="21"/>
      <c r="BE91" s="21"/>
    </row>
    <row r="92" spans="1:57">
      <c r="B92" s="270">
        <v>6</v>
      </c>
      <c r="E92" s="435">
        <v>0.06</v>
      </c>
      <c r="F92" s="435">
        <v>0.10643843650039919</v>
      </c>
      <c r="G92" s="435">
        <v>0.10429833677384526</v>
      </c>
      <c r="H92" s="435">
        <v>9.6004582988415965E-3</v>
      </c>
      <c r="I92" s="435">
        <v>0.04</v>
      </c>
      <c r="J92" s="435">
        <v>0.04</v>
      </c>
      <c r="L92" s="435"/>
      <c r="M92" s="435">
        <v>0.23075500275283467</v>
      </c>
      <c r="N92" s="435">
        <v>0.25569097855874734</v>
      </c>
      <c r="O92" s="435">
        <v>0.21209080306879335</v>
      </c>
      <c r="P92" s="435"/>
      <c r="Q92" s="435">
        <v>3.5560398673910511E-2</v>
      </c>
      <c r="R92" s="435">
        <v>2.9916185359237517E-3</v>
      </c>
      <c r="S92" s="435">
        <v>-5.020282920227575E-4</v>
      </c>
      <c r="T92" s="435">
        <v>4.8370473481503432E-2</v>
      </c>
      <c r="U92" s="435">
        <v>1.3747738672544883E-2</v>
      </c>
      <c r="V92" s="437">
        <v>6.2702354285394824E-3</v>
      </c>
      <c r="W92" s="439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D92" s="21"/>
      <c r="BE92" s="21"/>
    </row>
    <row r="93" spans="1:57">
      <c r="B93" s="270">
        <v>7</v>
      </c>
      <c r="E93" s="435">
        <v>0.06</v>
      </c>
      <c r="F93" s="435">
        <v>9.1891224121650517E-2</v>
      </c>
      <c r="G93" s="435">
        <v>9.4179012270157569E-2</v>
      </c>
      <c r="H93" s="435">
        <v>-2.9198013383788801E-3</v>
      </c>
      <c r="I93" s="435">
        <v>0.04</v>
      </c>
      <c r="J93" s="435">
        <v>0.04</v>
      </c>
      <c r="L93" s="435"/>
      <c r="M93" s="435">
        <v>0.19021567789593452</v>
      </c>
      <c r="N93" s="435">
        <v>0.20415226857522062</v>
      </c>
      <c r="O93" s="435">
        <v>0.18034257379288765</v>
      </c>
      <c r="P93" s="435"/>
      <c r="Q93" s="435">
        <v>3.3540294260809581E-2</v>
      </c>
      <c r="R93" s="435">
        <v>1.1643871143756828E-3</v>
      </c>
      <c r="S93" s="435">
        <v>-2.4294649326956378E-3</v>
      </c>
      <c r="T93" s="435">
        <v>3.9986391725478646E-2</v>
      </c>
      <c r="U93" s="435">
        <v>1.3819147731728614E-2</v>
      </c>
      <c r="V93" s="437">
        <v>5.8104682219534765E-3</v>
      </c>
      <c r="W93" s="439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D93" s="21"/>
      <c r="BE93" s="21"/>
    </row>
    <row r="94" spans="1:57">
      <c r="B94" s="270">
        <v>8</v>
      </c>
      <c r="D94" s="270">
        <v>8</v>
      </c>
      <c r="E94" s="435">
        <v>0.06</v>
      </c>
      <c r="F94" s="435">
        <v>0.1</v>
      </c>
      <c r="G94" s="435">
        <v>0.1</v>
      </c>
      <c r="H94" s="435">
        <v>-2E-3</v>
      </c>
      <c r="I94" s="435">
        <v>0.04</v>
      </c>
      <c r="J94" s="435">
        <v>0.04</v>
      </c>
      <c r="L94" s="435"/>
      <c r="M94" s="435">
        <v>0.20247067626777904</v>
      </c>
      <c r="N94" s="435">
        <v>0.14304707166921027</v>
      </c>
      <c r="O94" s="435">
        <v>0.24362388343228236</v>
      </c>
      <c r="P94" s="435"/>
      <c r="Q94" s="435">
        <v>3.2554266369497722E-2</v>
      </c>
      <c r="R94" s="435">
        <v>4.1155060918930259E-3</v>
      </c>
      <c r="S94" s="435">
        <v>-1.3313396891546821E-3</v>
      </c>
      <c r="T94" s="435">
        <v>4.0504661319699431E-2</v>
      </c>
      <c r="U94" s="435">
        <v>1.8720082894749024E-2</v>
      </c>
      <c r="V94" s="437">
        <v>5.5935489333348186E-3</v>
      </c>
      <c r="W94" s="439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D94" s="21"/>
      <c r="BE94" s="21"/>
    </row>
    <row r="95" spans="1:57">
      <c r="B95" s="270">
        <v>9</v>
      </c>
      <c r="E95" s="435">
        <v>0.06</v>
      </c>
      <c r="F95" s="435">
        <v>0.10060467561619091</v>
      </c>
      <c r="G95" s="435">
        <v>0.10241309150999789</v>
      </c>
      <c r="H95" s="435">
        <v>-1.5979347237893293E-3</v>
      </c>
      <c r="I95" s="435">
        <v>0.04</v>
      </c>
      <c r="J95" s="435">
        <v>0.04</v>
      </c>
      <c r="L95" s="435"/>
      <c r="M95" s="435">
        <v>0.21222059396999415</v>
      </c>
      <c r="N95" s="435">
        <v>0.14415600656168026</v>
      </c>
      <c r="O95" s="435">
        <v>0.25832980335257072</v>
      </c>
      <c r="P95" s="435"/>
      <c r="Q95" s="435">
        <v>3.0830058339390023E-2</v>
      </c>
      <c r="R95" s="435">
        <v>4.6845842643113839E-3</v>
      </c>
      <c r="S95" s="435">
        <v>-5.3522833519326117E-4</v>
      </c>
      <c r="T95" s="435">
        <v>4.1660309161555234E-2</v>
      </c>
      <c r="U95" s="435">
        <v>1.9320829563323837E-2</v>
      </c>
      <c r="V95" s="435">
        <v>4.6441226228039504E-3</v>
      </c>
      <c r="W95" s="439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D95" s="21"/>
      <c r="BE95" s="21"/>
    </row>
    <row r="96" spans="1:57">
      <c r="B96" s="270">
        <v>10</v>
      </c>
      <c r="E96" s="435">
        <v>0.06</v>
      </c>
      <c r="F96" s="435">
        <v>8.9606325279487642E-2</v>
      </c>
      <c r="G96" s="435">
        <v>9.4130932413413193E-2</v>
      </c>
      <c r="H96" s="435">
        <v>2.5325978403305527E-3</v>
      </c>
      <c r="I96" s="435">
        <v>0.04</v>
      </c>
      <c r="J96" s="435">
        <v>0.04</v>
      </c>
      <c r="L96" s="435"/>
      <c r="M96" s="435">
        <v>0.17952765806647508</v>
      </c>
      <c r="N96" s="435">
        <v>0.15562898633042588</v>
      </c>
      <c r="O96" s="435">
        <v>0.19403806287760883</v>
      </c>
      <c r="P96" s="435"/>
      <c r="Q96" s="435">
        <v>2.8215357928234659E-2</v>
      </c>
      <c r="R96" s="435">
        <v>3.923074366793039E-3</v>
      </c>
      <c r="S96" s="435">
        <v>-2.040281479587993E-4</v>
      </c>
      <c r="T96" s="435">
        <v>3.569102327542923E-2</v>
      </c>
      <c r="U96" s="435">
        <v>1.8485999942425776E-2</v>
      </c>
      <c r="V96" s="435">
        <v>3.4948979145632674E-3</v>
      </c>
      <c r="W96" s="439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D96" s="21"/>
      <c r="BE96" s="21"/>
    </row>
    <row r="97" spans="2:57">
      <c r="B97" s="270">
        <v>11</v>
      </c>
      <c r="D97" s="270">
        <v>11</v>
      </c>
      <c r="E97" s="435">
        <v>0.06</v>
      </c>
      <c r="F97" s="435">
        <v>8.5842388856078644E-2</v>
      </c>
      <c r="G97" s="435">
        <v>9.370120268511295E-2</v>
      </c>
      <c r="H97" s="435">
        <v>7.6053420471569044E-3</v>
      </c>
      <c r="I97" s="435">
        <v>0.04</v>
      </c>
      <c r="J97" s="435">
        <v>0.04</v>
      </c>
      <c r="L97" s="435"/>
      <c r="M97" s="435">
        <v>0.1627915305168508</v>
      </c>
      <c r="N97" s="435">
        <v>0.16412208646406246</v>
      </c>
      <c r="O97" s="435">
        <v>0.16203624242847403</v>
      </c>
      <c r="P97" s="435"/>
      <c r="Q97" s="435">
        <v>2.6840183673117923E-2</v>
      </c>
      <c r="R97" s="435">
        <v>3.1860215170673931E-3</v>
      </c>
      <c r="S97" s="435">
        <v>4.454468602471024E-4</v>
      </c>
      <c r="T97" s="435">
        <v>3.2754635418057808E-2</v>
      </c>
      <c r="U97" s="435">
        <v>1.8496053220205415E-2</v>
      </c>
      <c r="V97" s="435">
        <v>4.1200481673828509E-3</v>
      </c>
      <c r="W97" s="439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D97" s="21"/>
      <c r="BE97" s="21"/>
    </row>
    <row r="98" spans="2:57">
      <c r="E98" s="435"/>
      <c r="F98" s="435"/>
      <c r="G98" s="435"/>
      <c r="H98" s="435"/>
      <c r="I98" s="435"/>
      <c r="J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9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D98" s="21"/>
      <c r="BE98" s="21"/>
    </row>
    <row r="99" spans="2:57">
      <c r="E99" s="435"/>
      <c r="F99" s="435"/>
      <c r="G99" s="435"/>
      <c r="H99" s="435"/>
      <c r="I99" s="435"/>
      <c r="J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9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D99" s="21"/>
      <c r="BE99" s="21"/>
    </row>
    <row r="100" spans="2:57"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439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D100" s="21"/>
      <c r="BE100" s="21"/>
    </row>
    <row r="101" spans="2:57"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D101" s="21"/>
      <c r="BE101" s="21"/>
    </row>
    <row r="102" spans="2:57"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D102" s="21"/>
      <c r="BE102" s="21"/>
    </row>
    <row r="103" spans="2:57">
      <c r="E103" s="435"/>
      <c r="F103" s="435"/>
      <c r="G103" s="435"/>
      <c r="H103" s="435"/>
      <c r="I103" s="435"/>
      <c r="J103" s="435"/>
      <c r="L103" s="435"/>
      <c r="M103" s="435"/>
      <c r="N103" s="435"/>
      <c r="O103" s="435"/>
      <c r="P103" s="435"/>
      <c r="Q103" s="435"/>
      <c r="R103" s="435"/>
      <c r="S103" s="435"/>
      <c r="T103" s="440"/>
      <c r="U103" s="435"/>
      <c r="V103" s="435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D103" s="21"/>
      <c r="BE103" s="21"/>
    </row>
    <row r="104" spans="2:57">
      <c r="E104" s="435"/>
      <c r="F104" s="435"/>
      <c r="G104" s="435"/>
      <c r="H104" s="435"/>
      <c r="I104" s="435"/>
      <c r="J104" s="435"/>
      <c r="L104" s="435"/>
      <c r="M104" s="435"/>
      <c r="N104" s="435"/>
      <c r="O104" s="435"/>
      <c r="P104" s="435"/>
      <c r="Q104" s="435"/>
      <c r="R104" s="435"/>
      <c r="S104" s="435"/>
      <c r="T104" s="435"/>
      <c r="U104" s="435"/>
      <c r="V104" s="435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72"/>
      <c r="BC104" s="21"/>
      <c r="BE104" s="21"/>
    </row>
  </sheetData>
  <mergeCells count="1">
    <mergeCell ref="E1:F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EA6A7"/>
    <pageSetUpPr autoPageBreaks="0"/>
  </sheetPr>
  <dimension ref="A1:J55"/>
  <sheetViews>
    <sheetView zoomScale="85" zoomScaleNormal="85" workbookViewId="0">
      <pane xSplit="2" ySplit="4" topLeftCell="C29" activePane="bottomRight" state="frozen"/>
      <selection pane="topRight" activeCell="C1" sqref="C1"/>
      <selection pane="bottomLeft" activeCell="A5" sqref="A5"/>
      <selection pane="bottomRight" activeCell="L61" sqref="L61"/>
    </sheetView>
  </sheetViews>
  <sheetFormatPr defaultColWidth="8.42578125" defaultRowHeight="12" customHeight="1"/>
  <cols>
    <col min="1" max="16384" width="8.42578125" style="4"/>
  </cols>
  <sheetData>
    <row r="1" spans="1:10" ht="12" customHeight="1">
      <c r="B1" s="5" t="s">
        <v>28</v>
      </c>
      <c r="C1" s="456" t="s">
        <v>29</v>
      </c>
      <c r="D1" s="456"/>
      <c r="E1" s="456"/>
      <c r="G1" s="5" t="s">
        <v>30</v>
      </c>
      <c r="H1" s="456" t="s">
        <v>31</v>
      </c>
      <c r="I1" s="456"/>
      <c r="J1" s="456"/>
    </row>
    <row r="2" spans="1:10" ht="12" customHeight="1">
      <c r="C2" s="456" t="s">
        <v>32</v>
      </c>
      <c r="D2" s="456" t="s">
        <v>33</v>
      </c>
      <c r="E2" s="456" t="s">
        <v>34</v>
      </c>
      <c r="H2" s="456" t="s">
        <v>31</v>
      </c>
      <c r="I2" s="456" t="s">
        <v>35</v>
      </c>
      <c r="J2" s="456" t="s">
        <v>36</v>
      </c>
    </row>
    <row r="3" spans="1:10" ht="12" customHeight="1">
      <c r="C3" s="456"/>
      <c r="D3" s="456"/>
      <c r="E3" s="456"/>
      <c r="H3" s="456"/>
      <c r="I3" s="456"/>
      <c r="J3" s="456"/>
    </row>
    <row r="4" spans="1:10" ht="12" customHeight="1">
      <c r="C4" s="456"/>
      <c r="D4" s="456"/>
      <c r="E4" s="456"/>
      <c r="H4" s="456"/>
      <c r="I4" s="456"/>
      <c r="J4" s="456"/>
    </row>
    <row r="5" spans="1:10" ht="12" customHeight="1">
      <c r="A5" s="4" t="s">
        <v>37</v>
      </c>
      <c r="C5" s="273">
        <v>6.0722810092362023</v>
      </c>
      <c r="D5" s="273">
        <v>15.318129444264382</v>
      </c>
      <c r="E5" s="273">
        <v>9.2376616662108511</v>
      </c>
      <c r="F5" s="145" t="s">
        <v>38</v>
      </c>
      <c r="G5" s="145" t="s">
        <v>38</v>
      </c>
      <c r="H5" s="273">
        <v>4.5166977499999996</v>
      </c>
      <c r="I5" s="273">
        <v>0.21717315883279908</v>
      </c>
      <c r="J5" s="273">
        <v>4.3649592464450935</v>
      </c>
    </row>
    <row r="6" spans="1:10" ht="12" customHeight="1">
      <c r="C6" s="273">
        <v>5.7215616794175972</v>
      </c>
      <c r="D6" s="273">
        <v>15.834224368911398</v>
      </c>
      <c r="E6" s="273">
        <v>11.187297256259532</v>
      </c>
      <c r="F6" s="145" t="s">
        <v>38</v>
      </c>
      <c r="G6" s="145" t="s">
        <v>38</v>
      </c>
      <c r="H6" s="273">
        <v>7.0799092899999998</v>
      </c>
      <c r="I6" s="273">
        <v>0.16599201709302472</v>
      </c>
      <c r="J6" s="273">
        <v>7.0296418339805582</v>
      </c>
    </row>
    <row r="7" spans="1:10" ht="12" customHeight="1">
      <c r="C7" s="273">
        <v>6.4474499031780264</v>
      </c>
      <c r="D7" s="273">
        <v>15.752118872670117</v>
      </c>
      <c r="E7" s="273">
        <v>13.242559269497445</v>
      </c>
      <c r="F7" s="145" t="s">
        <v>38</v>
      </c>
      <c r="G7" s="145" t="s">
        <v>38</v>
      </c>
      <c r="H7" s="273">
        <v>7.3557807799999999</v>
      </c>
      <c r="I7" s="273">
        <v>-4.1623299736808159E-2</v>
      </c>
      <c r="J7" s="273">
        <v>7.5383774017402754</v>
      </c>
    </row>
    <row r="8" spans="1:10" ht="12" customHeight="1">
      <c r="C8" s="273">
        <v>7.8910836027467735</v>
      </c>
      <c r="D8" s="273">
        <v>15.22809655583468</v>
      </c>
      <c r="E8" s="273">
        <v>13.506956319342089</v>
      </c>
      <c r="F8" s="145" t="s">
        <v>38</v>
      </c>
      <c r="G8" s="145" t="s">
        <v>38</v>
      </c>
      <c r="H8" s="273">
        <v>6.18928469</v>
      </c>
      <c r="I8" s="273">
        <v>-0.42106975938219582</v>
      </c>
      <c r="J8" s="273">
        <v>6.7760947481879592</v>
      </c>
    </row>
    <row r="9" spans="1:10" ht="12" customHeight="1">
      <c r="A9" s="4" t="s">
        <v>39</v>
      </c>
      <c r="C9" s="273">
        <v>10.572677679594001</v>
      </c>
      <c r="D9" s="273">
        <v>14.506069965016376</v>
      </c>
      <c r="E9" s="273">
        <v>14.17836999288642</v>
      </c>
      <c r="F9" s="145" t="s">
        <v>38</v>
      </c>
      <c r="G9" s="145" t="s">
        <v>38</v>
      </c>
      <c r="H9" s="273">
        <v>7.5921549700000002</v>
      </c>
      <c r="I9" s="273">
        <v>-0.2300960868337171</v>
      </c>
      <c r="J9" s="273">
        <v>7.9964469769677482</v>
      </c>
    </row>
    <row r="10" spans="1:10" ht="12" customHeight="1">
      <c r="C10" s="273">
        <v>12.138754194956602</v>
      </c>
      <c r="D10" s="273">
        <v>13.69291574412539</v>
      </c>
      <c r="E10" s="273">
        <v>14.372520952919277</v>
      </c>
      <c r="F10" s="145" t="s">
        <v>38</v>
      </c>
      <c r="G10" s="145" t="s">
        <v>38</v>
      </c>
      <c r="H10" s="273">
        <v>6.2646729700000003</v>
      </c>
      <c r="I10" s="273">
        <v>-0.24245656793576326</v>
      </c>
      <c r="J10" s="273">
        <v>6.66388357999364</v>
      </c>
    </row>
    <row r="11" spans="1:10" ht="12" customHeight="1">
      <c r="C11" s="273">
        <v>13.173688435588859</v>
      </c>
      <c r="D11" s="273">
        <v>12.950883160691129</v>
      </c>
      <c r="E11" s="273">
        <v>13.828946927421182</v>
      </c>
      <c r="F11" s="145" t="s">
        <v>38</v>
      </c>
      <c r="G11" s="145" t="s">
        <v>38</v>
      </c>
      <c r="H11" s="273">
        <v>3.8290578599999998</v>
      </c>
      <c r="I11" s="273">
        <v>-1.0431056182159195</v>
      </c>
      <c r="J11" s="273">
        <v>5.0966560215667416</v>
      </c>
    </row>
    <row r="12" spans="1:10" ht="12" customHeight="1">
      <c r="C12" s="273">
        <v>14.06511174302687</v>
      </c>
      <c r="D12" s="273">
        <v>12.363048456791837</v>
      </c>
      <c r="E12" s="273">
        <v>13.554737558460172</v>
      </c>
      <c r="F12" s="145" t="s">
        <v>38</v>
      </c>
      <c r="G12" s="145" t="s">
        <v>38</v>
      </c>
      <c r="H12" s="273">
        <v>3.75000658</v>
      </c>
      <c r="I12" s="273">
        <v>-1.1609146494762352</v>
      </c>
      <c r="J12" s="273">
        <v>5.1635878727352189</v>
      </c>
    </row>
    <row r="13" spans="1:10" ht="12" customHeight="1">
      <c r="A13" s="4" t="s">
        <v>40</v>
      </c>
      <c r="C13" s="273">
        <v>14.626927374654031</v>
      </c>
      <c r="D13" s="273">
        <v>11.804032938745856</v>
      </c>
      <c r="E13" s="273">
        <v>13.149082219025154</v>
      </c>
      <c r="F13" s="145" t="s">
        <v>38</v>
      </c>
      <c r="G13" s="145" t="s">
        <v>38</v>
      </c>
      <c r="H13" s="273">
        <v>3.8698931000000001</v>
      </c>
      <c r="I13" s="273">
        <v>-0.79563943590713104</v>
      </c>
      <c r="J13" s="273">
        <v>4.8747526128075016</v>
      </c>
    </row>
    <row r="14" spans="1:10" ht="12" customHeight="1">
      <c r="C14" s="273">
        <v>14.879678551975584</v>
      </c>
      <c r="D14" s="273">
        <v>11.272681085143187</v>
      </c>
      <c r="E14" s="273">
        <v>12.029948694253822</v>
      </c>
      <c r="F14" s="145" t="s">
        <v>38</v>
      </c>
      <c r="G14" s="145" t="s">
        <v>38</v>
      </c>
      <c r="H14" s="273">
        <v>3.4180538600000001</v>
      </c>
      <c r="I14" s="273">
        <v>-0.28688495979933754</v>
      </c>
      <c r="J14" s="273">
        <v>3.828806678272314</v>
      </c>
    </row>
    <row r="15" spans="1:10" ht="12" customHeight="1">
      <c r="C15" s="273">
        <v>14.711532676730865</v>
      </c>
      <c r="D15" s="273">
        <v>10.663309713598057</v>
      </c>
      <c r="E15" s="273">
        <v>11.676202781836942</v>
      </c>
      <c r="F15" s="145" t="s">
        <v>38</v>
      </c>
      <c r="G15" s="145" t="s">
        <v>38</v>
      </c>
      <c r="H15" s="273">
        <v>3.0172875700000001</v>
      </c>
      <c r="I15" s="273">
        <v>-1.3772387466703333E-2</v>
      </c>
      <c r="J15" s="273">
        <v>3.1028945924769284</v>
      </c>
    </row>
    <row r="16" spans="1:10" ht="12" customHeight="1">
      <c r="C16" s="273">
        <v>13.853654791177107</v>
      </c>
      <c r="D16" s="273">
        <v>9.8530312594469649</v>
      </c>
      <c r="E16" s="273">
        <v>10.971417794858397</v>
      </c>
      <c r="F16" s="145" t="s">
        <v>38</v>
      </c>
      <c r="G16" s="145" t="s">
        <v>38</v>
      </c>
      <c r="H16" s="273">
        <v>1.5882911799999999</v>
      </c>
      <c r="I16" s="273">
        <v>0.23396614889649747</v>
      </c>
      <c r="J16" s="273">
        <v>1.3552837607752606</v>
      </c>
    </row>
    <row r="17" spans="1:10" ht="12" customHeight="1">
      <c r="A17" s="4" t="s">
        <v>41</v>
      </c>
      <c r="C17" s="273">
        <v>12.793760550073818</v>
      </c>
      <c r="D17" s="273">
        <v>8.900705305461031</v>
      </c>
      <c r="E17" s="273">
        <v>10.600203914773143</v>
      </c>
      <c r="F17" s="145" t="s">
        <v>38</v>
      </c>
      <c r="G17" s="145" t="s">
        <v>38</v>
      </c>
      <c r="H17" s="273">
        <v>0.74544933400000002</v>
      </c>
      <c r="I17" s="273">
        <v>0.15470802366294784</v>
      </c>
      <c r="J17" s="273">
        <v>0.58487053781472809</v>
      </c>
    </row>
    <row r="18" spans="1:10" ht="12" customHeight="1">
      <c r="C18" s="273">
        <v>11.430520464906468</v>
      </c>
      <c r="D18" s="273">
        <v>7.8556035938748048</v>
      </c>
      <c r="E18" s="273">
        <v>9.3391070010216737</v>
      </c>
      <c r="F18" s="145" t="s">
        <v>38</v>
      </c>
      <c r="G18" s="145" t="s">
        <v>38</v>
      </c>
      <c r="H18" s="273">
        <v>1.1070053900000001</v>
      </c>
      <c r="I18" s="273">
        <v>0.33548834106410641</v>
      </c>
      <c r="J18" s="273">
        <v>0.74957355451382668</v>
      </c>
    </row>
    <row r="19" spans="1:10" ht="12" customHeight="1">
      <c r="C19" s="273">
        <v>9.895782320276215</v>
      </c>
      <c r="D19" s="273">
        <v>6.7317950691246242</v>
      </c>
      <c r="E19" s="273">
        <v>7.9693103299917079</v>
      </c>
      <c r="F19" s="145" t="s">
        <v>38</v>
      </c>
      <c r="G19" s="145" t="s">
        <v>38</v>
      </c>
      <c r="H19" s="273">
        <v>1.42443425</v>
      </c>
      <c r="I19" s="273">
        <v>1.2117027683599917</v>
      </c>
      <c r="J19" s="273">
        <v>9.5163096057607977E-2</v>
      </c>
    </row>
    <row r="20" spans="1:10" ht="12" customHeight="1">
      <c r="C20" s="273">
        <v>8.1744539722192311</v>
      </c>
      <c r="D20" s="273">
        <v>5.5698483099762663</v>
      </c>
      <c r="E20" s="273">
        <v>7.7518671899668545</v>
      </c>
      <c r="F20" s="145" t="s">
        <v>38</v>
      </c>
      <c r="G20" s="145" t="s">
        <v>38</v>
      </c>
      <c r="H20" s="273">
        <v>-0.63372424100000002</v>
      </c>
      <c r="I20" s="273">
        <v>1.118928726120574</v>
      </c>
      <c r="J20" s="273">
        <v>-1.8788452170915166</v>
      </c>
    </row>
    <row r="21" spans="1:10" ht="12" customHeight="1">
      <c r="A21" s="4" t="s">
        <v>42</v>
      </c>
      <c r="C21" s="273">
        <v>6.3664286802737058</v>
      </c>
      <c r="D21" s="273">
        <v>4.47896110626953</v>
      </c>
      <c r="E21" s="273">
        <v>6.70429137495403</v>
      </c>
      <c r="F21" s="145" t="s">
        <v>38</v>
      </c>
      <c r="G21" s="145" t="s">
        <v>38</v>
      </c>
      <c r="H21" s="273">
        <v>-1.4104252100000001</v>
      </c>
      <c r="I21" s="273">
        <v>0.96699167772862604</v>
      </c>
      <c r="J21" s="273">
        <v>-2.4839861817870523</v>
      </c>
    </row>
    <row r="22" spans="1:10" ht="12" customHeight="1">
      <c r="C22" s="273">
        <v>5.0021688525986763</v>
      </c>
      <c r="D22" s="273">
        <v>3.5414733561479173</v>
      </c>
      <c r="E22" s="273">
        <v>5.684086352389861</v>
      </c>
      <c r="F22" s="145" t="s">
        <v>38</v>
      </c>
      <c r="G22" s="145" t="s">
        <v>38</v>
      </c>
      <c r="H22" s="273">
        <v>-0.95618201599999997</v>
      </c>
      <c r="I22" s="273">
        <v>1.3889953890434164</v>
      </c>
      <c r="J22" s="273">
        <v>-2.4623516156080201</v>
      </c>
    </row>
    <row r="23" spans="1:10" ht="12" customHeight="1">
      <c r="C23" s="273">
        <v>3.7889307554198837</v>
      </c>
      <c r="D23" s="273">
        <v>2.8304989112765577</v>
      </c>
      <c r="E23" s="273">
        <v>4.5025452958474155</v>
      </c>
      <c r="F23" s="145" t="s">
        <v>38</v>
      </c>
      <c r="G23" s="145" t="s">
        <v>38</v>
      </c>
      <c r="H23" s="273">
        <v>-0.50774374200000005</v>
      </c>
      <c r="I23" s="273">
        <v>2.0798115484554418</v>
      </c>
      <c r="J23" s="273">
        <v>-2.7297534017731944</v>
      </c>
    </row>
    <row r="24" spans="1:10" ht="12" customHeight="1">
      <c r="C24" s="273">
        <v>3.1024931732720695</v>
      </c>
      <c r="D24" s="273">
        <v>2.3911736606169853</v>
      </c>
      <c r="E24" s="273">
        <v>3.2207845888339248</v>
      </c>
      <c r="F24" s="145" t="s">
        <v>38</v>
      </c>
      <c r="G24" s="145" t="s">
        <v>38</v>
      </c>
      <c r="H24" s="273">
        <v>-2.1752063800000001</v>
      </c>
      <c r="I24" s="273">
        <v>2.0939760618985916</v>
      </c>
      <c r="J24" s="273">
        <v>-4.4173579586372353</v>
      </c>
    </row>
    <row r="25" spans="1:10" ht="12" customHeight="1">
      <c r="A25" s="4" t="s">
        <v>43</v>
      </c>
      <c r="C25" s="273">
        <v>2.7896727839369362</v>
      </c>
      <c r="D25" s="273">
        <v>2.2315429487525629</v>
      </c>
      <c r="E25" s="273">
        <v>2.867393301134169</v>
      </c>
      <c r="F25" s="145" t="s">
        <v>38</v>
      </c>
      <c r="G25" s="145" t="s">
        <v>38</v>
      </c>
      <c r="H25" s="273">
        <v>-2.9704959899999999</v>
      </c>
      <c r="I25" s="273">
        <v>1.601810055729439</v>
      </c>
      <c r="J25" s="273">
        <v>-4.6990631141829731</v>
      </c>
    </row>
    <row r="26" spans="1:10" ht="12" customHeight="1">
      <c r="C26" s="273">
        <v>2.6545650369501184</v>
      </c>
      <c r="D26" s="273">
        <v>2.3599985486178143</v>
      </c>
      <c r="E26" s="273">
        <v>2.6897808905372855</v>
      </c>
      <c r="F26" s="145" t="s">
        <v>38</v>
      </c>
      <c r="G26" s="145" t="s">
        <v>38</v>
      </c>
      <c r="H26" s="273">
        <v>-3.3010624900000001</v>
      </c>
      <c r="I26" s="273">
        <v>0.94220661149819218</v>
      </c>
      <c r="J26" s="273">
        <v>-4.3384761701485539</v>
      </c>
    </row>
    <row r="27" spans="1:10" ht="12" customHeight="1">
      <c r="C27" s="273">
        <v>2.83820564974544</v>
      </c>
      <c r="D27" s="273">
        <v>2.7917346311698177</v>
      </c>
      <c r="E27" s="273">
        <v>2.2577138982830869</v>
      </c>
      <c r="F27" s="145" t="s">
        <v>38</v>
      </c>
      <c r="G27" s="145" t="s">
        <v>38</v>
      </c>
      <c r="H27" s="273">
        <v>-3.10708699</v>
      </c>
      <c r="I27" s="273">
        <v>0.5414882363618535</v>
      </c>
      <c r="J27" s="273">
        <v>-3.7218067578898406</v>
      </c>
    </row>
    <row r="28" spans="1:10" ht="12" customHeight="1">
      <c r="C28" s="273">
        <v>3.4471994563699315</v>
      </c>
      <c r="D28" s="273">
        <v>3.5018317128259424</v>
      </c>
      <c r="E28" s="273">
        <v>2.6198585004858499</v>
      </c>
      <c r="F28" s="145" t="s">
        <v>38</v>
      </c>
      <c r="G28" s="145" t="s">
        <v>38</v>
      </c>
      <c r="H28" s="273">
        <v>-1.5800175400000001</v>
      </c>
      <c r="I28" s="273">
        <v>0.82790805537221768</v>
      </c>
      <c r="J28" s="273">
        <v>-2.4923859253276057</v>
      </c>
    </row>
    <row r="29" spans="1:10" ht="12" customHeight="1">
      <c r="A29" s="4" t="s">
        <v>44</v>
      </c>
      <c r="C29" s="273">
        <v>4.0352207178129929</v>
      </c>
      <c r="D29" s="273">
        <v>4.298813365229992</v>
      </c>
      <c r="E29" s="273">
        <v>2.9247118011399786</v>
      </c>
      <c r="F29" s="145" t="s">
        <v>38</v>
      </c>
      <c r="G29" s="145" t="s">
        <v>38</v>
      </c>
      <c r="H29" s="273">
        <v>-1.2496209700000001</v>
      </c>
      <c r="I29" s="273">
        <v>0.54406807040870386</v>
      </c>
      <c r="J29" s="273">
        <v>-1.8572605431762734</v>
      </c>
    </row>
    <row r="30" spans="1:10" ht="12" customHeight="1">
      <c r="C30" s="273">
        <v>4.3207692919404073</v>
      </c>
      <c r="D30" s="273">
        <v>5.0699361089908246</v>
      </c>
      <c r="E30" s="273">
        <v>3.5671430728421827</v>
      </c>
      <c r="F30" s="145" t="s">
        <v>38</v>
      </c>
      <c r="G30" s="145" t="s">
        <v>38</v>
      </c>
      <c r="H30" s="273">
        <v>-1.3902084800000001</v>
      </c>
      <c r="I30" s="273">
        <v>0.35926582601013052</v>
      </c>
      <c r="J30" s="273">
        <v>-1.8036228435427069</v>
      </c>
    </row>
    <row r="31" spans="1:10" ht="12" customHeight="1">
      <c r="C31" s="273">
        <v>4.634513523069006</v>
      </c>
      <c r="D31" s="273">
        <v>5.7361845140363021</v>
      </c>
      <c r="E31" s="273">
        <v>4.0794722252016191</v>
      </c>
      <c r="F31" s="145" t="s">
        <v>38</v>
      </c>
      <c r="G31" s="145" t="s">
        <v>38</v>
      </c>
      <c r="H31" s="273">
        <v>-1.5344094800000001</v>
      </c>
      <c r="I31" s="273">
        <v>0.244405822138693</v>
      </c>
      <c r="J31" s="273">
        <v>-1.8287647998444603</v>
      </c>
    </row>
    <row r="32" spans="1:10" ht="12" customHeight="1">
      <c r="C32" s="273">
        <v>4.6042035557812833</v>
      </c>
      <c r="D32" s="273">
        <v>6.2482780765317436</v>
      </c>
      <c r="E32" s="273">
        <v>4.892028379625879</v>
      </c>
      <c r="F32" s="145" t="s">
        <v>38</v>
      </c>
      <c r="G32" s="145" t="s">
        <v>38</v>
      </c>
      <c r="H32" s="273">
        <v>-0.878965098</v>
      </c>
      <c r="I32" s="273">
        <v>-0.1153929706955111</v>
      </c>
      <c r="J32" s="273">
        <v>-0.76597108561789085</v>
      </c>
    </row>
    <row r="33" spans="1:10" ht="12" customHeight="1">
      <c r="A33" s="4" t="s">
        <v>45</v>
      </c>
      <c r="C33" s="273">
        <v>4.5156326501484934</v>
      </c>
      <c r="D33" s="273">
        <v>6.6043024083828561</v>
      </c>
      <c r="E33" s="273">
        <v>5.5430625863244209</v>
      </c>
      <c r="F33" s="145" t="s">
        <v>38</v>
      </c>
      <c r="G33" s="145" t="s">
        <v>38</v>
      </c>
      <c r="H33" s="273">
        <v>0.122581046</v>
      </c>
      <c r="I33" s="273">
        <v>0.12782449709841184</v>
      </c>
      <c r="J33" s="273">
        <v>-1.8658805374197677E-2</v>
      </c>
    </row>
    <row r="34" spans="1:10" ht="12" customHeight="1">
      <c r="C34" s="273">
        <v>4.6291966520698669</v>
      </c>
      <c r="D34" s="273">
        <v>6.7342950358147968</v>
      </c>
      <c r="E34" s="273">
        <v>5.9667052649396757</v>
      </c>
      <c r="F34" s="145" t="s">
        <v>38</v>
      </c>
      <c r="G34" s="145" t="s">
        <v>38</v>
      </c>
      <c r="H34" s="273">
        <v>1.0393850200000001</v>
      </c>
      <c r="I34" s="273">
        <v>0.41791859921277902</v>
      </c>
      <c r="J34" s="273">
        <v>0.58658014173153283</v>
      </c>
    </row>
    <row r="35" spans="1:10" ht="12" customHeight="1">
      <c r="C35" s="273">
        <v>4.6851527910451551</v>
      </c>
      <c r="D35" s="273">
        <v>6.5626956864673902</v>
      </c>
      <c r="E35" s="273">
        <v>6.6272579778808183</v>
      </c>
      <c r="F35" s="145" t="s">
        <v>38</v>
      </c>
      <c r="G35" s="145" t="s">
        <v>38</v>
      </c>
      <c r="H35" s="273">
        <v>1.6627915200000001</v>
      </c>
      <c r="I35" s="273">
        <v>0.76244419719244239</v>
      </c>
      <c r="J35" s="273">
        <v>0.82417901209669731</v>
      </c>
    </row>
    <row r="36" spans="1:10" ht="12" customHeight="1">
      <c r="C36" s="273">
        <v>4.671376869187549</v>
      </c>
      <c r="D36" s="273">
        <v>6.0454407863232085</v>
      </c>
      <c r="E36" s="273">
        <v>6.4550822297283261</v>
      </c>
      <c r="F36" s="145" t="s">
        <v>38</v>
      </c>
      <c r="G36" s="145" t="s">
        <v>38</v>
      </c>
      <c r="H36" s="273">
        <v>2.93374413</v>
      </c>
      <c r="I36" s="273">
        <v>1.4224140474206388</v>
      </c>
      <c r="J36" s="273">
        <v>1.3477921281557732</v>
      </c>
    </row>
    <row r="37" spans="1:10" ht="12" customHeight="1">
      <c r="A37" s="4" t="s">
        <v>46</v>
      </c>
      <c r="C37" s="273">
        <v>4.7408077682879135</v>
      </c>
      <c r="D37" s="273">
        <v>5.1668541542488011</v>
      </c>
      <c r="E37" s="273">
        <v>6.3892614445544949</v>
      </c>
      <c r="F37" s="145" t="s">
        <v>38</v>
      </c>
      <c r="G37" s="145" t="s">
        <v>38</v>
      </c>
      <c r="H37" s="273">
        <v>3.8109764799999999</v>
      </c>
      <c r="I37" s="273">
        <v>2.0042811991482008</v>
      </c>
      <c r="J37" s="273">
        <v>1.537113728712757</v>
      </c>
    </row>
    <row r="38" spans="1:10" ht="12" customHeight="1">
      <c r="C38" s="273">
        <v>4.6369195768984683</v>
      </c>
      <c r="D38" s="273">
        <v>3.9794115327173474</v>
      </c>
      <c r="E38" s="273">
        <v>5.9086792801611887</v>
      </c>
      <c r="F38" s="145" t="s">
        <v>38</v>
      </c>
      <c r="G38" s="145" t="s">
        <v>38</v>
      </c>
      <c r="H38" s="273">
        <v>3.9248715199999999</v>
      </c>
      <c r="I38" s="273">
        <v>1.6573453168473904</v>
      </c>
      <c r="J38" s="273">
        <v>2.0381195489491946</v>
      </c>
    </row>
    <row r="39" spans="1:10" ht="12" customHeight="1">
      <c r="C39" s="273">
        <v>4.3920144728974764</v>
      </c>
      <c r="D39" s="273">
        <v>2.6045308797877587</v>
      </c>
      <c r="E39" s="273">
        <v>5.1850081638528778</v>
      </c>
      <c r="F39" s="145" t="s">
        <v>38</v>
      </c>
      <c r="G39" s="145" t="s">
        <v>38</v>
      </c>
      <c r="H39" s="273">
        <v>1.8887589300000001</v>
      </c>
      <c r="I39" s="273">
        <v>0.26433721935093107</v>
      </c>
      <c r="J39" s="273">
        <v>1.6253060382711391</v>
      </c>
    </row>
    <row r="40" spans="1:10" ht="12" customHeight="1">
      <c r="C40" s="273">
        <v>4.0256049359860935</v>
      </c>
      <c r="D40" s="273">
        <v>1.2406285135616812</v>
      </c>
      <c r="E40" s="273">
        <v>4.095604243906581</v>
      </c>
      <c r="F40" s="145" t="s">
        <v>38</v>
      </c>
      <c r="G40" s="145" t="s">
        <v>38</v>
      </c>
      <c r="H40" s="273">
        <v>-1.9399886500000001</v>
      </c>
      <c r="I40" s="273">
        <v>-1.3401141358739534</v>
      </c>
      <c r="J40" s="273">
        <v>-0.31563248668981359</v>
      </c>
    </row>
    <row r="41" spans="1:10" ht="12" customHeight="1">
      <c r="A41" s="4" t="s">
        <v>47</v>
      </c>
      <c r="C41" s="273">
        <v>3.3475975467799124</v>
      </c>
      <c r="D41" s="273">
        <v>0.1381575567292348</v>
      </c>
      <c r="E41" s="273">
        <v>2.6777324021646454</v>
      </c>
      <c r="F41" s="145" t="s">
        <v>38</v>
      </c>
      <c r="G41" s="145" t="s">
        <v>38</v>
      </c>
      <c r="H41" s="273">
        <v>-6.8715643200000001</v>
      </c>
      <c r="I41" s="273">
        <v>-2.217150732889797</v>
      </c>
      <c r="J41" s="273">
        <v>-4.2850467970997146</v>
      </c>
    </row>
    <row r="42" spans="1:10" ht="12" customHeight="1">
      <c r="C42" s="273">
        <v>3.0034805790055685</v>
      </c>
      <c r="D42" s="273">
        <v>-0.43706790357204151</v>
      </c>
      <c r="E42" s="273">
        <v>1.1155116640484408</v>
      </c>
      <c r="F42" s="145" t="s">
        <v>38</v>
      </c>
      <c r="G42" s="145" t="s">
        <v>38</v>
      </c>
      <c r="H42" s="273">
        <v>-6.8463639900000004</v>
      </c>
      <c r="I42" s="273">
        <v>-1.6704015576769462</v>
      </c>
      <c r="J42" s="273">
        <v>-4.9464029850032949</v>
      </c>
    </row>
    <row r="43" spans="1:10" s="6" customFormat="1" ht="12" customHeight="1">
      <c r="C43" s="273">
        <v>2.4975077279056679</v>
      </c>
      <c r="D43" s="273">
        <v>-0.48475721291990626</v>
      </c>
      <c r="E43" s="273">
        <v>0.1874507318906149</v>
      </c>
      <c r="F43" s="145" t="s">
        <v>38</v>
      </c>
      <c r="G43" s="145" t="s">
        <v>38</v>
      </c>
      <c r="H43" s="273">
        <v>-3.70826498</v>
      </c>
      <c r="I43" s="273">
        <v>-0.17588710757345699</v>
      </c>
      <c r="J43" s="273">
        <v>-3.6349834430331001</v>
      </c>
    </row>
    <row r="44" spans="1:10" s="6" customFormat="1" ht="12" customHeight="1">
      <c r="C44" s="273">
        <v>1.8942354761811053</v>
      </c>
      <c r="D44" s="273">
        <v>-0.17618735691135035</v>
      </c>
      <c r="E44" s="273">
        <v>-0.985952402264334</v>
      </c>
      <c r="F44" s="145" t="s">
        <v>38</v>
      </c>
      <c r="G44" s="145" t="s">
        <v>38</v>
      </c>
      <c r="H44" s="273">
        <v>-0.90614140399999998</v>
      </c>
      <c r="I44" s="273">
        <v>1.0927765210809062</v>
      </c>
      <c r="J44" s="273">
        <v>-2.39017871319346</v>
      </c>
    </row>
    <row r="45" spans="1:10" s="6" customFormat="1" ht="12" customHeight="1">
      <c r="A45" s="4" t="s">
        <v>48</v>
      </c>
      <c r="C45" s="273">
        <v>1.5217916402206821</v>
      </c>
      <c r="D45" s="273">
        <v>0.2633569227384891</v>
      </c>
      <c r="E45" s="273">
        <v>-0.90520118671434391</v>
      </c>
      <c r="F45" s="145" t="s">
        <v>38</v>
      </c>
      <c r="G45" s="145" t="s">
        <v>38</v>
      </c>
      <c r="H45" s="273">
        <v>-0.96558963600000003</v>
      </c>
      <c r="I45" s="273">
        <v>1.1328861473924472</v>
      </c>
      <c r="J45" s="273">
        <v>-2.5105527477263521</v>
      </c>
    </row>
    <row r="46" spans="1:10" s="6" customFormat="1" ht="12" customHeight="1">
      <c r="C46" s="273">
        <v>0.9327213703308912</v>
      </c>
      <c r="D46" s="273">
        <v>0.62676005601101092</v>
      </c>
      <c r="E46" s="273">
        <v>-0.56961149218297535</v>
      </c>
      <c r="F46" s="145" t="s">
        <v>38</v>
      </c>
      <c r="G46" s="145" t="s">
        <v>38</v>
      </c>
      <c r="H46" s="273">
        <v>-3.6955709099999998</v>
      </c>
      <c r="I46" s="273">
        <v>0.13984217798822415</v>
      </c>
      <c r="J46" s="273">
        <v>-4.0460505556828235</v>
      </c>
    </row>
    <row r="47" spans="1:10" s="6" customFormat="1" ht="12" customHeight="1">
      <c r="C47" s="273">
        <v>0.9670082163414806</v>
      </c>
      <c r="D47" s="273">
        <v>1.0294516706081946</v>
      </c>
      <c r="E47" s="273">
        <v>-0.47410826629137315</v>
      </c>
      <c r="F47" s="145"/>
      <c r="G47" s="145"/>
      <c r="H47" s="273">
        <v>-5.0760384399999996</v>
      </c>
      <c r="I47" s="273">
        <v>-0.77078357945102915</v>
      </c>
      <c r="J47" s="273">
        <v>-4.2711417832371863</v>
      </c>
    </row>
    <row r="48" spans="1:10" s="6" customFormat="1" ht="12" customHeight="1">
      <c r="A48" s="4"/>
      <c r="C48" s="273">
        <v>1.8858306485576293</v>
      </c>
      <c r="D48" s="273">
        <v>1.6047621761505315</v>
      </c>
      <c r="E48" s="273">
        <v>0.70615459571661265</v>
      </c>
      <c r="F48" s="145" t="s">
        <v>38</v>
      </c>
      <c r="G48" s="145" t="s">
        <v>38</v>
      </c>
      <c r="H48" s="273">
        <v>-6.1088219199999996</v>
      </c>
      <c r="I48" s="273">
        <v>-1.93839778650328</v>
      </c>
      <c r="J48" s="273">
        <v>-3.7677577450736353</v>
      </c>
    </row>
    <row r="49" spans="1:10" ht="12" customHeight="1">
      <c r="A49" s="4" t="s">
        <v>49</v>
      </c>
      <c r="C49" s="273">
        <v>2.2094639219204515</v>
      </c>
      <c r="D49" s="273">
        <v>2.4376990000910315</v>
      </c>
      <c r="E49" s="273">
        <v>1.1562950520241033</v>
      </c>
      <c r="F49" s="146"/>
      <c r="G49" s="146"/>
      <c r="H49" s="273">
        <v>-6.0340098400000004</v>
      </c>
      <c r="I49" s="273">
        <v>-3.4185337561438764</v>
      </c>
      <c r="J49" s="273">
        <v>-1.6589190295153819</v>
      </c>
    </row>
    <row r="50" spans="1:10" ht="12" customHeight="1">
      <c r="C50" s="6">
        <v>2.8490364385745259</v>
      </c>
      <c r="D50" s="6">
        <v>3.4796482859096756</v>
      </c>
      <c r="E50" s="6">
        <v>1.9859835615688493</v>
      </c>
      <c r="H50" s="6">
        <v>-4.5961751</v>
      </c>
      <c r="I50" s="6">
        <v>-3.2979928341639835</v>
      </c>
      <c r="J50" s="6">
        <v>-0.32205059980009521</v>
      </c>
    </row>
    <row r="51" spans="1:10" ht="12" customHeight="1">
      <c r="C51" s="6">
        <v>3.4904858235078828</v>
      </c>
      <c r="D51" s="6">
        <v>4.5125093756372525</v>
      </c>
      <c r="E51" s="6">
        <v>2.8049580436626309</v>
      </c>
      <c r="H51" s="6">
        <v>-2.8556739900000001</v>
      </c>
      <c r="I51" s="6">
        <v>-2.2394272413980021</v>
      </c>
      <c r="J51" s="6">
        <v>4.661353161502952E-2</v>
      </c>
    </row>
    <row r="52" spans="1:10" ht="12" customHeight="1">
      <c r="C52" s="6">
        <v>3.7258881421921908</v>
      </c>
      <c r="D52" s="6">
        <v>5.4004079719626841</v>
      </c>
      <c r="E52" s="6">
        <v>3.576344301456813</v>
      </c>
      <c r="H52" s="6">
        <v>-2.1785511899999999</v>
      </c>
      <c r="I52" s="6">
        <v>-1.5026931872530507</v>
      </c>
      <c r="J52" s="6">
        <v>-0.2554996168255429</v>
      </c>
    </row>
    <row r="53" spans="1:10" ht="12" customHeight="1">
      <c r="A53" s="4" t="s">
        <v>50</v>
      </c>
      <c r="C53" s="6">
        <v>4.7628562637988425</v>
      </c>
      <c r="D53" s="6">
        <v>6.0673802220245321</v>
      </c>
      <c r="E53" s="6">
        <v>4.304568343510029</v>
      </c>
      <c r="H53" s="6">
        <v>-2.2422255099999999</v>
      </c>
      <c r="I53" s="6">
        <v>-0.69750713753108418</v>
      </c>
      <c r="J53" s="6">
        <v>-1.4116945148059579</v>
      </c>
    </row>
    <row r="54" spans="1:10" ht="12" customHeight="1">
      <c r="C54" s="6">
        <v>5.4427413419835924</v>
      </c>
      <c r="D54" s="6">
        <v>6.5070044162560459</v>
      </c>
      <c r="E54" s="6">
        <v>4.7301012295653422</v>
      </c>
      <c r="H54" s="6">
        <v>-1.6098827899999999</v>
      </c>
      <c r="I54" s="6">
        <v>-0.24051385183765181</v>
      </c>
      <c r="J54" s="6">
        <v>-1.3615702234059801</v>
      </c>
    </row>
    <row r="55" spans="1:10" ht="12" customHeight="1">
      <c r="C55" s="6">
        <v>5.6349875659492676</v>
      </c>
      <c r="D55" s="6">
        <v>6.757622337598157</v>
      </c>
      <c r="E55" s="6">
        <v>5.0769520170749649</v>
      </c>
      <c r="H55" s="6">
        <v>-0.8</v>
      </c>
      <c r="I55" s="6">
        <v>-0.11024995847249143</v>
      </c>
      <c r="J55" s="6">
        <v>-0.69</v>
      </c>
    </row>
  </sheetData>
  <customSheetViews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1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5"/>
    </customSheetView>
  </customSheetViews>
  <mergeCells count="8">
    <mergeCell ref="H2:H4"/>
    <mergeCell ref="I2:I4"/>
    <mergeCell ref="J2:J4"/>
    <mergeCell ref="H1:J1"/>
    <mergeCell ref="C2:C4"/>
    <mergeCell ref="D2:D4"/>
    <mergeCell ref="E2:E4"/>
    <mergeCell ref="C1:E1"/>
  </mergeCells>
  <pageMargins left="0.7" right="0.7" top="0.75" bottom="0.75" header="0.3" footer="0.3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EA6A7"/>
    <pageSetUpPr fitToPage="1"/>
  </sheetPr>
  <dimension ref="A1:AH67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K10" sqref="AK10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32" width="11.42578125" style="1" bestFit="1" customWidth="1"/>
    <col min="33" max="16384" width="9.42578125" style="1"/>
  </cols>
  <sheetData>
    <row r="1" spans="1:33" ht="13.35" customHeight="1">
      <c r="B1" s="32">
        <v>2016</v>
      </c>
      <c r="C1" s="32"/>
      <c r="D1" s="32"/>
      <c r="E1" s="32"/>
      <c r="F1" s="32">
        <v>2017</v>
      </c>
      <c r="G1" s="32"/>
      <c r="H1" s="32"/>
      <c r="I1" s="32"/>
      <c r="J1" s="32">
        <v>2018</v>
      </c>
      <c r="K1" s="32"/>
      <c r="L1" s="32"/>
      <c r="M1" s="32"/>
      <c r="N1" s="32">
        <v>2019</v>
      </c>
      <c r="O1" s="32"/>
      <c r="P1" s="32"/>
      <c r="Q1" s="32"/>
      <c r="R1" s="32">
        <v>2020</v>
      </c>
      <c r="S1" s="32"/>
      <c r="T1" s="32"/>
      <c r="U1" s="32"/>
      <c r="V1" s="32">
        <v>2021</v>
      </c>
      <c r="W1" s="32"/>
      <c r="X1" s="32"/>
      <c r="Y1" s="32"/>
      <c r="Z1" s="32">
        <v>2022</v>
      </c>
      <c r="AD1" s="32">
        <v>2023</v>
      </c>
    </row>
    <row r="2" spans="1:33" ht="13.35" customHeight="1">
      <c r="B2" s="32" t="s">
        <v>4</v>
      </c>
      <c r="C2" s="32" t="s">
        <v>1</v>
      </c>
      <c r="D2" s="32" t="s">
        <v>2</v>
      </c>
      <c r="E2" s="32" t="s">
        <v>3</v>
      </c>
      <c r="F2" s="32" t="s">
        <v>4</v>
      </c>
      <c r="G2" s="32" t="s">
        <v>1</v>
      </c>
      <c r="H2" s="32" t="s">
        <v>2</v>
      </c>
      <c r="I2" s="32" t="s">
        <v>3</v>
      </c>
      <c r="J2" s="32" t="s">
        <v>4</v>
      </c>
      <c r="K2" s="32" t="s">
        <v>1</v>
      </c>
      <c r="L2" s="32" t="s">
        <v>2</v>
      </c>
      <c r="M2" s="32" t="s">
        <v>3</v>
      </c>
      <c r="N2" s="32" t="s">
        <v>4</v>
      </c>
      <c r="O2" s="32" t="s">
        <v>1</v>
      </c>
      <c r="P2" s="32" t="s">
        <v>2</v>
      </c>
      <c r="Q2" s="32" t="s">
        <v>3</v>
      </c>
      <c r="R2" s="32" t="s">
        <v>4</v>
      </c>
      <c r="S2" s="32" t="s">
        <v>1</v>
      </c>
      <c r="T2" s="32" t="s">
        <v>2</v>
      </c>
      <c r="U2" s="32" t="s">
        <v>3</v>
      </c>
      <c r="V2" s="32" t="s">
        <v>4</v>
      </c>
      <c r="W2" s="32" t="s">
        <v>1</v>
      </c>
      <c r="X2" s="32" t="s">
        <v>2</v>
      </c>
      <c r="Y2" s="32" t="s">
        <v>3</v>
      </c>
      <c r="Z2" s="32" t="s">
        <v>4</v>
      </c>
      <c r="AA2" s="32" t="s">
        <v>1</v>
      </c>
      <c r="AB2" s="32" t="s">
        <v>2</v>
      </c>
      <c r="AC2" s="32" t="s">
        <v>3</v>
      </c>
      <c r="AD2" s="32" t="s">
        <v>4</v>
      </c>
      <c r="AE2" s="32" t="s">
        <v>1</v>
      </c>
      <c r="AF2" s="32" t="s">
        <v>2</v>
      </c>
    </row>
    <row r="3" spans="1:33" ht="13.35" customHeight="1">
      <c r="A3" s="2" t="s">
        <v>51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33" s="32" customFormat="1" ht="13.35" customHeight="1">
      <c r="A4" s="32" t="s">
        <v>52</v>
      </c>
      <c r="B4" s="106">
        <v>2.7905605368337191E-2</v>
      </c>
      <c r="C4" s="106">
        <v>5.2130469955644632E-3</v>
      </c>
      <c r="D4" s="106">
        <v>-5.7816189757442848E-2</v>
      </c>
      <c r="E4" s="106">
        <v>9.185078522237089E-2</v>
      </c>
      <c r="F4" s="106">
        <v>5.8477919491876307E-2</v>
      </c>
      <c r="G4" s="106">
        <v>5.5826609655042825E-2</v>
      </c>
      <c r="H4" s="106">
        <v>7.8449136603435887E-2</v>
      </c>
      <c r="I4" s="106">
        <v>3.2984243051708662E-2</v>
      </c>
      <c r="J4" s="106">
        <v>6.5078400884326593E-2</v>
      </c>
      <c r="K4" s="106">
        <v>7.4822460130915758E-2</v>
      </c>
      <c r="L4" s="106">
        <v>6.175794902003906E-2</v>
      </c>
      <c r="M4" s="106">
        <v>9.7318359113304664E-2</v>
      </c>
      <c r="N4" s="106">
        <v>8.5648616593322568E-2</v>
      </c>
      <c r="O4" s="106">
        <v>7.1372269965675805E-2</v>
      </c>
      <c r="P4" s="106">
        <v>5.9837255651293386E-2</v>
      </c>
      <c r="Q4" s="106">
        <v>1.4387542702027689E-2</v>
      </c>
      <c r="R4" s="106">
        <v>-7.2989016918064586E-2</v>
      </c>
      <c r="S4" s="106">
        <v>-7.6833724447975316E-2</v>
      </c>
      <c r="T4" s="106">
        <v>-3.2202649099894343E-2</v>
      </c>
      <c r="U4" s="106">
        <v>-2.0820350795979214E-3</v>
      </c>
      <c r="V4" s="106">
        <v>0.15104803230232755</v>
      </c>
      <c r="W4" s="106">
        <v>-5.4387664005098868E-3</v>
      </c>
      <c r="X4" s="106">
        <v>-1.2297780994298457E-2</v>
      </c>
      <c r="Y4" s="106">
        <v>-2.7498187517786096E-2</v>
      </c>
      <c r="Z4" s="134">
        <v>-2.4505176830609487E-2</v>
      </c>
      <c r="AA4" s="134">
        <v>1.8343136835585971E-2</v>
      </c>
      <c r="AB4" s="134">
        <v>7.4398965656963023E-2</v>
      </c>
      <c r="AC4" s="134">
        <v>0.11212856309854624</v>
      </c>
      <c r="AD4" s="134">
        <v>7.7772345927100472E-2</v>
      </c>
      <c r="AE4" s="134">
        <v>4.8154626257761679E-2</v>
      </c>
      <c r="AF4" s="114">
        <v>8.7145336294079515E-2</v>
      </c>
      <c r="AG4" s="32">
        <v>100</v>
      </c>
    </row>
    <row r="5" spans="1:33" s="32" customFormat="1" ht="13.35" customHeight="1">
      <c r="A5" s="32" t="s">
        <v>53</v>
      </c>
      <c r="B5" s="106">
        <v>9.1318758784998399E-2</v>
      </c>
      <c r="C5" s="106">
        <v>2.2037909386642518E-2</v>
      </c>
      <c r="D5" s="106">
        <v>1.872998941436177E-2</v>
      </c>
      <c r="E5" s="106">
        <v>-4.6171299278295885E-3</v>
      </c>
      <c r="F5" s="106">
        <v>0.13580728087501726</v>
      </c>
      <c r="G5" s="106">
        <v>4.8581054629297515E-3</v>
      </c>
      <c r="H5" s="106">
        <v>2.2809602399763484E-2</v>
      </c>
      <c r="I5" s="106">
        <v>0.23434734628799214</v>
      </c>
      <c r="J5" s="106">
        <v>0.30487887117058166</v>
      </c>
      <c r="K5" s="106">
        <v>0.17539791967138929</v>
      </c>
      <c r="L5" s="106">
        <v>0.20975892264298657</v>
      </c>
      <c r="M5" s="106">
        <v>0.19250836648833713</v>
      </c>
      <c r="N5" s="106">
        <v>5.1487053045689235E-2</v>
      </c>
      <c r="O5" s="106">
        <v>6.1821416510731808E-2</v>
      </c>
      <c r="P5" s="106">
        <v>3.2863181663324026E-2</v>
      </c>
      <c r="Q5" s="106">
        <v>4.1525414716703457E-2</v>
      </c>
      <c r="R5" s="106">
        <v>3.3240993479071168E-2</v>
      </c>
      <c r="S5" s="106">
        <v>-7.2160608653945135E-2</v>
      </c>
      <c r="T5" s="106">
        <v>-8.4505777467290488E-2</v>
      </c>
      <c r="U5" s="106">
        <v>-0.25160246492141369</v>
      </c>
      <c r="V5" s="106">
        <v>-3.0799742741805192E-2</v>
      </c>
      <c r="W5" s="106">
        <v>8.8707675388399077E-2</v>
      </c>
      <c r="X5" s="106">
        <v>0.27320683130290857</v>
      </c>
      <c r="Y5" s="106">
        <v>0.29759886254055434</v>
      </c>
      <c r="Z5" s="134">
        <v>0.14792456084453742</v>
      </c>
      <c r="AA5" s="134">
        <v>0.18491139057257833</v>
      </c>
      <c r="AB5" s="134">
        <v>-6.1490594465709703E-2</v>
      </c>
      <c r="AC5" s="134">
        <v>0.11694367335566058</v>
      </c>
      <c r="AD5" s="134">
        <v>-3.3392140190860009E-2</v>
      </c>
      <c r="AE5" s="134">
        <v>-9.9877463426886304E-2</v>
      </c>
      <c r="AF5" s="114">
        <v>3.29870295004393E-4</v>
      </c>
    </row>
    <row r="6" spans="1:33" s="32" customFormat="1" ht="13.35" customHeight="1">
      <c r="A6" s="109" t="s">
        <v>54</v>
      </c>
      <c r="B6" s="107">
        <v>9.8886262248626275E-2</v>
      </c>
      <c r="C6" s="107">
        <v>-3.2122931244031622E-2</v>
      </c>
      <c r="D6" s="107">
        <v>2.058128473204162E-2</v>
      </c>
      <c r="E6" s="107">
        <v>5.3836673896701534E-2</v>
      </c>
      <c r="F6" s="107">
        <f t="shared" ref="F6:W6" si="0">+F7+F8</f>
        <v>-9.7445672069652618E-3</v>
      </c>
      <c r="G6" s="107">
        <f t="shared" si="0"/>
        <v>2.0786782558250276E-2</v>
      </c>
      <c r="H6" s="107">
        <f t="shared" si="0"/>
        <v>3.0908503594732323E-2</v>
      </c>
      <c r="I6" s="107">
        <f t="shared" si="0"/>
        <v>3.8927428369020925E-2</v>
      </c>
      <c r="J6" s="107">
        <f t="shared" si="0"/>
        <v>0.17293542355107722</v>
      </c>
      <c r="K6" s="107">
        <f t="shared" si="0"/>
        <v>4.7637755828901361E-2</v>
      </c>
      <c r="L6" s="107">
        <f t="shared" si="0"/>
        <v>7.8124274693646394E-3</v>
      </c>
      <c r="M6" s="107">
        <f t="shared" si="0"/>
        <v>9.1259881650247524E-2</v>
      </c>
      <c r="N6" s="107">
        <f t="shared" si="0"/>
        <v>5.233243049892123E-2</v>
      </c>
      <c r="O6" s="107">
        <f t="shared" si="0"/>
        <v>4.8235975341596238E-2</v>
      </c>
      <c r="P6" s="107">
        <f t="shared" si="0"/>
        <v>6.913203736660789E-2</v>
      </c>
      <c r="Q6" s="107">
        <f t="shared" si="0"/>
        <v>4.9479035821741388E-2</v>
      </c>
      <c r="R6" s="107">
        <f t="shared" si="0"/>
        <v>7.3039202379889201E-2</v>
      </c>
      <c r="S6" s="107">
        <f t="shared" si="0"/>
        <v>4.8237382849897509E-2</v>
      </c>
      <c r="T6" s="107">
        <f t="shared" si="0"/>
        <v>5.6517411176791252E-2</v>
      </c>
      <c r="U6" s="107">
        <f t="shared" si="0"/>
        <v>-2.2925044182076366E-2</v>
      </c>
      <c r="V6" s="107">
        <f t="shared" si="0"/>
        <v>-0.12821628971558907</v>
      </c>
      <c r="W6" s="107">
        <f t="shared" si="0"/>
        <v>-5.5215495927973285E-2</v>
      </c>
      <c r="X6" s="107">
        <v>-5.7902403270217513E-2</v>
      </c>
      <c r="Y6" s="107">
        <v>0.10692537145422569</v>
      </c>
      <c r="Z6" s="92">
        <v>7.375625444457988E-2</v>
      </c>
      <c r="AA6" s="92">
        <v>4.9661734154289705E-2</v>
      </c>
      <c r="AB6" s="92">
        <v>5.8520568094366239E-2</v>
      </c>
      <c r="AC6" s="92">
        <v>7.6572400778825517E-2</v>
      </c>
      <c r="AD6" s="92">
        <v>2.5265026703169206E-2</v>
      </c>
      <c r="AE6" s="92">
        <v>7.6651266696499992E-2</v>
      </c>
      <c r="AF6" s="114">
        <v>9.4543197360429279E-2</v>
      </c>
    </row>
    <row r="7" spans="1:33" ht="13.35" customHeight="1">
      <c r="A7" s="112" t="s">
        <v>55</v>
      </c>
      <c r="B7" s="107">
        <v>6.9619964248999147E-2</v>
      </c>
      <c r="C7" s="107">
        <v>-4.4318922568980658E-2</v>
      </c>
      <c r="D7" s="107">
        <v>-1.2981779427191252E-2</v>
      </c>
      <c r="E7" s="107">
        <v>4.7975221413408514E-2</v>
      </c>
      <c r="F7" s="107">
        <v>-1.4815632497293893E-3</v>
      </c>
      <c r="G7" s="107">
        <v>1.360695884262016E-2</v>
      </c>
      <c r="H7" s="107">
        <v>5.6855521782597861E-2</v>
      </c>
      <c r="I7" s="107">
        <v>2.9985926310968337E-2</v>
      </c>
      <c r="J7" s="107">
        <v>0.16345594389613144</v>
      </c>
      <c r="K7" s="107">
        <v>5.0611528753059853E-2</v>
      </c>
      <c r="L7" s="107">
        <v>1.1722907204260034E-2</v>
      </c>
      <c r="M7" s="107">
        <v>8.5438167791565683E-2</v>
      </c>
      <c r="N7" s="107">
        <v>3.843162060183121E-2</v>
      </c>
      <c r="O7" s="107">
        <v>2.7728088462620228E-2</v>
      </c>
      <c r="P7" s="107">
        <v>5.1574154744519075E-2</v>
      </c>
      <c r="Q7" s="107">
        <v>3.1739889567195534E-2</v>
      </c>
      <c r="R7" s="107">
        <v>5.2697580765209633E-2</v>
      </c>
      <c r="S7" s="107">
        <v>3.5269958273415551E-2</v>
      </c>
      <c r="T7" s="107">
        <v>3.3338100746569302E-2</v>
      </c>
      <c r="U7" s="107">
        <v>-5.513976057186705E-2</v>
      </c>
      <c r="V7" s="107">
        <v>-0.10604709883018934</v>
      </c>
      <c r="W7" s="107">
        <v>-4.5451319211850173E-2</v>
      </c>
      <c r="X7" s="107">
        <v>-4.4859487527313412E-2</v>
      </c>
      <c r="Y7" s="107">
        <v>1.3222403617647486E-2</v>
      </c>
      <c r="Z7" s="92">
        <v>6.5186695172263456E-2</v>
      </c>
      <c r="AA7" s="92">
        <v>3.5923324488799854E-2</v>
      </c>
      <c r="AB7" s="92">
        <v>5.3642380159683811E-2</v>
      </c>
      <c r="AC7" s="92">
        <v>5.0661188642499147E-2</v>
      </c>
      <c r="AD7" s="92">
        <v>-6.1601772317484689E-4</v>
      </c>
      <c r="AE7" s="92">
        <v>3.5669982224546135E-2</v>
      </c>
      <c r="AF7" s="113">
        <v>6.0462833103990213E-2</v>
      </c>
    </row>
    <row r="8" spans="1:33" ht="13.35" customHeight="1">
      <c r="A8" s="112" t="s">
        <v>56</v>
      </c>
      <c r="B8" s="107">
        <v>2.9266297999627149E-2</v>
      </c>
      <c r="C8" s="107">
        <v>1.2195991324949033E-2</v>
      </c>
      <c r="D8" s="107">
        <v>3.3563064159232874E-2</v>
      </c>
      <c r="E8" s="107">
        <v>5.8614524832930164E-3</v>
      </c>
      <c r="F8" s="107">
        <v>-8.2630039572358718E-3</v>
      </c>
      <c r="G8" s="107">
        <v>7.179823715630116E-3</v>
      </c>
      <c r="H8" s="107">
        <v>-2.5947018187865538E-2</v>
      </c>
      <c r="I8" s="107">
        <v>8.9415020580525875E-3</v>
      </c>
      <c r="J8" s="107">
        <v>9.4794796549457702E-3</v>
      </c>
      <c r="K8" s="107">
        <v>-2.973772924158494E-3</v>
      </c>
      <c r="L8" s="107">
        <v>-3.9104797348953942E-3</v>
      </c>
      <c r="M8" s="107">
        <v>5.8217138586818392E-3</v>
      </c>
      <c r="N8" s="107">
        <v>1.3900809897090022E-2</v>
      </c>
      <c r="O8" s="107">
        <v>2.050788687897601E-2</v>
      </c>
      <c r="P8" s="107">
        <v>1.7557882622088822E-2</v>
      </c>
      <c r="Q8" s="107">
        <v>1.773914625454585E-2</v>
      </c>
      <c r="R8" s="107">
        <v>2.0341621614679561E-2</v>
      </c>
      <c r="S8" s="107">
        <v>1.2967424576481959E-2</v>
      </c>
      <c r="T8" s="107">
        <v>2.317931043022195E-2</v>
      </c>
      <c r="U8" s="107">
        <v>3.2214716389790683E-2</v>
      </c>
      <c r="V8" s="107">
        <v>-2.2169190885399741E-2</v>
      </c>
      <c r="W8" s="107">
        <v>-9.7641767161231151E-3</v>
      </c>
      <c r="X8" s="107">
        <v>-1.3042915742904072E-2</v>
      </c>
      <c r="Y8" s="107">
        <v>9.3702967836578291E-2</v>
      </c>
      <c r="Z8" s="92">
        <v>8.5695592723164585E-3</v>
      </c>
      <c r="AA8" s="92">
        <v>1.3738409665489885E-2</v>
      </c>
      <c r="AB8" s="92">
        <v>4.878187934682446E-3</v>
      </c>
      <c r="AC8" s="92">
        <v>2.5911212136326373E-2</v>
      </c>
      <c r="AD8" s="92">
        <v>2.5881044426344053E-2</v>
      </c>
      <c r="AE8" s="92">
        <v>4.0981284471953892E-2</v>
      </c>
      <c r="AF8" s="113">
        <v>3.4080364256439143E-2</v>
      </c>
    </row>
    <row r="9" spans="1:33" ht="13.35" customHeight="1">
      <c r="A9" s="109" t="s">
        <v>57</v>
      </c>
      <c r="B9" s="107">
        <v>-1.3337394969930983E-2</v>
      </c>
      <c r="C9" s="107">
        <v>5.5683853760227012E-2</v>
      </c>
      <c r="D9" s="107">
        <v>-2.07172343711437E-3</v>
      </c>
      <c r="E9" s="107">
        <v>-5.8627941829050179E-2</v>
      </c>
      <c r="F9" s="107">
        <f t="shared" ref="F9" si="1">+F10+F11</f>
        <v>0.14481981577673289</v>
      </c>
      <c r="G9" s="107">
        <f t="shared" ref="G9" si="2">+G10+G11</f>
        <v>-1.5506006817762978E-2</v>
      </c>
      <c r="H9" s="107">
        <f t="shared" ref="H9" si="3">+H10+H11</f>
        <v>-6.5360213723692218E-3</v>
      </c>
      <c r="I9" s="107">
        <f t="shared" ref="I9" si="4">+I10+I11</f>
        <v>0.18277311087284784</v>
      </c>
      <c r="J9" s="107">
        <f t="shared" ref="J9" si="5">+J10+J11</f>
        <v>0.15245352224581019</v>
      </c>
      <c r="K9" s="107">
        <f t="shared" ref="K9" si="6">+K10+K11</f>
        <v>0.13381656880869008</v>
      </c>
      <c r="L9" s="107">
        <f t="shared" ref="L9" si="7">+L10+L11</f>
        <v>0.20475542706199232</v>
      </c>
      <c r="M9" s="107">
        <f t="shared" ref="M9" si="8">+M10+M11</f>
        <v>0.12636070678151456</v>
      </c>
      <c r="N9" s="107">
        <f t="shared" ref="N9" si="9">+N10+N11</f>
        <v>1.4990366610661894E-2</v>
      </c>
      <c r="O9" s="107">
        <f t="shared" ref="O9" si="10">+O10+O11</f>
        <v>2.1704752951621518E-2</v>
      </c>
      <c r="P9" s="107">
        <f t="shared" ref="P9" si="11">+P10+P11</f>
        <v>-3.1186553321246799E-2</v>
      </c>
      <c r="Q9" s="107">
        <f t="shared" ref="Q9" si="12">+Q10+Q11</f>
        <v>1.5354093856450694E-3</v>
      </c>
      <c r="R9" s="107">
        <f t="shared" ref="R9" si="13">+R10+R11</f>
        <v>-3.094204624461698E-2</v>
      </c>
      <c r="S9" s="107">
        <f t="shared" ref="S9" si="14">+S10+S11</f>
        <v>-0.12914742879812949</v>
      </c>
      <c r="T9" s="107">
        <f t="shared" ref="T9" si="15">+T10+T11</f>
        <v>-0.15160863650181397</v>
      </c>
      <c r="U9" s="107">
        <f t="shared" ref="U9" si="16">+U10+U11</f>
        <v>-0.29444069825092789</v>
      </c>
      <c r="V9" s="107">
        <f t="shared" ref="V9" si="17">+V10+V11</f>
        <v>8.4740988392612931E-2</v>
      </c>
      <c r="W9" s="107">
        <f t="shared" ref="W9" si="18">+W10+W11</f>
        <v>0.15518241909527758</v>
      </c>
      <c r="X9" s="107">
        <v>0.34871742614039569</v>
      </c>
      <c r="Y9" s="107">
        <v>0.17459765879911451</v>
      </c>
      <c r="Z9" s="92">
        <v>0.10205872503707679</v>
      </c>
      <c r="AA9" s="92">
        <v>0.17844519850548884</v>
      </c>
      <c r="AB9" s="92">
        <v>-0.14289423138303994</v>
      </c>
      <c r="AC9" s="92">
        <v>7.1035440821110407E-2</v>
      </c>
      <c r="AD9" s="92">
        <v>-7.1968396757903855E-2</v>
      </c>
      <c r="AE9" s="92">
        <v>-0.22001326888854625</v>
      </c>
      <c r="AF9" s="113">
        <v>-5.5005217986752147E-2</v>
      </c>
    </row>
    <row r="10" spans="1:33" ht="13.35" customHeight="1">
      <c r="A10" s="112" t="s">
        <v>58</v>
      </c>
      <c r="B10" s="107">
        <v>3.0038744901046039E-2</v>
      </c>
      <c r="C10" s="107">
        <v>2.4542181892887881E-2</v>
      </c>
      <c r="D10" s="107">
        <v>-4.0333041221181094E-2</v>
      </c>
      <c r="E10" s="107">
        <v>4.9474391619418565E-2</v>
      </c>
      <c r="F10" s="107">
        <v>1.7671743313830694E-2</v>
      </c>
      <c r="G10" s="107">
        <v>5.8866546364418175E-2</v>
      </c>
      <c r="H10" s="107">
        <v>3.6814813185642725E-2</v>
      </c>
      <c r="I10" s="107">
        <v>9.1886595522547035E-2</v>
      </c>
      <c r="J10" s="107">
        <v>0.10699389985771487</v>
      </c>
      <c r="K10" s="107">
        <v>6.6964807256444381E-2</v>
      </c>
      <c r="L10" s="107">
        <v>0.11904367201093681</v>
      </c>
      <c r="M10" s="107">
        <v>1.8910092529382153E-2</v>
      </c>
      <c r="N10" s="107">
        <v>7.5757345298454085E-2</v>
      </c>
      <c r="O10" s="107">
        <v>3.8610422122735175E-2</v>
      </c>
      <c r="P10" s="107">
        <v>4.4021840189733402E-2</v>
      </c>
      <c r="Q10" s="107">
        <v>1.5249342266715179E-2</v>
      </c>
      <c r="R10" s="107">
        <v>-4.5319259804754305E-2</v>
      </c>
      <c r="S10" s="107">
        <v>-7.4738355095259668E-2</v>
      </c>
      <c r="T10" s="107">
        <v>-1.6576156726364595E-2</v>
      </c>
      <c r="U10" s="107">
        <v>-0.11878427174237978</v>
      </c>
      <c r="V10" s="107">
        <v>3.2758112327466317E-2</v>
      </c>
      <c r="W10" s="107">
        <v>3.2076661096775157E-2</v>
      </c>
      <c r="X10" s="107">
        <v>-3.2967231627846212E-2</v>
      </c>
      <c r="Y10" s="107">
        <v>0.13810610954061189</v>
      </c>
      <c r="Z10" s="92">
        <v>4.8544569221892807E-3</v>
      </c>
      <c r="AA10" s="92">
        <v>6.5738749983759795E-2</v>
      </c>
      <c r="AB10" s="92">
        <v>4.6411746201450485E-2</v>
      </c>
      <c r="AC10" s="92">
        <v>3.6275979977478563E-2</v>
      </c>
      <c r="AD10" s="92">
        <v>4.4364643673261449E-2</v>
      </c>
      <c r="AE10" s="92">
        <v>1.1700352553803936E-2</v>
      </c>
      <c r="AF10" s="113">
        <v>2.8168073958135125E-2</v>
      </c>
    </row>
    <row r="11" spans="1:33" ht="13.35" customHeight="1">
      <c r="A11" s="112" t="s">
        <v>59</v>
      </c>
      <c r="B11" s="107">
        <v>-4.3376139870977021E-2</v>
      </c>
      <c r="C11" s="107">
        <v>3.1141671867339127E-2</v>
      </c>
      <c r="D11" s="107">
        <v>3.8261317784066724E-2</v>
      </c>
      <c r="E11" s="107">
        <v>-0.10810233344846874</v>
      </c>
      <c r="F11" s="107">
        <v>0.12714807246290219</v>
      </c>
      <c r="G11" s="107">
        <v>-7.4372553182181153E-2</v>
      </c>
      <c r="H11" s="107">
        <v>-4.3350834558011947E-2</v>
      </c>
      <c r="I11" s="107">
        <v>9.0886515350300803E-2</v>
      </c>
      <c r="J11" s="107">
        <v>4.5459622388095304E-2</v>
      </c>
      <c r="K11" s="107">
        <v>6.6851761552245717E-2</v>
      </c>
      <c r="L11" s="107">
        <v>8.5711755051055508E-2</v>
      </c>
      <c r="M11" s="107">
        <v>0.10745061425213243</v>
      </c>
      <c r="N11" s="107">
        <v>-6.0766978687792191E-2</v>
      </c>
      <c r="O11" s="107">
        <v>-1.6905669171113656E-2</v>
      </c>
      <c r="P11" s="107">
        <v>-7.5208393510980201E-2</v>
      </c>
      <c r="Q11" s="107">
        <v>-1.3713932881070109E-2</v>
      </c>
      <c r="R11" s="107">
        <v>1.4377213560137325E-2</v>
      </c>
      <c r="S11" s="107">
        <v>-5.4409073702869813E-2</v>
      </c>
      <c r="T11" s="107">
        <v>-0.13503247977544938</v>
      </c>
      <c r="U11" s="107">
        <v>-0.1756564265085481</v>
      </c>
      <c r="V11" s="107">
        <v>5.1982876065146608E-2</v>
      </c>
      <c r="W11" s="107">
        <v>0.12310575799850243</v>
      </c>
      <c r="X11" s="107">
        <v>0.38168465776824173</v>
      </c>
      <c r="Y11" s="107">
        <v>3.6491562255400345E-2</v>
      </c>
      <c r="Z11" s="92">
        <v>9.720426811488754E-2</v>
      </c>
      <c r="AA11" s="92">
        <v>0.11270644852172901</v>
      </c>
      <c r="AB11" s="92">
        <v>-0.18930597758449036</v>
      </c>
      <c r="AC11" s="92">
        <v>3.475946084363183E-2</v>
      </c>
      <c r="AD11" s="92">
        <v>-0.11633304043116534</v>
      </c>
      <c r="AE11" s="92">
        <v>-0.23171362144235014</v>
      </c>
      <c r="AF11" s="113">
        <v>-8.3173291944887262E-2</v>
      </c>
    </row>
    <row r="12" spans="1:33" ht="13.35" customHeight="1">
      <c r="A12" s="109" t="s">
        <v>60</v>
      </c>
      <c r="B12" s="107">
        <v>-5.7643216009243742E-2</v>
      </c>
      <c r="C12" s="107">
        <v>-1.8347858805825023E-2</v>
      </c>
      <c r="D12" s="107">
        <v>-7.6325735460027105E-2</v>
      </c>
      <c r="E12" s="107">
        <v>9.6642069437481604E-2</v>
      </c>
      <c r="F12" s="107">
        <f t="shared" ref="F12" si="19">+F13+F14</f>
        <v>-7.6597306750396596E-2</v>
      </c>
      <c r="G12" s="107">
        <f t="shared" ref="G12" si="20">+G13+G14</f>
        <v>5.0545817286433078E-2</v>
      </c>
      <c r="H12" s="107">
        <f t="shared" ref="H12" si="21">+H13+H14</f>
        <v>5.40766378319208E-2</v>
      </c>
      <c r="I12" s="107">
        <f t="shared" ref="I12" si="22">+I13+I14</f>
        <v>-0.18871628127716772</v>
      </c>
      <c r="J12" s="107">
        <f t="shared" ref="J12" si="23">+J13+J14</f>
        <v>-0.26031058710048849</v>
      </c>
      <c r="K12" s="107">
        <f t="shared" ref="K12" si="24">+K13+K14</f>
        <v>-0.10663184875776194</v>
      </c>
      <c r="L12" s="107">
        <f t="shared" ref="L12" si="25">+L13+L14</f>
        <v>-0.15080990551131776</v>
      </c>
      <c r="M12" s="107">
        <f t="shared" ref="M12" si="26">+M13+M14</f>
        <v>-0.12030224375526247</v>
      </c>
      <c r="N12" s="107">
        <f t="shared" ref="N12" si="27">+N13+N14</f>
        <v>1.8325859093900845E-2</v>
      </c>
      <c r="O12" s="107">
        <f t="shared" ref="O12" si="28">+O13+O14</f>
        <v>1.4315416724580768E-3</v>
      </c>
      <c r="P12" s="107">
        <f t="shared" ref="P12" si="29">+P13+P14</f>
        <v>2.1891757153180078E-2</v>
      </c>
      <c r="Q12" s="107">
        <f t="shared" ref="Q12" si="30">+Q13+Q14</f>
        <v>-3.6626902505358869E-2</v>
      </c>
      <c r="R12" s="107">
        <f t="shared" ref="R12" si="31">+R13+R14</f>
        <v>-0.11508619129596191</v>
      </c>
      <c r="S12" s="107">
        <f t="shared" ref="S12" si="32">+S13+S14</f>
        <v>4.0763215002566078E-3</v>
      </c>
      <c r="T12" s="107">
        <f t="shared" ref="T12" si="33">+T13+T14</f>
        <v>6.2888576225128417E-2</v>
      </c>
      <c r="U12" s="107">
        <f t="shared" ref="U12" si="34">+U13+U14</f>
        <v>0.31528368141373098</v>
      </c>
      <c r="V12" s="107">
        <f t="shared" ref="V12" si="35">+V13+V14</f>
        <v>0.19452331394632949</v>
      </c>
      <c r="W12" s="107">
        <f t="shared" ref="W12" si="36">+W13+W14</f>
        <v>-0.10540568956781413</v>
      </c>
      <c r="X12" s="107">
        <v>-0.30311278977395906</v>
      </c>
      <c r="Y12" s="107">
        <v>-0.30902121777112634</v>
      </c>
      <c r="Z12" s="92">
        <v>-0.20032015631226616</v>
      </c>
      <c r="AA12" s="92">
        <v>-0.20976379582419266</v>
      </c>
      <c r="AB12" s="92">
        <v>0.1587726289456366</v>
      </c>
      <c r="AC12" s="92">
        <v>-3.5479278501389648E-2</v>
      </c>
      <c r="AD12" s="92">
        <v>0.12447571598183514</v>
      </c>
      <c r="AE12" s="92">
        <v>0.19151662844980796</v>
      </c>
      <c r="AF12" s="113">
        <v>4.7607356920402563E-2</v>
      </c>
    </row>
    <row r="13" spans="1:33" ht="13.35" customHeight="1">
      <c r="A13" s="112" t="s">
        <v>61</v>
      </c>
      <c r="B13" s="107">
        <v>-2.7692394692573414E-2</v>
      </c>
      <c r="C13" s="107">
        <v>2.9224968396063516E-2</v>
      </c>
      <c r="D13" s="107">
        <v>2.3175912985869299E-2</v>
      </c>
      <c r="E13" s="107">
        <v>0.22254794259889923</v>
      </c>
      <c r="F13" s="107">
        <v>8.7191390482253314E-2</v>
      </c>
      <c r="G13" s="107">
        <v>4.1506869717546899E-2</v>
      </c>
      <c r="H13" s="107">
        <v>8.9331196970207763E-2</v>
      </c>
      <c r="I13" s="107">
        <v>-0.11163147180615302</v>
      </c>
      <c r="J13" s="107">
        <v>5.1253691259085403E-2</v>
      </c>
      <c r="K13" s="107">
        <v>0.11150974412078077</v>
      </c>
      <c r="L13" s="107">
        <v>-4.5270702189313273E-3</v>
      </c>
      <c r="M13" s="107">
        <v>-2.6846466295264455E-2</v>
      </c>
      <c r="N13" s="107">
        <v>2.0818803830952227E-2</v>
      </c>
      <c r="O13" s="107">
        <v>4.1883103476964625E-2</v>
      </c>
      <c r="P13" s="107">
        <v>0.12596722514702574</v>
      </c>
      <c r="Q13" s="107">
        <v>3.6415925804404212E-2</v>
      </c>
      <c r="R13" s="107">
        <v>-0.23285483292382286</v>
      </c>
      <c r="S13" s="107">
        <v>-8.1685350388125424E-2</v>
      </c>
      <c r="T13" s="107">
        <v>-4.6168224339848331E-2</v>
      </c>
      <c r="U13" s="107">
        <v>0.18865794954362194</v>
      </c>
      <c r="V13" s="107">
        <v>0.27671018796431179</v>
      </c>
      <c r="W13" s="107">
        <v>-0.10226044973914758</v>
      </c>
      <c r="X13" s="107">
        <v>-0.21622572693473158</v>
      </c>
      <c r="Y13" s="107">
        <v>-0.1529222288021172</v>
      </c>
      <c r="Z13" s="92">
        <v>-0.15656397355329554</v>
      </c>
      <c r="AA13" s="92">
        <v>1.2586157852250479E-2</v>
      </c>
      <c r="AB13" s="92">
        <v>0.42431908860742018</v>
      </c>
      <c r="AC13" s="92">
        <v>0.21558712202834859</v>
      </c>
      <c r="AD13" s="92">
        <v>0.52391844247689501</v>
      </c>
      <c r="AE13" s="92">
        <v>0.38936671178663368</v>
      </c>
      <c r="AF13" s="113">
        <v>0.16595935844853812</v>
      </c>
    </row>
    <row r="14" spans="1:33" ht="13.35" customHeight="1">
      <c r="A14" s="112" t="s">
        <v>62</v>
      </c>
      <c r="B14" s="107">
        <v>-2.9950844267227297E-2</v>
      </c>
      <c r="C14" s="107">
        <v>-4.7572827201888539E-2</v>
      </c>
      <c r="D14" s="107">
        <v>-9.9501648445896401E-2</v>
      </c>
      <c r="E14" s="107">
        <v>-0.12590587316141763</v>
      </c>
      <c r="F14" s="107">
        <v>-0.16378869723264991</v>
      </c>
      <c r="G14" s="107">
        <v>9.0389475688861815E-3</v>
      </c>
      <c r="H14" s="107">
        <v>-3.5254559138286963E-2</v>
      </c>
      <c r="I14" s="107">
        <v>-7.708480947101469E-2</v>
      </c>
      <c r="J14" s="107">
        <v>-0.3115642783595739</v>
      </c>
      <c r="K14" s="107">
        <v>-0.21814159287854271</v>
      </c>
      <c r="L14" s="107">
        <v>-0.14628283529238642</v>
      </c>
      <c r="M14" s="107">
        <v>-9.3455777459998016E-2</v>
      </c>
      <c r="N14" s="107">
        <v>-2.492944737051383E-3</v>
      </c>
      <c r="O14" s="107">
        <v>-4.0451561804506549E-2</v>
      </c>
      <c r="P14" s="107">
        <v>-0.10407546799384566</v>
      </c>
      <c r="Q14" s="107">
        <v>-7.304282830976308E-2</v>
      </c>
      <c r="R14" s="107">
        <v>0.11776864162786095</v>
      </c>
      <c r="S14" s="107">
        <v>8.5761671888382032E-2</v>
      </c>
      <c r="T14" s="107">
        <v>0.10905680056497676</v>
      </c>
      <c r="U14" s="107">
        <v>0.12662573187010906</v>
      </c>
      <c r="V14" s="107">
        <v>-8.2186874017982289E-2</v>
      </c>
      <c r="W14" s="107">
        <v>-3.1452398286665397E-3</v>
      </c>
      <c r="X14" s="107">
        <v>-8.6887062839227439E-2</v>
      </c>
      <c r="Y14" s="107">
        <v>-0.1560989759721115</v>
      </c>
      <c r="Z14" s="92">
        <v>-4.3756165662399794E-2</v>
      </c>
      <c r="AA14" s="92">
        <v>-0.22234995367644311</v>
      </c>
      <c r="AB14" s="92">
        <v>-0.26554645966178364</v>
      </c>
      <c r="AC14" s="92">
        <v>-0.25106640052973828</v>
      </c>
      <c r="AD14" s="92">
        <v>-0.3994427264950598</v>
      </c>
      <c r="AE14" s="92">
        <v>-0.19785008333682574</v>
      </c>
      <c r="AF14" s="113">
        <v>-0.11835200152813556</v>
      </c>
    </row>
    <row r="15" spans="1:33" ht="13.35" customHeight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33" ht="13.35" customHeight="1">
      <c r="A16" s="2" t="s">
        <v>63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1:34" ht="13.35" customHeight="1">
      <c r="A17" s="1" t="s">
        <v>64</v>
      </c>
      <c r="B17" s="107">
        <v>9.839311915434501E-2</v>
      </c>
      <c r="C17" s="107">
        <v>-6.723539113028798E-2</v>
      </c>
      <c r="D17" s="107">
        <v>-2.1966205075254153E-2</v>
      </c>
      <c r="E17" s="107">
        <v>8.7820172075472991E-2</v>
      </c>
      <c r="F17" s="107">
        <v>-1.9595058298517154E-3</v>
      </c>
      <c r="G17" s="107">
        <v>2.2246201683508326E-2</v>
      </c>
      <c r="H17" s="107">
        <v>9.2677697028874295E-2</v>
      </c>
      <c r="I17" s="107">
        <v>5.509357420509664E-2</v>
      </c>
      <c r="J17" s="107">
        <v>0.22927712179475712</v>
      </c>
      <c r="K17" s="107">
        <v>8.5463633373753289E-2</v>
      </c>
      <c r="L17" s="107">
        <v>1.8860165503050474E-2</v>
      </c>
      <c r="M17" s="107">
        <v>0.15368735065806272</v>
      </c>
      <c r="N17" s="107">
        <v>4.67068394271557E-2</v>
      </c>
      <c r="O17" s="107">
        <v>4.6363187143816598E-2</v>
      </c>
      <c r="P17" s="107">
        <v>8.6467565073671704E-2</v>
      </c>
      <c r="Q17" s="107">
        <v>5.4304538030855776E-2</v>
      </c>
      <c r="R17" s="107">
        <v>6.6427312374276459E-2</v>
      </c>
      <c r="S17" s="107">
        <v>6.0383217062029093E-2</v>
      </c>
      <c r="T17" s="107">
        <v>5.4523582212835597E-2</v>
      </c>
      <c r="U17" s="107">
        <v>-9.0768136519343678E-2</v>
      </c>
      <c r="V17" s="107">
        <v>-0.11620061201808451</v>
      </c>
      <c r="W17" s="107">
        <v>-6.7744630739040357E-2</v>
      </c>
      <c r="X17" s="107">
        <v>-6.7332690320256239E-2</v>
      </c>
      <c r="Y17" s="107">
        <v>2.3889064749220035E-2</v>
      </c>
      <c r="Z17" s="92">
        <v>9.3026854750899668E-2</v>
      </c>
      <c r="AA17" s="92">
        <v>5.7121754959636117E-2</v>
      </c>
      <c r="AB17" s="92">
        <v>8.5266605457638311E-2</v>
      </c>
      <c r="AC17" s="92">
        <v>8.6936395044325154E-2</v>
      </c>
      <c r="AD17" s="92">
        <v>-7.8457906887197115E-4</v>
      </c>
      <c r="AE17" s="92">
        <v>5.4638283083580097E-2</v>
      </c>
      <c r="AF17" s="113">
        <v>9.5145569289847062E-2</v>
      </c>
    </row>
    <row r="18" spans="1:34" ht="13.35" customHeight="1">
      <c r="A18" s="1" t="s">
        <v>65</v>
      </c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>
        <v>6.6427312374276459E-2</v>
      </c>
      <c r="S18" s="107">
        <v>6.0383217062029093E-2</v>
      </c>
      <c r="T18" s="107">
        <v>5.4523582212835597E-2</v>
      </c>
      <c r="U18" s="107">
        <v>-9.0768136519343678E-2</v>
      </c>
      <c r="V18" s="107">
        <v>-5.7492193996415607E-2</v>
      </c>
      <c r="W18" s="107">
        <v>-1.1452052419713681E-2</v>
      </c>
      <c r="X18" s="107">
        <v>-1.6480327583708602E-2</v>
      </c>
      <c r="Y18" s="107">
        <v>-6.904743766060023E-2</v>
      </c>
      <c r="Z18" s="92">
        <v>3.018634277426898E-2</v>
      </c>
      <c r="AA18" s="92">
        <v>4.5015541207818754E-2</v>
      </c>
      <c r="AB18" s="92">
        <v>6.7381056284037164E-2</v>
      </c>
      <c r="AC18" s="92">
        <v>1.1886222066464568E-2</v>
      </c>
      <c r="AD18" s="92">
        <v>2.9378080132690627E-2</v>
      </c>
      <c r="AE18" s="92">
        <v>0.10211339617507222</v>
      </c>
      <c r="AF18" s="113">
        <v>0.16893763453338009</v>
      </c>
    </row>
    <row r="19" spans="1:34" ht="13.35" customHeight="1">
      <c r="A19" s="109" t="s">
        <v>66</v>
      </c>
      <c r="B19" s="107">
        <v>-0.10854694462057812</v>
      </c>
      <c r="C19" s="107">
        <v>-9.1420824173149007E-2</v>
      </c>
      <c r="D19" s="107">
        <v>-0.10822848235163128</v>
      </c>
      <c r="E19" s="107">
        <v>-2.2681606139298593E-2</v>
      </c>
      <c r="F19" s="107">
        <v>4.4033667334669291E-2</v>
      </c>
      <c r="G19" s="107">
        <v>6.3607546672052928E-2</v>
      </c>
      <c r="H19" s="107">
        <v>8.6985474674324603E-2</v>
      </c>
      <c r="I19" s="107">
        <v>0.1379167122089846</v>
      </c>
      <c r="J19" s="107">
        <v>0.15912283072487998</v>
      </c>
      <c r="K19" s="107">
        <v>0.11154797153797258</v>
      </c>
      <c r="L19" s="107">
        <v>0.14723586071750105</v>
      </c>
      <c r="M19" s="107">
        <v>0.15445498904983299</v>
      </c>
      <c r="N19" s="107">
        <v>0.1129670861525498</v>
      </c>
      <c r="O19" s="107">
        <v>0.18258745757216002</v>
      </c>
      <c r="P19" s="107">
        <v>0.18985359408214803</v>
      </c>
      <c r="Q19" s="107">
        <v>0.14410756481512299</v>
      </c>
      <c r="R19" s="107">
        <v>0.19720402137177057</v>
      </c>
      <c r="S19" s="107">
        <v>9.4408991135935802E-2</v>
      </c>
      <c r="T19" s="107">
        <v>8.7965753296576063E-2</v>
      </c>
      <c r="U19" s="107">
        <v>3.601099572388522E-2</v>
      </c>
      <c r="V19" s="107">
        <v>-3.884993275565285E-2</v>
      </c>
      <c r="W19" s="107">
        <v>3.9107623922413737E-2</v>
      </c>
      <c r="X19" s="107">
        <v>8.1784875665041223E-2</v>
      </c>
      <c r="Y19" s="107">
        <v>0.15324814438880296</v>
      </c>
      <c r="Z19" s="92">
        <v>0.23153720695279167</v>
      </c>
      <c r="AA19" s="92">
        <v>0.1585593573522539</v>
      </c>
      <c r="AB19" s="92">
        <v>0.10894199045100739</v>
      </c>
      <c r="AC19" s="92">
        <v>0.12420119117544126</v>
      </c>
      <c r="AD19" s="92">
        <v>5.661131733572855E-2</v>
      </c>
      <c r="AE19" s="92">
        <v>0.12392258922082933</v>
      </c>
      <c r="AF19" s="113">
        <v>0.24891766541274385</v>
      </c>
    </row>
    <row r="20" spans="1:34" ht="13.35" customHeight="1">
      <c r="A20" s="109" t="s">
        <v>67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>
        <v>-0.17719401230675746</v>
      </c>
      <c r="O20" s="107">
        <v>-0.17257893869190954</v>
      </c>
      <c r="P20" s="107">
        <v>-0.26331952085348242</v>
      </c>
      <c r="Q20" s="107">
        <v>-0.40011514145086091</v>
      </c>
      <c r="R20" s="107">
        <v>-3.9498222964362562E-4</v>
      </c>
      <c r="S20" s="107">
        <v>-7.2586548922871308E-2</v>
      </c>
      <c r="T20" s="107">
        <v>6.2206745843774947E-2</v>
      </c>
      <c r="U20" s="107">
        <v>-0.23612674815856571</v>
      </c>
      <c r="V20" s="107">
        <v>0.18721783609239218</v>
      </c>
      <c r="W20" s="107">
        <v>0.33325960611221506</v>
      </c>
      <c r="X20" s="107">
        <v>0.38631971837374057</v>
      </c>
      <c r="Y20" s="107">
        <v>0.9003465716224115</v>
      </c>
      <c r="Z20" s="92">
        <v>0.58897867322944353</v>
      </c>
      <c r="AA20" s="92">
        <v>0.44795930747435686</v>
      </c>
      <c r="AB20" s="92">
        <v>3.9548150634631796E-2</v>
      </c>
      <c r="AC20" s="92">
        <v>0.12628957935210372</v>
      </c>
      <c r="AD20" s="92">
        <v>0.30473068675443304</v>
      </c>
      <c r="AE20" s="92">
        <v>0.28886418631090982</v>
      </c>
      <c r="AF20" s="92">
        <v>0.61085322071239423</v>
      </c>
    </row>
    <row r="21" spans="1:34" ht="13.35" customHeight="1">
      <c r="A21" s="109" t="s">
        <v>68</v>
      </c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>
        <v>0.23937798342175398</v>
      </c>
      <c r="O21" s="107">
        <v>0.16755102271708222</v>
      </c>
      <c r="P21" s="107">
        <v>0.14001141900336034</v>
      </c>
      <c r="Q21" s="107">
        <v>7.9639487492566774E-2</v>
      </c>
      <c r="R21" s="107">
        <v>3.9076527929916782E-2</v>
      </c>
      <c r="S21" s="107">
        <v>5.4704139344889491E-2</v>
      </c>
      <c r="T21" s="107">
        <v>0.10665027382036674</v>
      </c>
      <c r="U21" s="107">
        <v>0.22596605487707633</v>
      </c>
      <c r="V21" s="107">
        <v>0.31546977596961723</v>
      </c>
      <c r="W21" s="107">
        <v>0.38897220610645422</v>
      </c>
      <c r="X21" s="107">
        <v>0.31352976591966653</v>
      </c>
      <c r="Y21" s="107">
        <v>0.16729170892636569</v>
      </c>
      <c r="Z21" s="92">
        <v>2.3001922834289701E-2</v>
      </c>
      <c r="AA21" s="92">
        <v>-9.9090647368407558E-2</v>
      </c>
      <c r="AB21" s="92">
        <v>-0.14416778738857461</v>
      </c>
      <c r="AC21" s="92">
        <v>-0.15700665174156014</v>
      </c>
      <c r="AD21" s="92">
        <v>-9.386148118912363E-2</v>
      </c>
      <c r="AE21" s="92">
        <v>1.43013970618173E-2</v>
      </c>
    </row>
    <row r="22" spans="1:34" ht="13.35" customHeight="1">
      <c r="A22" s="109" t="s">
        <v>69</v>
      </c>
      <c r="B22" s="107"/>
      <c r="C22" s="107"/>
      <c r="D22" s="107"/>
      <c r="E22" s="107"/>
      <c r="F22" s="107"/>
      <c r="G22" s="107"/>
      <c r="H22" s="107"/>
      <c r="I22" s="107"/>
      <c r="J22" s="107">
        <v>0.54700000000000004</v>
      </c>
      <c r="K22" s="107">
        <v>0.56399999999999995</v>
      </c>
      <c r="L22" s="107">
        <v>0.56999999999999995</v>
      </c>
      <c r="M22" s="107">
        <v>0.57799999999999996</v>
      </c>
      <c r="N22" s="107">
        <v>0.53500000000000003</v>
      </c>
      <c r="O22" s="107">
        <v>0.54600000000000004</v>
      </c>
      <c r="P22" s="107">
        <v>0.54200000000000004</v>
      </c>
      <c r="Q22" s="107">
        <v>0.55700000000000005</v>
      </c>
      <c r="R22" s="107">
        <v>0.55100000000000005</v>
      </c>
      <c r="S22" s="107">
        <v>0.55799999999999994</v>
      </c>
      <c r="T22" s="107">
        <v>0.54700000000000004</v>
      </c>
      <c r="U22" s="107">
        <v>0.52700000000000002</v>
      </c>
      <c r="V22" s="107">
        <v>0.501</v>
      </c>
      <c r="W22" s="107">
        <v>0.52100000000000002</v>
      </c>
      <c r="X22" s="107">
        <v>0.53600000000000003</v>
      </c>
      <c r="Y22" s="107">
        <v>0.53600000000000003</v>
      </c>
      <c r="Z22" s="92">
        <v>0.53100000000000003</v>
      </c>
      <c r="AA22" s="92">
        <v>0.54700000000000004</v>
      </c>
      <c r="AB22" s="92">
        <v>0.56000000000000005</v>
      </c>
      <c r="AC22" s="92">
        <v>0.54900000000000004</v>
      </c>
      <c r="AD22" s="92">
        <v>0.52800000000000002</v>
      </c>
      <c r="AE22" s="92">
        <v>0.54500000000000004</v>
      </c>
      <c r="AF22" s="92">
        <v>0.55900000000000005</v>
      </c>
    </row>
    <row r="23" spans="1:34" ht="13.35" customHeight="1">
      <c r="A23" s="109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92"/>
      <c r="AA23" s="92"/>
      <c r="AB23" s="92"/>
      <c r="AC23" s="92"/>
      <c r="AD23" s="92"/>
      <c r="AE23" s="92"/>
    </row>
    <row r="24" spans="1:34" ht="13.35" customHeight="1">
      <c r="A24" s="2" t="s">
        <v>70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34" ht="13.35" customHeight="1">
      <c r="A25" s="1" t="s">
        <v>71</v>
      </c>
      <c r="B25" s="389">
        <v>935625</v>
      </c>
      <c r="C25" s="389">
        <v>970388</v>
      </c>
      <c r="D25" s="389">
        <v>937053</v>
      </c>
      <c r="E25" s="389">
        <v>914900</v>
      </c>
      <c r="F25" s="389">
        <v>976824</v>
      </c>
      <c r="G25" s="389">
        <v>1032112</v>
      </c>
      <c r="H25" s="389">
        <v>1018563</v>
      </c>
      <c r="I25" s="389">
        <v>1041080</v>
      </c>
      <c r="J25" s="389">
        <v>1132259</v>
      </c>
      <c r="K25" s="389">
        <v>1147242</v>
      </c>
      <c r="L25" s="389">
        <v>1168532</v>
      </c>
      <c r="M25" s="389">
        <v>1201880</v>
      </c>
      <c r="N25" s="389">
        <v>1260167</v>
      </c>
      <c r="O25" s="389">
        <v>1356714</v>
      </c>
      <c r="P25" s="389">
        <v>1390382</v>
      </c>
      <c r="Q25" s="389">
        <v>1375080</v>
      </c>
      <c r="R25" s="389">
        <v>1508677</v>
      </c>
      <c r="S25" s="389">
        <v>1484800</v>
      </c>
      <c r="T25" s="389">
        <v>1512688</v>
      </c>
      <c r="U25" s="389">
        <v>1424598</v>
      </c>
      <c r="V25" s="389">
        <v>1450065</v>
      </c>
      <c r="W25" s="389">
        <v>1542867</v>
      </c>
      <c r="X25" s="389">
        <v>1636403</v>
      </c>
      <c r="Y25" s="389">
        <v>1642915</v>
      </c>
      <c r="Z25" s="389">
        <v>1785809</v>
      </c>
      <c r="AA25" s="390">
        <v>1787503</v>
      </c>
      <c r="AB25" s="390">
        <v>1814676</v>
      </c>
      <c r="AC25" s="390">
        <v>1846967</v>
      </c>
      <c r="AD25" s="390">
        <v>1886906</v>
      </c>
      <c r="AE25" s="390">
        <v>2009015</v>
      </c>
      <c r="AF25" s="390">
        <v>2246131</v>
      </c>
    </row>
    <row r="26" spans="1:34" ht="13.35" customHeight="1">
      <c r="A26" s="1" t="s">
        <v>72</v>
      </c>
      <c r="B26" s="3">
        <v>80.130018477784049</v>
      </c>
      <c r="C26" s="3">
        <v>81.37151901804107</v>
      </c>
      <c r="D26" s="3">
        <v>80.764226435842886</v>
      </c>
      <c r="E26" s="3">
        <v>80.201996238119889</v>
      </c>
      <c r="F26" s="3">
        <v>82.169724182513235</v>
      </c>
      <c r="G26" s="3">
        <v>84.161571109135735</v>
      </c>
      <c r="H26" s="3">
        <v>84.559310081177443</v>
      </c>
      <c r="I26" s="3">
        <v>85.476751419963492</v>
      </c>
      <c r="J26" s="3">
        <v>87.761213738192154</v>
      </c>
      <c r="K26" s="3">
        <v>89.605125180062757</v>
      </c>
      <c r="L26" s="3">
        <v>90.035909121250668</v>
      </c>
      <c r="M26" s="3">
        <v>91.883773356920571</v>
      </c>
      <c r="N26" s="3">
        <v>93.854708784902527</v>
      </c>
      <c r="O26" s="3">
        <v>96.533157877688367</v>
      </c>
      <c r="P26" s="3">
        <v>97.689790563429327</v>
      </c>
      <c r="Q26" s="3">
        <v>97.40547665568333</v>
      </c>
      <c r="R26" s="3">
        <v>99.601263011393982</v>
      </c>
      <c r="S26" s="3">
        <v>99.973489274025567</v>
      </c>
      <c r="T26" s="3">
        <v>100.09743555042088</v>
      </c>
      <c r="U26" s="3">
        <v>100.32781216415954</v>
      </c>
      <c r="V26" s="3">
        <v>102.0431022616242</v>
      </c>
      <c r="W26" s="3">
        <v>105.98738909217849</v>
      </c>
      <c r="X26" s="3">
        <v>109.25880368267082</v>
      </c>
      <c r="Y26" s="3">
        <v>112.12195469873514</v>
      </c>
      <c r="Z26" s="3">
        <v>117.74854405620751</v>
      </c>
      <c r="AA26" s="375">
        <v>123.28546379328741</v>
      </c>
      <c r="AB26" s="375">
        <v>125.52414919096771</v>
      </c>
      <c r="AC26" s="375">
        <v>127.90012024896471</v>
      </c>
      <c r="AD26" s="375">
        <v>132.16884587488127</v>
      </c>
      <c r="AE26" s="375">
        <v>136.94266579604405</v>
      </c>
      <c r="AF26" s="375">
        <v>137.76667603853829</v>
      </c>
    </row>
    <row r="27" spans="1:34" ht="13.35" customHeight="1">
      <c r="A27" s="109" t="s">
        <v>73</v>
      </c>
      <c r="B27" s="389">
        <f t="shared" ref="B27:AE27" si="37">+B25/B26*100</f>
        <v>1167633.5757483956</v>
      </c>
      <c r="C27" s="391">
        <f t="shared" si="37"/>
        <v>1192540.1070426779</v>
      </c>
      <c r="D27" s="391">
        <f t="shared" si="37"/>
        <v>1160232.7433227778</v>
      </c>
      <c r="E27" s="391">
        <f t="shared" si="37"/>
        <v>1140744.6733416212</v>
      </c>
      <c r="F27" s="391">
        <f t="shared" si="37"/>
        <v>1188788.21818886</v>
      </c>
      <c r="G27" s="391">
        <f t="shared" si="37"/>
        <v>1226345.9277175546</v>
      </c>
      <c r="H27" s="391">
        <f t="shared" si="37"/>
        <v>1204554.5298585969</v>
      </c>
      <c r="I27" s="391">
        <f t="shared" si="37"/>
        <v>1217968.6086629294</v>
      </c>
      <c r="J27" s="391">
        <f t="shared" si="37"/>
        <v>1290158.7748976864</v>
      </c>
      <c r="K27" s="391">
        <f t="shared" si="37"/>
        <v>1280330.7820781469</v>
      </c>
      <c r="L27" s="391">
        <f t="shared" si="37"/>
        <v>1297851.0589884166</v>
      </c>
      <c r="M27" s="391">
        <f t="shared" si="37"/>
        <v>1308043.7993456391</v>
      </c>
      <c r="N27" s="391">
        <f t="shared" si="37"/>
        <v>1342678.5041633525</v>
      </c>
      <c r="O27" s="391">
        <f>+O25/O26*100</f>
        <v>1405438.3279567156</v>
      </c>
      <c r="P27" s="391">
        <f t="shared" si="37"/>
        <v>1423262.3409067851</v>
      </c>
      <c r="Q27" s="391">
        <f t="shared" si="37"/>
        <v>1411707.0694707884</v>
      </c>
      <c r="R27" s="391">
        <f t="shared" si="37"/>
        <v>1514716.7358986337</v>
      </c>
      <c r="S27" s="391">
        <f t="shared" si="37"/>
        <v>1485193.7356414453</v>
      </c>
      <c r="T27" s="391">
        <f t="shared" si="37"/>
        <v>1511215.5388217033</v>
      </c>
      <c r="U27" s="391">
        <f>+U25/U26*100</f>
        <v>1419943.2532915475</v>
      </c>
      <c r="V27" s="391">
        <f t="shared" si="37"/>
        <v>1421031.8658112106</v>
      </c>
      <c r="W27" s="391">
        <f t="shared" si="37"/>
        <v>1455708.0924581983</v>
      </c>
      <c r="X27" s="391">
        <f t="shared" si="37"/>
        <v>1497731.0247261517</v>
      </c>
      <c r="Y27" s="391">
        <f t="shared" si="37"/>
        <v>1465292.8629494666</v>
      </c>
      <c r="Z27" s="391">
        <f t="shared" si="37"/>
        <v>1516629.3683831373</v>
      </c>
      <c r="AA27" s="391">
        <f t="shared" si="37"/>
        <v>1449889.5044083253</v>
      </c>
      <c r="AB27" s="391">
        <f t="shared" si="37"/>
        <v>1445678.7890585265</v>
      </c>
      <c r="AC27" s="391">
        <f t="shared" si="37"/>
        <v>1444069.7916505283</v>
      </c>
      <c r="AD27" s="391">
        <f t="shared" si="37"/>
        <v>1427648.0871946595</v>
      </c>
      <c r="AE27" s="391">
        <f t="shared" si="37"/>
        <v>1467048.2630972967</v>
      </c>
      <c r="AF27" s="391">
        <v>1630387.7429485752</v>
      </c>
    </row>
    <row r="28" spans="1:34" ht="13.35" customHeight="1">
      <c r="A28" s="109" t="s">
        <v>74</v>
      </c>
      <c r="B28" s="3"/>
      <c r="C28" s="3"/>
      <c r="D28" s="3"/>
      <c r="E28" s="3"/>
      <c r="F28" s="107">
        <f t="shared" ref="F28:AD28" si="38">+F27/B27-1</f>
        <v>1.8117535226670034E-2</v>
      </c>
      <c r="G28" s="92">
        <f t="shared" si="38"/>
        <v>2.8347743170424655E-2</v>
      </c>
      <c r="H28" s="92">
        <f t="shared" si="38"/>
        <v>3.8200772035519748E-2</v>
      </c>
      <c r="I28" s="92">
        <f t="shared" si="38"/>
        <v>6.7696073561398729E-2</v>
      </c>
      <c r="J28" s="92">
        <f t="shared" si="38"/>
        <v>8.5272174772447196E-2</v>
      </c>
      <c r="K28" s="92">
        <f t="shared" si="38"/>
        <v>4.4020902373824944E-2</v>
      </c>
      <c r="L28" s="92">
        <f t="shared" si="38"/>
        <v>7.7453138747294314E-2</v>
      </c>
      <c r="M28" s="92">
        <f t="shared" si="38"/>
        <v>7.3955264562682865E-2</v>
      </c>
      <c r="N28" s="92">
        <f t="shared" si="38"/>
        <v>4.070795803394911E-2</v>
      </c>
      <c r="O28" s="92">
        <f>+O27/K27-1</f>
        <v>9.7715018360725825E-2</v>
      </c>
      <c r="P28" s="92">
        <f>+P27/L27-1</f>
        <v>9.6629949214756428E-2</v>
      </c>
      <c r="Q28" s="92">
        <f t="shared" si="38"/>
        <v>7.9250610856461901E-2</v>
      </c>
      <c r="R28" s="92">
        <f t="shared" si="38"/>
        <v>0.1281306218888798</v>
      </c>
      <c r="S28" s="92">
        <f t="shared" si="38"/>
        <v>5.6747710730702394E-2</v>
      </c>
      <c r="T28" s="92">
        <f t="shared" si="38"/>
        <v>6.1796898145201951E-2</v>
      </c>
      <c r="U28" s="92">
        <f>+U27/Q27-1</f>
        <v>5.8342017256078904E-3</v>
      </c>
      <c r="V28" s="92">
        <f t="shared" si="38"/>
        <v>-6.1849762313375911E-2</v>
      </c>
      <c r="W28" s="92">
        <f t="shared" si="38"/>
        <v>-1.9853061910816816E-2</v>
      </c>
      <c r="X28" s="92">
        <f t="shared" si="38"/>
        <v>-8.922958869298947E-3</v>
      </c>
      <c r="Y28" s="92">
        <f t="shared" si="38"/>
        <v>3.19376211357707E-2</v>
      </c>
      <c r="Z28" s="92">
        <f t="shared" si="38"/>
        <v>6.7273299685896903E-2</v>
      </c>
      <c r="AA28" s="92">
        <f t="shared" si="38"/>
        <v>-3.9970843605378059E-3</v>
      </c>
      <c r="AB28" s="92">
        <f t="shared" si="38"/>
        <v>-3.4754061182075469E-2</v>
      </c>
      <c r="AC28" s="92">
        <f t="shared" si="38"/>
        <v>-1.4483842674438918E-2</v>
      </c>
      <c r="AD28" s="92">
        <f t="shared" si="38"/>
        <v>-5.8670419446868349E-2</v>
      </c>
      <c r="AE28" s="92">
        <f>+AE27/AA27-1</f>
        <v>1.1834528518760212E-2</v>
      </c>
      <c r="AF28" s="92">
        <f>+AF27/AB27-1</f>
        <v>0.12776624744583631</v>
      </c>
    </row>
    <row r="29" spans="1:34" ht="13.35" customHeight="1">
      <c r="A29" s="109" t="s">
        <v>75</v>
      </c>
      <c r="B29" s="107"/>
      <c r="C29" s="107"/>
      <c r="D29" s="107"/>
      <c r="E29" s="107"/>
      <c r="F29" s="107">
        <v>-1.9595058298517202E-3</v>
      </c>
      <c r="G29" s="92">
        <v>2.2246201683508326E-2</v>
      </c>
      <c r="H29" s="92">
        <v>9.2677697028874295E-2</v>
      </c>
      <c r="I29" s="92">
        <v>5.509357420509664E-2</v>
      </c>
      <c r="J29" s="92">
        <v>0.22927712179475712</v>
      </c>
      <c r="K29" s="92">
        <v>8.5463633373753289E-2</v>
      </c>
      <c r="L29" s="92">
        <v>1.8860165503050474E-2</v>
      </c>
      <c r="M29" s="92">
        <v>0.15368735065806272</v>
      </c>
      <c r="N29" s="92">
        <v>4.67068394271557E-2</v>
      </c>
      <c r="O29" s="92">
        <v>4.6363187143816598E-2</v>
      </c>
      <c r="P29" s="92">
        <v>8.6467565073671704E-2</v>
      </c>
      <c r="Q29" s="92">
        <v>5.4304538030855776E-2</v>
      </c>
      <c r="R29" s="92">
        <v>6.6427312374276459E-2</v>
      </c>
      <c r="S29" s="92">
        <v>6.0383217062029093E-2</v>
      </c>
      <c r="T29" s="92">
        <v>5.4523582212835597E-2</v>
      </c>
      <c r="U29" s="92">
        <v>-9.0768136519343678E-2</v>
      </c>
      <c r="V29" s="92">
        <v>-0.11620061201808451</v>
      </c>
      <c r="W29" s="92">
        <v>-6.7744630739040357E-2</v>
      </c>
      <c r="X29" s="92">
        <v>-6.7332690320256239E-2</v>
      </c>
      <c r="Y29" s="92">
        <v>2.3889064749220035E-2</v>
      </c>
      <c r="Z29" s="92">
        <v>9.3026854750899668E-2</v>
      </c>
      <c r="AA29" s="92">
        <v>5.7121754959636117E-2</v>
      </c>
      <c r="AB29" s="92">
        <v>8.5266605457638311E-2</v>
      </c>
      <c r="AC29" s="92">
        <v>8.6936395044325154E-2</v>
      </c>
      <c r="AD29" s="92">
        <v>-7.8457906887197115E-4</v>
      </c>
      <c r="AE29" s="92">
        <v>5.4638283083580097E-2</v>
      </c>
      <c r="AF29" s="92">
        <v>9.5145569289847035E-2</v>
      </c>
    </row>
    <row r="30" spans="1:34" ht="13.35" customHeight="1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34" ht="13.35" customHeight="1">
      <c r="A31" s="2" t="s">
        <v>76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AE31" s="32"/>
      <c r="AF31" s="32"/>
      <c r="AG31" s="32"/>
      <c r="AH31" s="32"/>
    </row>
    <row r="32" spans="1:34" ht="13.35" customHeight="1">
      <c r="A32" s="1" t="s">
        <v>77</v>
      </c>
      <c r="B32" s="105">
        <v>-0.22832670974129687</v>
      </c>
      <c r="C32" s="105">
        <v>0.21614693851598399</v>
      </c>
      <c r="D32" s="105">
        <v>-7.4041984170033492E-3</v>
      </c>
      <c r="E32" s="105">
        <v>-0.17806253914235171</v>
      </c>
      <c r="F32" s="105">
        <v>3.3024287966909345</v>
      </c>
      <c r="G32" s="105">
        <v>-4.9749857475258619E-2</v>
      </c>
      <c r="H32" s="105">
        <v>-2.217292236293944E-2</v>
      </c>
      <c r="I32" s="105">
        <v>0.73740271773628274</v>
      </c>
      <c r="J32" s="105">
        <v>0.85528537468355847</v>
      </c>
      <c r="K32" s="105">
        <v>0.47704178350767745</v>
      </c>
      <c r="L32" s="105">
        <v>0.7660948353173942</v>
      </c>
      <c r="M32" s="105">
        <v>0.30310822863572229</v>
      </c>
      <c r="N32" s="105">
        <v>4.8278825229179256E-2</v>
      </c>
      <c r="O32" s="105">
        <v>5.6304788195042921E-2</v>
      </c>
      <c r="P32" s="105">
        <v>-7.0149755589351548E-2</v>
      </c>
      <c r="Q32" s="105">
        <v>3.1014299733074235E-3</v>
      </c>
      <c r="R32" s="105">
        <v>-0.10320623625754455</v>
      </c>
      <c r="S32" s="105">
        <v>-0.33980314911611709</v>
      </c>
      <c r="T32" s="105">
        <v>-0.38869476827403715</v>
      </c>
      <c r="U32" s="105">
        <v>-0.60144329178045197</v>
      </c>
      <c r="V32" s="105">
        <v>0.2921747861291224</v>
      </c>
      <c r="W32" s="105">
        <v>0.57094021622180224</v>
      </c>
      <c r="X32" s="105">
        <v>1.4154180192421406</v>
      </c>
      <c r="Y32" s="105">
        <v>0.89297639741321544</v>
      </c>
      <c r="Z32" s="135">
        <v>0.31345235170664854</v>
      </c>
      <c r="AA32" s="135">
        <v>0.41564719452845456</v>
      </c>
      <c r="AB32" s="135">
        <v>-0.23716985824550596</v>
      </c>
      <c r="AC32" s="135">
        <v>0.18664736555845796</v>
      </c>
      <c r="AD32" s="135">
        <v>-0.16416246642194054</v>
      </c>
      <c r="AE32" s="135">
        <v>-0.3686446781217344</v>
      </c>
      <c r="AF32" s="135">
        <v>-0.12858384966575587</v>
      </c>
    </row>
    <row r="33" spans="1:34" ht="13.35" hidden="1" customHeight="1">
      <c r="A33" s="109" t="s">
        <v>78</v>
      </c>
      <c r="B33" s="3"/>
      <c r="C33" s="3"/>
      <c r="D33" s="3"/>
      <c r="E33" s="3"/>
      <c r="F33" s="3"/>
      <c r="G33" s="3"/>
      <c r="H33" s="3"/>
      <c r="I33" s="3"/>
      <c r="J33" s="3">
        <v>1.4886338426666648</v>
      </c>
      <c r="K33" s="3">
        <v>1.4919903384869533</v>
      </c>
      <c r="L33" s="3">
        <v>1.5557479830407472</v>
      </c>
      <c r="M33" s="3">
        <v>2.2255270192951655</v>
      </c>
      <c r="N33" s="3">
        <v>1.6118719011922311</v>
      </c>
      <c r="O33" s="3">
        <v>2.1105929599999973</v>
      </c>
      <c r="P33" s="3">
        <v>1.8118674536666619</v>
      </c>
      <c r="Q33" s="3">
        <v>2.8187062666186771</v>
      </c>
      <c r="R33" s="3">
        <v>1.6804502758502657</v>
      </c>
      <c r="S33" s="3">
        <v>2.08769153945773</v>
      </c>
      <c r="T33" s="3">
        <v>1.224021218520922</v>
      </c>
      <c r="U33" s="3">
        <v>2.2090050849142489</v>
      </c>
      <c r="V33" s="3">
        <v>2.0696430043810174</v>
      </c>
      <c r="W33" s="3">
        <v>1.545941637739896</v>
      </c>
      <c r="X33" s="3">
        <v>1.8856573877629619</v>
      </c>
      <c r="Y33" s="3">
        <v>2.2306499931434187</v>
      </c>
      <c r="Z33" s="3">
        <v>1.6085858914967277</v>
      </c>
      <c r="AA33" s="3">
        <v>1.182760272165148</v>
      </c>
      <c r="AB33" s="3">
        <v>2.303900485733327</v>
      </c>
      <c r="AC33" s="3">
        <v>5.9699419794000006</v>
      </c>
      <c r="AD33" s="369"/>
      <c r="AE33" s="369"/>
      <c r="AF33" s="113"/>
      <c r="AG33" s="113"/>
      <c r="AH33" s="113"/>
    </row>
    <row r="34" spans="1:34" ht="13.35" customHeight="1">
      <c r="A34" s="109" t="s">
        <v>79</v>
      </c>
      <c r="B34" s="3"/>
      <c r="C34" s="3"/>
      <c r="D34" s="3"/>
      <c r="E34" s="3"/>
      <c r="F34" s="3"/>
      <c r="G34" s="3"/>
      <c r="H34" s="3"/>
      <c r="I34" s="3"/>
      <c r="J34" s="3">
        <v>0.21004379706783</v>
      </c>
      <c r="K34" s="3">
        <v>0.18514831099859003</v>
      </c>
      <c r="L34" s="3">
        <v>0.44798744362883991</v>
      </c>
      <c r="M34" s="3">
        <v>0.76460527990113003</v>
      </c>
      <c r="N34" s="3">
        <v>0.16799146011282995</v>
      </c>
      <c r="O34" s="3">
        <v>0.46808745159962012</v>
      </c>
      <c r="P34" s="3">
        <v>0.68422856731227</v>
      </c>
      <c r="Q34" s="3">
        <v>1.4980763132899002</v>
      </c>
      <c r="R34" s="3">
        <v>0.24094993448449004</v>
      </c>
      <c r="S34" s="3">
        <v>0.98790600669666007</v>
      </c>
      <c r="T34" s="3">
        <v>0.70145119313502957</v>
      </c>
      <c r="U34" s="3">
        <v>1.12134783192953</v>
      </c>
      <c r="V34" s="3">
        <v>0.30242306176698003</v>
      </c>
      <c r="W34" s="3">
        <v>0.55720897178902995</v>
      </c>
      <c r="X34" s="3">
        <v>0.71189732869235012</v>
      </c>
      <c r="Y34" s="3">
        <v>1.4754432372622399</v>
      </c>
      <c r="Z34" s="3">
        <v>0.46807682116543797</v>
      </c>
      <c r="AA34" s="3">
        <v>0.69086684556249001</v>
      </c>
      <c r="AB34" s="3">
        <v>1.0125507879024001</v>
      </c>
      <c r="AC34" s="3">
        <v>1.64163205523569</v>
      </c>
      <c r="AD34" s="3">
        <v>0.48803218200791998</v>
      </c>
      <c r="AE34" s="3">
        <v>0.95568770000000003</v>
      </c>
      <c r="AF34" s="113"/>
      <c r="AG34" s="113"/>
      <c r="AH34" s="113"/>
    </row>
    <row r="35" spans="1:34" ht="13.35" customHeight="1">
      <c r="A35" s="109" t="s">
        <v>80</v>
      </c>
      <c r="B35" s="126"/>
      <c r="C35" s="126"/>
      <c r="D35" s="126"/>
      <c r="E35" s="126"/>
      <c r="F35" s="126"/>
      <c r="G35" s="126"/>
      <c r="H35" s="126"/>
      <c r="I35" s="126"/>
      <c r="J35" s="126">
        <v>1.8819309818567858</v>
      </c>
      <c r="K35" s="126">
        <v>3.4219115325914276</v>
      </c>
      <c r="L35" s="126">
        <v>2.835503728970072</v>
      </c>
      <c r="M35" s="126">
        <v>3.8576466468934067</v>
      </c>
      <c r="N35" s="126">
        <v>2.6048035893601145</v>
      </c>
      <c r="O35" s="126">
        <v>3.9640453184310207</v>
      </c>
      <c r="P35" s="126">
        <v>3.284661418607469</v>
      </c>
      <c r="Q35" s="126">
        <v>3.7680170253877527</v>
      </c>
      <c r="R35" s="126">
        <v>2.4993495660389189</v>
      </c>
      <c r="S35" s="126">
        <v>3.4258228751726532</v>
      </c>
      <c r="T35" s="126">
        <v>3.3794210731461907</v>
      </c>
      <c r="U35" s="126">
        <v>3.5517774489545579</v>
      </c>
      <c r="V35" s="126">
        <v>3.2923527556316894</v>
      </c>
      <c r="W35" s="126">
        <v>5.7944635785329073</v>
      </c>
      <c r="X35" s="126">
        <v>4.5520573032408276</v>
      </c>
      <c r="Y35" s="126">
        <v>4.7364341749710031</v>
      </c>
      <c r="Z35" s="136">
        <v>4.2792270993365493</v>
      </c>
      <c r="AA35" s="136">
        <v>5.3901757813479874</v>
      </c>
      <c r="AB35" s="136">
        <v>4.3607552712406017</v>
      </c>
      <c r="AC35" s="136">
        <v>4.6792728141865529</v>
      </c>
      <c r="AD35" s="136">
        <v>4.4761516300000004</v>
      </c>
      <c r="AE35" s="136">
        <v>6.47147863</v>
      </c>
      <c r="AF35" s="113"/>
      <c r="AG35" s="113"/>
      <c r="AH35" s="113"/>
    </row>
    <row r="36" spans="1:34" ht="13.35" customHeight="1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113"/>
      <c r="O36" s="113"/>
      <c r="P36" s="113"/>
      <c r="Q36" s="113"/>
      <c r="R36" s="113"/>
      <c r="S36" s="113"/>
      <c r="T36" s="113"/>
      <c r="U36" s="113"/>
      <c r="V36" s="320"/>
      <c r="W36" s="113"/>
      <c r="X36" s="113"/>
      <c r="Y36" s="113"/>
      <c r="Z36" s="113"/>
      <c r="AA36" s="113"/>
      <c r="AB36" s="113"/>
      <c r="AC36" s="347"/>
      <c r="AD36" s="148"/>
      <c r="AE36" s="151"/>
      <c r="AF36" s="152"/>
    </row>
    <row r="37" spans="1:34" ht="13.35" customHeight="1">
      <c r="A37" s="2" t="s">
        <v>81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D37" s="375"/>
      <c r="AE37" s="151"/>
      <c r="AF37" s="152"/>
    </row>
    <row r="38" spans="1:34" ht="13.35" customHeight="1">
      <c r="A38" s="109" t="s">
        <v>82</v>
      </c>
      <c r="B38" s="348">
        <v>3252.4294</v>
      </c>
      <c r="C38" s="348">
        <v>6425.8547634999995</v>
      </c>
      <c r="D38" s="348">
        <v>6397.3864915999993</v>
      </c>
      <c r="E38" s="348">
        <v>9532.6680460000007</v>
      </c>
      <c r="F38" s="348">
        <v>8016.1742629999999</v>
      </c>
      <c r="G38" s="348">
        <v>10940.638580000001</v>
      </c>
      <c r="H38" s="348">
        <v>6575.7641570000033</v>
      </c>
      <c r="I38" s="348">
        <v>7459.0664629999992</v>
      </c>
      <c r="J38" s="348">
        <v>6612.6475999999993</v>
      </c>
      <c r="K38" s="348">
        <v>11411.600759999999</v>
      </c>
      <c r="L38" s="348">
        <v>9003.0814800000007</v>
      </c>
      <c r="M38" s="348">
        <v>8730.9723180000055</v>
      </c>
      <c r="N38" s="348">
        <v>7733.12093</v>
      </c>
      <c r="O38" s="348">
        <v>10296.971590000001</v>
      </c>
      <c r="P38" s="348">
        <v>10598.78392</v>
      </c>
      <c r="Q38" s="348">
        <v>7837.8873899999999</v>
      </c>
      <c r="R38" s="349">
        <v>3121.6424080000002</v>
      </c>
      <c r="S38" s="349">
        <v>5531.6059100000011</v>
      </c>
      <c r="T38" s="349">
        <v>11168.482148999999</v>
      </c>
      <c r="U38" s="349">
        <v>8765.3683500000006</v>
      </c>
      <c r="V38" s="349">
        <v>6671.8142600000001</v>
      </c>
      <c r="W38" s="349">
        <v>2615.7877000000003</v>
      </c>
      <c r="X38" s="349">
        <v>2701.8618999999999</v>
      </c>
      <c r="Y38" s="349">
        <v>3718.6242000000002</v>
      </c>
      <c r="Z38" s="349">
        <v>2523.1590000000001</v>
      </c>
      <c r="AA38" s="148">
        <v>5558.2</v>
      </c>
      <c r="AB38" s="148">
        <v>10937.33</v>
      </c>
      <c r="AC38" s="148">
        <v>12667.369999999999</v>
      </c>
      <c r="AD38" s="148">
        <v>13780.65</v>
      </c>
      <c r="AE38" s="148">
        <v>14569.993570000001</v>
      </c>
      <c r="AF38" s="148">
        <v>18491</v>
      </c>
    </row>
    <row r="39" spans="1:34" ht="13.35" customHeight="1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D39" s="148"/>
      <c r="AE39" s="151"/>
      <c r="AF39" s="152"/>
    </row>
    <row r="40" spans="1:34" ht="13.35" customHeight="1">
      <c r="A40" s="2" t="s">
        <v>83</v>
      </c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92"/>
      <c r="AA40" s="113"/>
      <c r="AB40" s="113"/>
      <c r="AC40" s="113"/>
    </row>
    <row r="41" spans="1:34" ht="13.35" customHeight="1">
      <c r="A41" s="32" t="s">
        <v>84</v>
      </c>
      <c r="B41" s="106">
        <v>2.5950919118969497E-2</v>
      </c>
      <c r="C41" s="106">
        <v>9.1271802653811185E-3</v>
      </c>
      <c r="D41" s="106">
        <v>-4.975478458484673E-2</v>
      </c>
      <c r="E41" s="106">
        <v>8.0052112122492691E-2</v>
      </c>
      <c r="F41" s="106">
        <v>5.7657099135301489E-2</v>
      </c>
      <c r="G41" s="106">
        <v>5.9545659163804832E-2</v>
      </c>
      <c r="H41" s="106">
        <v>6.6514878510571404E-2</v>
      </c>
      <c r="I41" s="106">
        <v>4.3241929546484197E-2</v>
      </c>
      <c r="J41" s="106">
        <v>6.2830400128135303E-2</v>
      </c>
      <c r="K41" s="106">
        <v>7.3360158272260931E-2</v>
      </c>
      <c r="L41" s="106">
        <v>7.0951233896138999E-2</v>
      </c>
      <c r="M41" s="106">
        <v>9.716661516491526E-2</v>
      </c>
      <c r="N41" s="106">
        <v>8.6036207834744624E-2</v>
      </c>
      <c r="O41" s="106">
        <v>6.8478554408102577E-2</v>
      </c>
      <c r="P41" s="106">
        <v>5.4613555837462198E-2</v>
      </c>
      <c r="Q41" s="106">
        <v>2.612300115170399E-2</v>
      </c>
      <c r="R41" s="106">
        <v>-0.10125209957760646</v>
      </c>
      <c r="S41" s="106">
        <v>-8.1628346379718678E-2</v>
      </c>
      <c r="T41" s="106">
        <v>-2.6437353773246849E-2</v>
      </c>
      <c r="U41" s="106">
        <v>1.0322976397581752E-2</v>
      </c>
      <c r="V41" s="106">
        <v>0.14824732605592164</v>
      </c>
      <c r="W41" s="106">
        <v>6.1412437158682547E-3</v>
      </c>
      <c r="X41" s="106">
        <v>-6.2749699687902434E-3</v>
      </c>
      <c r="Y41" s="106">
        <v>-3.3634438456020786E-2</v>
      </c>
      <c r="Z41" s="134">
        <v>-3.9194043218527E-2</v>
      </c>
      <c r="AA41" s="114">
        <v>6.2953389138518959E-2</v>
      </c>
      <c r="AB41" s="114">
        <v>7.0678552705842779E-2</v>
      </c>
      <c r="AC41" s="114">
        <v>7.7125629349147518E-2</v>
      </c>
      <c r="AD41" s="114">
        <v>7.9419826625916581E-2</v>
      </c>
    </row>
    <row r="42" spans="1:34" ht="13.35" customHeight="1">
      <c r="A42" s="109" t="s">
        <v>85</v>
      </c>
      <c r="B42" s="107">
        <v>1.7148755635324827E-3</v>
      </c>
      <c r="C42" s="107">
        <v>1.0030170112369934E-2</v>
      </c>
      <c r="D42" s="107">
        <v>3.4579461679994906E-3</v>
      </c>
      <c r="E42" s="107">
        <v>1.3428043249198543E-2</v>
      </c>
      <c r="F42" s="107">
        <v>7.7146027084686367E-4</v>
      </c>
      <c r="G42" s="107">
        <v>2.3238852920625299E-3</v>
      </c>
      <c r="H42" s="107">
        <v>3.8070703241743493E-3</v>
      </c>
      <c r="I42" s="107">
        <v>-7.708072850013608E-3</v>
      </c>
      <c r="J42" s="107">
        <v>1.9423844729806147E-3</v>
      </c>
      <c r="K42" s="107">
        <v>7.7520471312968872E-3</v>
      </c>
      <c r="L42" s="107">
        <v>9.1788629111274889E-3</v>
      </c>
      <c r="M42" s="107">
        <v>1.4663685339733761E-2</v>
      </c>
      <c r="N42" s="107">
        <v>4.4717624460224127E-4</v>
      </c>
      <c r="O42" s="107">
        <v>4.6573851479980565E-3</v>
      </c>
      <c r="P42" s="107">
        <v>-2.5728461572319453E-4</v>
      </c>
      <c r="Q42" s="107">
        <v>2.059663596920153E-2</v>
      </c>
      <c r="R42" s="107">
        <v>4.6542130405780677E-3</v>
      </c>
      <c r="S42" s="107">
        <v>2.6218413435993782E-2</v>
      </c>
      <c r="T42" s="107">
        <v>1.1953233136521892E-2</v>
      </c>
      <c r="U42" s="107">
        <v>-1.1871766166235686E-2</v>
      </c>
      <c r="V42" s="107">
        <v>-2.1774583798934671E-3</v>
      </c>
      <c r="W42" s="107">
        <v>-1.1829879244650041E-2</v>
      </c>
      <c r="X42" s="107">
        <v>-7.9977132326653887E-3</v>
      </c>
      <c r="Y42" s="107">
        <v>-9.207040877569286E-3</v>
      </c>
      <c r="Z42" s="92">
        <v>4.5566988686924067E-3</v>
      </c>
      <c r="AA42" s="113">
        <v>2.7744601206454285E-2</v>
      </c>
      <c r="AB42" s="113">
        <v>1.2648990802089333E-2</v>
      </c>
      <c r="AC42" s="113">
        <v>1.9136246099769955E-2</v>
      </c>
      <c r="AD42" s="113">
        <v>-2.3946502733759156E-3</v>
      </c>
    </row>
    <row r="43" spans="1:34" ht="13.35" customHeight="1">
      <c r="A43" s="109" t="s">
        <v>86</v>
      </c>
      <c r="B43" s="107">
        <v>2.4206732870829136E-2</v>
      </c>
      <c r="C43" s="107">
        <v>6.2619896334433433E-4</v>
      </c>
      <c r="D43" s="107">
        <v>-2.7212770028184747E-2</v>
      </c>
      <c r="E43" s="107">
        <v>-2.0429841214171073E-4</v>
      </c>
      <c r="F43" s="107">
        <v>-1.0587647867591969E-2</v>
      </c>
      <c r="G43" s="107">
        <v>-5.6603587609554097E-3</v>
      </c>
      <c r="H43" s="107">
        <v>1.6267967322100195E-2</v>
      </c>
      <c r="I43" s="107">
        <v>-2.6465436393827261E-2</v>
      </c>
      <c r="J43" s="107">
        <v>6.6199775076379872E-3</v>
      </c>
      <c r="K43" s="107">
        <v>3.0056172658741226E-3</v>
      </c>
      <c r="L43" s="107">
        <v>-2.4660971031697071E-3</v>
      </c>
      <c r="M43" s="107">
        <v>2.5537043662261272E-2</v>
      </c>
      <c r="N43" s="107">
        <v>2.6558613793385342E-2</v>
      </c>
      <c r="O43" s="107">
        <v>1.0857552210231273E-2</v>
      </c>
      <c r="P43" s="107">
        <v>-3.9801404061315885E-3</v>
      </c>
      <c r="Q43" s="107">
        <v>-3.2592819483736067E-2</v>
      </c>
      <c r="R43" s="107">
        <v>-5.9862850988200829E-2</v>
      </c>
      <c r="S43" s="107">
        <v>-3.7103190824774195E-2</v>
      </c>
      <c r="T43" s="107">
        <v>-7.9898387372994636E-3</v>
      </c>
      <c r="U43" s="107">
        <v>3.3195523451315122E-2</v>
      </c>
      <c r="V43" s="107">
        <v>5.2364743484998699E-2</v>
      </c>
      <c r="W43" s="107">
        <v>8.491135973767076E-3</v>
      </c>
      <c r="X43" s="107">
        <v>-7.8469066596995492E-3</v>
      </c>
      <c r="Y43" s="107">
        <v>-2.832129602389941E-2</v>
      </c>
      <c r="Z43" s="92">
        <v>-6.1408462394568555E-2</v>
      </c>
      <c r="AA43" s="113">
        <v>-1.8469732557068103E-2</v>
      </c>
      <c r="AB43" s="113">
        <v>2.8261694044070906E-3</v>
      </c>
      <c r="AC43" s="113">
        <v>6.5235134620661569E-4</v>
      </c>
      <c r="AD43" s="113">
        <v>5.2921028179619418E-2</v>
      </c>
    </row>
    <row r="44" spans="1:34" ht="13.35" customHeight="1">
      <c r="A44" s="109" t="s">
        <v>87</v>
      </c>
      <c r="B44" s="107">
        <v>-5.2477404846513727E-3</v>
      </c>
      <c r="C44" s="107">
        <v>-4.684727042573565E-3</v>
      </c>
      <c r="D44" s="107">
        <v>-1.6857752667335399E-2</v>
      </c>
      <c r="E44" s="107">
        <v>9.0338554637336092E-3</v>
      </c>
      <c r="F44" s="107">
        <v>5.6867955408887883E-3</v>
      </c>
      <c r="G44" s="107">
        <v>4.0362897138064568E-3</v>
      </c>
      <c r="H44" s="107">
        <v>8.0081532611107672E-3</v>
      </c>
      <c r="I44" s="107">
        <v>2.4030522031738319E-2</v>
      </c>
      <c r="J44" s="107">
        <v>1.138834787451784E-2</v>
      </c>
      <c r="K44" s="107">
        <v>1.0956619528436906E-2</v>
      </c>
      <c r="L44" s="107">
        <v>6.5841309110524675E-3</v>
      </c>
      <c r="M44" s="107">
        <v>3.3198524485485506E-2</v>
      </c>
      <c r="N44" s="107">
        <v>5.4096189603496788E-3</v>
      </c>
      <c r="O44" s="107">
        <v>5.8516189765941487E-3</v>
      </c>
      <c r="P44" s="107">
        <v>9.8589688660606772E-3</v>
      </c>
      <c r="Q44" s="107">
        <v>2.2436849193765485E-2</v>
      </c>
      <c r="R44" s="107">
        <v>4.3426001605853855E-3</v>
      </c>
      <c r="S44" s="107">
        <v>-8.7863962294353129E-3</v>
      </c>
      <c r="T44" s="107">
        <v>-5.3689351329813482E-3</v>
      </c>
      <c r="U44" s="107">
        <v>1.7349494526916226E-2</v>
      </c>
      <c r="V44" s="107">
        <v>1.9183206696618382E-2</v>
      </c>
      <c r="W44" s="107">
        <v>-1.1442213634267829E-2</v>
      </c>
      <c r="X44" s="107">
        <v>-9.0818082923413111E-3</v>
      </c>
      <c r="Y44" s="107">
        <v>-1.8672605229979652E-2</v>
      </c>
      <c r="Z44" s="92">
        <v>-8.7226065501166961E-3</v>
      </c>
      <c r="AA44" s="113">
        <v>4.2185078784061341E-3</v>
      </c>
      <c r="AB44" s="113">
        <v>1.1551084898506985E-2</v>
      </c>
      <c r="AC44" s="113">
        <v>2.1869745669391458E-2</v>
      </c>
      <c r="AD44" s="113">
        <v>-2.7706064295630562E-3</v>
      </c>
    </row>
    <row r="45" spans="1:34" ht="13.35" customHeight="1">
      <c r="A45" s="109" t="s">
        <v>26</v>
      </c>
      <c r="B45" s="107">
        <v>6.1781148184075051E-3</v>
      </c>
      <c r="C45" s="107">
        <v>1.4426941098180423E-2</v>
      </c>
      <c r="D45" s="107">
        <v>-1.6075823707792678E-2</v>
      </c>
      <c r="E45" s="107">
        <v>4.4663968937924382E-2</v>
      </c>
      <c r="F45" s="107">
        <v>3.9528469538352158E-2</v>
      </c>
      <c r="G45" s="107">
        <v>3.0409470813966572E-2</v>
      </c>
      <c r="H45" s="107">
        <v>2.1222947919581018E-2</v>
      </c>
      <c r="I45" s="107">
        <v>4.2591889929896327E-2</v>
      </c>
      <c r="J45" s="107">
        <v>2.364538628868583E-2</v>
      </c>
      <c r="K45" s="107">
        <v>2.314282538387263E-2</v>
      </c>
      <c r="L45" s="107">
        <v>3.2067977040662624E-2</v>
      </c>
      <c r="M45" s="107">
        <v>1.7341651303664735E-2</v>
      </c>
      <c r="N45" s="107">
        <v>4.2803627557022501E-2</v>
      </c>
      <c r="O45" s="107">
        <v>3.5307056481701779E-2</v>
      </c>
      <c r="P45" s="107">
        <v>3.1601389685211798E-2</v>
      </c>
      <c r="Q45" s="107">
        <v>1.3159151069967175E-2</v>
      </c>
      <c r="R45" s="107">
        <v>-4.0432177316428335E-2</v>
      </c>
      <c r="S45" s="107">
        <v>-4.1149433202493313E-2</v>
      </c>
      <c r="T45" s="107">
        <v>-2.2637515313754037E-2</v>
      </c>
      <c r="U45" s="107">
        <v>-1.9953428821596873E-2</v>
      </c>
      <c r="V45" s="107">
        <v>2.075222780191794E-2</v>
      </c>
      <c r="W45" s="107">
        <v>1.0006593111498241E-2</v>
      </c>
      <c r="X45" s="107">
        <v>1.8164284204484005E-2</v>
      </c>
      <c r="Y45" s="107">
        <v>2.3363357462966815E-2</v>
      </c>
      <c r="Z45" s="92">
        <v>1.0779592940886876E-2</v>
      </c>
      <c r="AA45" s="113">
        <v>3.0668910206439168E-2</v>
      </c>
      <c r="AB45" s="113">
        <v>2.8201508425284148E-2</v>
      </c>
      <c r="AC45" s="113">
        <v>2.9867051177479509E-2</v>
      </c>
      <c r="AD45" s="113">
        <v>3.821674708743409E-2</v>
      </c>
    </row>
    <row r="46" spans="1:34" ht="13.35" customHeight="1">
      <c r="A46" s="109" t="s">
        <v>88</v>
      </c>
      <c r="B46" s="107">
        <v>-9.0106364914800349E-4</v>
      </c>
      <c r="C46" s="107">
        <v>-1.1271402865939863E-2</v>
      </c>
      <c r="D46" s="107">
        <v>6.9336156504665684E-3</v>
      </c>
      <c r="E46" s="107">
        <v>1.3130542883777864E-2</v>
      </c>
      <c r="F46" s="107">
        <v>2.2258021652805413E-2</v>
      </c>
      <c r="G46" s="107">
        <v>2.8436372104924595E-2</v>
      </c>
      <c r="H46" s="107">
        <v>1.7208739683604975E-2</v>
      </c>
      <c r="I46" s="107">
        <v>1.0793026828690452E-2</v>
      </c>
      <c r="J46" s="107">
        <v>1.9234303984313111E-2</v>
      </c>
      <c r="K46" s="107">
        <v>2.8503048962780487E-2</v>
      </c>
      <c r="L46" s="107">
        <v>2.5586360136466077E-2</v>
      </c>
      <c r="M46" s="107">
        <v>6.4257103737697828E-3</v>
      </c>
      <c r="N46" s="107">
        <v>1.0817171279384995E-2</v>
      </c>
      <c r="O46" s="107">
        <v>1.1804941591577288E-2</v>
      </c>
      <c r="P46" s="107">
        <v>1.739062230804447E-2</v>
      </c>
      <c r="Q46" s="107">
        <v>2.5231844025059365E-3</v>
      </c>
      <c r="R46" s="107">
        <v>-9.9538844741408478E-3</v>
      </c>
      <c r="S46" s="107">
        <v>-2.0807739559009723E-2</v>
      </c>
      <c r="T46" s="107">
        <v>-2.3942977257337657E-3</v>
      </c>
      <c r="U46" s="107">
        <v>-8.396846592816979E-3</v>
      </c>
      <c r="V46" s="107">
        <v>5.8124606452280139E-2</v>
      </c>
      <c r="W46" s="107">
        <v>1.0915607509520569E-2</v>
      </c>
      <c r="X46" s="107">
        <v>4.8717401143201695E-4</v>
      </c>
      <c r="Y46" s="107">
        <v>-7.968537875393016E-4</v>
      </c>
      <c r="Z46" s="92">
        <v>1.5600733916579257E-2</v>
      </c>
      <c r="AA46" s="113">
        <v>1.8791102404287142E-2</v>
      </c>
      <c r="AB46" s="113">
        <v>1.5450799175554961E-2</v>
      </c>
      <c r="AC46" s="113">
        <v>5.6002350563001324E-3</v>
      </c>
      <c r="AD46" s="113">
        <v>-6.5526919381982719E-3</v>
      </c>
    </row>
    <row r="48" spans="1:34" ht="13.35" customHeight="1">
      <c r="A48" s="2" t="s">
        <v>89</v>
      </c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376"/>
      <c r="AB48" s="376">
        <v>2020</v>
      </c>
      <c r="AC48" s="376">
        <v>2021</v>
      </c>
      <c r="AD48" s="376">
        <v>2022</v>
      </c>
      <c r="AE48" s="377" t="s">
        <v>90</v>
      </c>
      <c r="AF48" s="377" t="s">
        <v>477</v>
      </c>
    </row>
    <row r="49" spans="1:32" s="32" customFormat="1" ht="13.35" customHeight="1">
      <c r="A49" s="378" t="s">
        <v>91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34"/>
      <c r="AB49" s="114">
        <v>-4.5577519735510968E-2</v>
      </c>
      <c r="AC49" s="114">
        <v>1.6367695760026241E-2</v>
      </c>
      <c r="AD49" s="114">
        <v>5.0327096366073652E-2</v>
      </c>
      <c r="AE49" s="114">
        <v>6.4253595796326807E-2</v>
      </c>
      <c r="AF49" s="114">
        <v>6.9410356330539491E-2</v>
      </c>
    </row>
    <row r="50" spans="1:32" ht="13.35" customHeight="1">
      <c r="A50" s="109" t="s">
        <v>92</v>
      </c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92"/>
      <c r="AB50" s="113">
        <v>-2.4482125317709984E-2</v>
      </c>
      <c r="AC50" s="113">
        <v>-2.300889041395149E-3</v>
      </c>
      <c r="AD50" s="113">
        <v>-1.6882718464228105E-2</v>
      </c>
      <c r="AE50" s="113">
        <v>5.794071709982769E-2</v>
      </c>
      <c r="AF50" s="113">
        <v>5.5040209584377345E-2</v>
      </c>
    </row>
    <row r="51" spans="1:32" ht="13.35" customHeight="1">
      <c r="A51" s="109" t="s">
        <v>93</v>
      </c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92"/>
      <c r="AB51" s="113">
        <v>-2.9016676011603546E-2</v>
      </c>
      <c r="AC51" s="113">
        <v>2.7009637722043688E-2</v>
      </c>
      <c r="AD51" s="113">
        <v>5.0375786879032276E-2</v>
      </c>
      <c r="AE51" s="113">
        <v>2.3216640168756429E-2</v>
      </c>
      <c r="AF51" s="113">
        <v>3.0147401095021672E-2</v>
      </c>
    </row>
    <row r="52" spans="1:32" ht="13.35" customHeight="1">
      <c r="A52" s="109" t="s">
        <v>85</v>
      </c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92"/>
      <c r="AB52" s="113">
        <v>7.9212815938027765E-3</v>
      </c>
      <c r="AC52" s="113">
        <v>-8.341052920622519E-3</v>
      </c>
      <c r="AD52" s="113">
        <v>1.6834027951269526E-2</v>
      </c>
      <c r="AE52" s="113">
        <v>-1.6903761472257188E-2</v>
      </c>
      <c r="AF52" s="113">
        <v>-1.5777254348859408E-2</v>
      </c>
    </row>
    <row r="53" spans="1:32" ht="13.35" customHeight="1">
      <c r="A53" s="109" t="s">
        <v>94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Z53" s="113"/>
      <c r="AB53" s="113">
        <v>-3.651738388706538E-2</v>
      </c>
      <c r="AC53" s="113">
        <v>1.763804508415312E-2</v>
      </c>
      <c r="AD53" s="113">
        <v>8.241974786259787E-2</v>
      </c>
      <c r="AE53" s="113">
        <v>2.714470726142304E-2</v>
      </c>
      <c r="AF53" s="113">
        <v>3.9774878829987648E-2</v>
      </c>
    </row>
    <row r="54" spans="1:32" ht="13.35" customHeight="1">
      <c r="A54" s="109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92"/>
      <c r="AA54" s="113"/>
      <c r="AB54" s="113"/>
      <c r="AC54" s="113"/>
      <c r="AD54" s="113"/>
    </row>
    <row r="55" spans="1:32" ht="13.35" customHeight="1">
      <c r="A55" s="2" t="s">
        <v>95</v>
      </c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92"/>
      <c r="AA55" s="113"/>
      <c r="AB55" s="113"/>
      <c r="AC55" s="113"/>
      <c r="AD55" s="113"/>
    </row>
    <row r="56" spans="1:32" ht="13.35" customHeight="1">
      <c r="A56" s="32" t="s">
        <v>96</v>
      </c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6">
        <v>0.15524750671932019</v>
      </c>
      <c r="O56" s="106">
        <v>8.9858859932284804E-2</v>
      </c>
      <c r="P56" s="106">
        <v>-2.4692580046930146E-2</v>
      </c>
      <c r="Q56" s="106">
        <v>-0.18462568221028289</v>
      </c>
      <c r="R56" s="106">
        <v>-0.32896211988870583</v>
      </c>
      <c r="S56" s="106">
        <v>-0.30104802922761831</v>
      </c>
      <c r="T56" s="106">
        <v>-5.3599151228545937E-2</v>
      </c>
      <c r="U56" s="106">
        <v>0.23664214738098127</v>
      </c>
      <c r="V56" s="106">
        <v>0.38540587241914931</v>
      </c>
      <c r="W56" s="106">
        <v>9.052352574810045E-2</v>
      </c>
      <c r="X56" s="106">
        <v>-5.4151085476382123E-2</v>
      </c>
      <c r="Y56" s="106">
        <v>-0.16494603688038437</v>
      </c>
      <c r="Z56" s="134">
        <v>-0.38860441608589658</v>
      </c>
      <c r="AA56" s="114">
        <v>-0.20786180400414622</v>
      </c>
      <c r="AB56" s="114">
        <v>-2.2608761040778597E-2</v>
      </c>
      <c r="AC56" s="114">
        <v>-4.1766269193357075E-2</v>
      </c>
      <c r="AD56" s="114">
        <v>0.49777888789411973</v>
      </c>
      <c r="AE56" s="114">
        <v>0.40937252890382908</v>
      </c>
      <c r="AF56" s="114">
        <v>0.18859414381876913</v>
      </c>
    </row>
    <row r="57" spans="1:32" ht="13.35" customHeight="1">
      <c r="A57" s="109" t="s">
        <v>97</v>
      </c>
      <c r="B57" s="37"/>
      <c r="C57" s="37"/>
      <c r="D57" s="37"/>
      <c r="E57" s="37"/>
      <c r="F57" s="105"/>
      <c r="G57" s="105"/>
      <c r="H57" s="105"/>
      <c r="I57" s="105"/>
      <c r="J57" s="105"/>
      <c r="K57" s="105"/>
      <c r="L57" s="105"/>
      <c r="M57" s="37"/>
      <c r="N57" s="113">
        <v>6.3562498550877422E-2</v>
      </c>
      <c r="O57" s="113">
        <v>5.99904873904858E-3</v>
      </c>
      <c r="P57" s="113">
        <v>7.8288429567819645E-2</v>
      </c>
      <c r="Q57" s="113">
        <v>-8.770714843240808E-2</v>
      </c>
      <c r="R57" s="113">
        <v>-0.12889206026430849</v>
      </c>
      <c r="S57" s="113">
        <v>-0.19067152371129353</v>
      </c>
      <c r="T57" s="113">
        <v>-9.276887336647735E-2</v>
      </c>
      <c r="U57" s="113">
        <v>0.15863519021211545</v>
      </c>
      <c r="V57" s="113">
        <v>0.13291466977233471</v>
      </c>
      <c r="W57" s="113">
        <v>3.7959418415188607E-2</v>
      </c>
      <c r="X57" s="113">
        <v>-0.13851362289263047</v>
      </c>
      <c r="Y57" s="113">
        <v>-0.20521262207885571</v>
      </c>
      <c r="Z57" s="113">
        <v>-0.17778091296038681</v>
      </c>
      <c r="AA57" s="113">
        <v>-2.2950528378035587E-2</v>
      </c>
      <c r="AB57" s="113">
        <v>0.13841347273722232</v>
      </c>
      <c r="AC57" s="113">
        <v>0.18760222887123096</v>
      </c>
      <c r="AD57" s="113">
        <v>0.44886520942018959</v>
      </c>
      <c r="AE57" s="113">
        <v>0.37236811196865599</v>
      </c>
      <c r="AF57" s="113">
        <v>0.26026079887287729</v>
      </c>
    </row>
    <row r="58" spans="1:32" ht="13.35" customHeight="1">
      <c r="A58" s="109" t="s">
        <v>98</v>
      </c>
      <c r="B58" s="37"/>
      <c r="C58" s="37"/>
      <c r="D58" s="37"/>
      <c r="E58" s="37"/>
      <c r="F58" s="105"/>
      <c r="G58" s="105"/>
      <c r="H58" s="105"/>
      <c r="I58" s="105"/>
      <c r="J58" s="105"/>
      <c r="K58" s="105"/>
      <c r="L58" s="105"/>
      <c r="M58" s="37"/>
      <c r="N58" s="113">
        <v>0.10479522798976608</v>
      </c>
      <c r="O58" s="113">
        <v>2.9034111384985455E-2</v>
      </c>
      <c r="P58" s="113">
        <v>-8.2547781936616063E-2</v>
      </c>
      <c r="Q58" s="113">
        <v>-0.12159571221528109</v>
      </c>
      <c r="R58" s="113">
        <v>-0.15052482932426145</v>
      </c>
      <c r="S58" s="113">
        <v>-0.1005602697113236</v>
      </c>
      <c r="T58" s="113">
        <v>4.7292334928440609E-3</v>
      </c>
      <c r="U58" s="113">
        <v>8.9289194780103193E-2</v>
      </c>
      <c r="V58" s="113">
        <v>0.16079724865508596</v>
      </c>
      <c r="W58" s="113">
        <v>5.7594322376677796E-2</v>
      </c>
      <c r="X58" s="113">
        <v>0.12944416381123264</v>
      </c>
      <c r="Y58" s="113">
        <v>4.7438346655429627E-2</v>
      </c>
      <c r="Z58" s="113">
        <v>-0.15808870392625934</v>
      </c>
      <c r="AA58" s="113">
        <v>-9.4251581653425912E-2</v>
      </c>
      <c r="AB58" s="113">
        <v>-9.6158632543014766E-2</v>
      </c>
      <c r="AC58" s="113">
        <v>-0.12202898390978865</v>
      </c>
      <c r="AD58" s="113">
        <v>0.11490179638565527</v>
      </c>
      <c r="AE58" s="113">
        <v>9.5608346360752439E-2</v>
      </c>
      <c r="AF58" s="113">
        <v>-1.826114907624278E-3</v>
      </c>
    </row>
    <row r="59" spans="1:32" ht="13.35" customHeight="1">
      <c r="A59" s="109" t="s">
        <v>99</v>
      </c>
      <c r="B59" s="37"/>
      <c r="C59" s="37"/>
      <c r="D59" s="37"/>
      <c r="E59" s="37"/>
      <c r="F59" s="105"/>
      <c r="G59" s="105"/>
      <c r="H59" s="105"/>
      <c r="I59" s="105"/>
      <c r="J59" s="105"/>
      <c r="K59" s="105"/>
      <c r="L59" s="105"/>
      <c r="M59" s="37"/>
      <c r="N59" s="113">
        <v>4.5338952279052568E-3</v>
      </c>
      <c r="O59" s="113">
        <v>6.7846377822557508E-2</v>
      </c>
      <c r="P59" s="113">
        <v>2.3852188667058377E-2</v>
      </c>
      <c r="Q59" s="113">
        <v>3.121389921442266E-2</v>
      </c>
      <c r="R59" s="113">
        <v>-3.0602383602964297E-2</v>
      </c>
      <c r="S59" s="113">
        <v>2.2725691573455758E-2</v>
      </c>
      <c r="T59" s="113">
        <v>2.358556153064063E-2</v>
      </c>
      <c r="U59" s="113">
        <v>6.4908752106499065E-3</v>
      </c>
      <c r="V59" s="113">
        <v>4.0785665198453579E-2</v>
      </c>
      <c r="W59" s="113">
        <v>-3.1874081894421077E-2</v>
      </c>
      <c r="X59" s="113">
        <v>-2.3445955112773875E-2</v>
      </c>
      <c r="Y59" s="113">
        <v>2.7969045656750214E-3</v>
      </c>
      <c r="Z59" s="113">
        <v>-2.7124598545397481E-4</v>
      </c>
      <c r="AA59" s="113">
        <v>-3.79309290091603E-2</v>
      </c>
      <c r="AB59" s="113">
        <v>-8.0288330652919168E-2</v>
      </c>
      <c r="AC59" s="113">
        <v>-0.10328543926698433</v>
      </c>
      <c r="AD59" s="113">
        <v>-0.11029913446842804</v>
      </c>
      <c r="AE59" s="113">
        <v>-8.3547845353049599E-2</v>
      </c>
      <c r="AF59" s="113">
        <v>-6.8144999816092781E-4</v>
      </c>
    </row>
    <row r="60" spans="1:32" ht="13.35" customHeight="1">
      <c r="A60" s="109" t="s">
        <v>100</v>
      </c>
      <c r="B60" s="37"/>
      <c r="C60" s="37"/>
      <c r="D60" s="37"/>
      <c r="E60" s="37"/>
      <c r="F60" s="105"/>
      <c r="G60" s="105"/>
      <c r="H60" s="105"/>
      <c r="I60" s="105"/>
      <c r="J60" s="105"/>
      <c r="K60" s="105"/>
      <c r="L60" s="105"/>
      <c r="M60" s="37"/>
      <c r="N60" s="113">
        <v>-2.2431027290568057E-3</v>
      </c>
      <c r="O60" s="113">
        <v>3.8422615962593739E-3</v>
      </c>
      <c r="P60" s="113">
        <v>3.7168277142575444E-3</v>
      </c>
      <c r="Q60" s="113">
        <v>1.0819929628310165E-2</v>
      </c>
      <c r="R60" s="113">
        <v>-4.1347050096743082E-2</v>
      </c>
      <c r="S60" s="113">
        <v>-3.8356775217343597E-2</v>
      </c>
      <c r="T60" s="113">
        <v>-1.3713109082847511E-2</v>
      </c>
      <c r="U60" s="113">
        <v>-8.3985399269585741E-3</v>
      </c>
      <c r="V60" s="113">
        <v>4.5409314147101983E-2</v>
      </c>
      <c r="W60" s="113">
        <v>3.3332282318691599E-2</v>
      </c>
      <c r="X60" s="113">
        <v>-1.177800676359065E-2</v>
      </c>
      <c r="Y60" s="113">
        <v>-2.0653736284823906E-2</v>
      </c>
      <c r="Z60" s="113">
        <v>-4.6845186159218816E-2</v>
      </c>
      <c r="AA60" s="113">
        <v>-4.8484388772105917E-2</v>
      </c>
      <c r="AB60" s="113">
        <v>8.5200731330158375E-3</v>
      </c>
      <c r="AC60" s="113">
        <v>1.2234461037513559E-2</v>
      </c>
      <c r="AD60" s="113">
        <v>5.9082099254328342E-2</v>
      </c>
      <c r="AE60" s="113">
        <v>4.9956924077388339E-2</v>
      </c>
      <c r="AF60" s="113">
        <v>-3.3378443332469534E-3</v>
      </c>
    </row>
    <row r="61" spans="1:32" ht="13.35" customHeight="1">
      <c r="A61" s="109" t="s">
        <v>101</v>
      </c>
      <c r="B61" s="37"/>
      <c r="C61" s="37"/>
      <c r="D61" s="37"/>
      <c r="E61" s="37"/>
      <c r="F61" s="105"/>
      <c r="G61" s="105"/>
      <c r="H61" s="105"/>
      <c r="I61" s="105"/>
      <c r="J61" s="105"/>
      <c r="K61" s="105"/>
      <c r="L61" s="105"/>
      <c r="M61" s="37"/>
      <c r="N61" s="113">
        <v>-1.540101232017181E-2</v>
      </c>
      <c r="O61" s="113">
        <v>-1.6862939610566098E-2</v>
      </c>
      <c r="P61" s="113">
        <v>-4.8002244059449667E-2</v>
      </c>
      <c r="Q61" s="113">
        <v>-1.7356650405326423E-2</v>
      </c>
      <c r="R61" s="113">
        <v>2.2404203399571457E-2</v>
      </c>
      <c r="S61" s="113">
        <v>5.8148478388867272E-3</v>
      </c>
      <c r="T61" s="113">
        <v>2.4568036197294404E-2</v>
      </c>
      <c r="U61" s="113">
        <v>-9.3745728949286983E-3</v>
      </c>
      <c r="V61" s="113">
        <v>5.4989746461730953E-3</v>
      </c>
      <c r="W61" s="113">
        <v>-6.4884154680365617E-3</v>
      </c>
      <c r="X61" s="113">
        <v>-9.8576645186197673E-3</v>
      </c>
      <c r="Y61" s="113">
        <v>1.0685070262190529E-2</v>
      </c>
      <c r="Z61" s="113">
        <v>-5.6183670545776349E-3</v>
      </c>
      <c r="AA61" s="113">
        <v>-4.2443761914183796E-3</v>
      </c>
      <c r="AB61" s="113">
        <v>6.9046562849170903E-3</v>
      </c>
      <c r="AC61" s="113">
        <v>-1.6288535925328432E-2</v>
      </c>
      <c r="AD61" s="113">
        <v>-1.4771043642483241E-2</v>
      </c>
      <c r="AE61" s="113">
        <v>-2.5013001070755866E-2</v>
      </c>
      <c r="AF61" s="113">
        <v>-6.5821245815075854E-2</v>
      </c>
    </row>
    <row r="62" spans="1:32" ht="13.35" customHeight="1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32" ht="13.35" customHeight="1">
      <c r="A63" s="2" t="s">
        <v>102</v>
      </c>
    </row>
    <row r="64" spans="1:32" ht="13.35" customHeight="1">
      <c r="A64" s="1" t="s">
        <v>85</v>
      </c>
      <c r="V64" s="113">
        <v>-4.5010487116502573E-2</v>
      </c>
      <c r="W64" s="113">
        <v>-4.5859802622648438E-2</v>
      </c>
      <c r="X64" s="113">
        <v>-4.8591811201685542E-2</v>
      </c>
      <c r="Y64" s="113">
        <v>-8.9422318139505741E-2</v>
      </c>
      <c r="Z64" s="113">
        <v>0.11333901727036322</v>
      </c>
      <c r="AA64" s="113">
        <v>0.11354588940018417</v>
      </c>
      <c r="AB64" s="113">
        <v>8.0416936563980634E-2</v>
      </c>
      <c r="AC64" s="113">
        <v>0.19741873948870636</v>
      </c>
      <c r="AD64" s="113">
        <v>-5.0689317889317853E-2</v>
      </c>
      <c r="AE64" s="383">
        <v>-0.10507752585421593</v>
      </c>
      <c r="AF64" s="383">
        <v>-8.7146439170508572E-2</v>
      </c>
    </row>
    <row r="65" spans="1:32" ht="13.35" customHeight="1">
      <c r="A65" s="1" t="s">
        <v>93</v>
      </c>
      <c r="V65" s="113">
        <v>5.0089552727473396E-2</v>
      </c>
      <c r="W65" s="113">
        <v>-3.4876884945996833E-3</v>
      </c>
      <c r="X65" s="113">
        <v>2.6648462795096917E-2</v>
      </c>
      <c r="Y65" s="113">
        <v>2.8582395026818253E-2</v>
      </c>
      <c r="Z65" s="113">
        <v>3.0720667084817244E-2</v>
      </c>
      <c r="AA65" s="113">
        <v>8.1775736293286938E-2</v>
      </c>
      <c r="AB65" s="113">
        <v>6.1525371697641829E-2</v>
      </c>
      <c r="AC65" s="113">
        <v>7.9779558189991606E-2</v>
      </c>
      <c r="AD65" s="113">
        <v>2.1666168472252556E-2</v>
      </c>
      <c r="AE65" s="383">
        <v>4.5555261532641111E-2</v>
      </c>
      <c r="AF65" s="383">
        <v>6.0120452540059599E-2</v>
      </c>
    </row>
    <row r="66" spans="1:32" ht="13.35" customHeight="1">
      <c r="A66" s="1" t="s">
        <v>103</v>
      </c>
      <c r="V66" s="113">
        <v>2.5642899110625228E-2</v>
      </c>
      <c r="W66" s="113">
        <v>2.544373718568993E-2</v>
      </c>
      <c r="X66" s="113">
        <v>5.8157680216397445E-2</v>
      </c>
      <c r="Y66" s="113">
        <v>9.4528042552978198E-2</v>
      </c>
      <c r="Z66" s="113">
        <v>5.7805549701910319E-2</v>
      </c>
      <c r="AA66" s="113">
        <v>9.2457769371469212E-2</v>
      </c>
      <c r="AB66" s="113">
        <v>5.0599018447890387E-2</v>
      </c>
      <c r="AC66" s="113">
        <v>6.7447488116153531E-2</v>
      </c>
      <c r="AD66" s="113">
        <v>3.2340855759522835E-2</v>
      </c>
      <c r="AE66" s="383">
        <v>4.0762026526164563E-2</v>
      </c>
      <c r="AF66" s="383">
        <v>5.9885745262481471E-2</v>
      </c>
    </row>
    <row r="67" spans="1:32" ht="13.35" customHeight="1">
      <c r="A67" s="1" t="s">
        <v>104</v>
      </c>
      <c r="V67" s="383">
        <v>0.46355644233236326</v>
      </c>
      <c r="W67" s="383">
        <v>8.5466966989426352E-2</v>
      </c>
      <c r="X67" s="383">
        <v>3.8277008483942332E-3</v>
      </c>
      <c r="Y67" s="383">
        <v>-1.3506965605595056E-2</v>
      </c>
      <c r="Z67" s="383">
        <v>9.7677528370431421E-2</v>
      </c>
      <c r="AA67" s="383">
        <v>0.13646737888890081</v>
      </c>
      <c r="AB67" s="383">
        <v>0.1202756607808817</v>
      </c>
      <c r="AC67" s="383">
        <v>9.3092371584513112E-2</v>
      </c>
      <c r="AD67" s="383">
        <v>-3.5890071480227492E-2</v>
      </c>
      <c r="AE67" s="383">
        <v>7.7696277917765233E-2</v>
      </c>
      <c r="AF67" s="383">
        <v>7.818686753184334E-2</v>
      </c>
    </row>
  </sheetData>
  <customSheetViews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EA6A7"/>
  </sheetPr>
  <dimension ref="A1:S30"/>
  <sheetViews>
    <sheetView topLeftCell="I1" zoomScale="70" zoomScaleNormal="70" workbookViewId="0">
      <selection activeCell="Q31" sqref="Q31"/>
    </sheetView>
  </sheetViews>
  <sheetFormatPr defaultColWidth="8.42578125" defaultRowHeight="12.75"/>
  <cols>
    <col min="1" max="16384" width="8.42578125" style="34"/>
  </cols>
  <sheetData>
    <row r="1" spans="1:19">
      <c r="A1" s="98"/>
      <c r="B1" s="130">
        <v>2022</v>
      </c>
      <c r="C1" s="130"/>
      <c r="D1" s="130"/>
      <c r="E1" s="130"/>
      <c r="F1" s="130" t="s">
        <v>105</v>
      </c>
      <c r="G1" s="130"/>
      <c r="H1" s="130"/>
      <c r="I1" s="130"/>
      <c r="J1" s="130" t="s">
        <v>106</v>
      </c>
      <c r="K1" s="130"/>
      <c r="L1" s="130"/>
      <c r="M1" s="130"/>
      <c r="N1" s="130" t="s">
        <v>107</v>
      </c>
      <c r="O1" s="131"/>
      <c r="P1" s="131"/>
      <c r="Q1" s="131"/>
    </row>
    <row r="2" spans="1:19">
      <c r="A2" s="40"/>
      <c r="B2" s="128" t="s">
        <v>4</v>
      </c>
      <c r="C2" s="128" t="s">
        <v>1</v>
      </c>
      <c r="D2" s="128" t="s">
        <v>2</v>
      </c>
      <c r="E2" s="128" t="s">
        <v>3</v>
      </c>
      <c r="F2" s="128" t="s">
        <v>4</v>
      </c>
      <c r="G2" s="128" t="s">
        <v>1</v>
      </c>
      <c r="H2" s="128" t="s">
        <v>2</v>
      </c>
      <c r="I2" s="128" t="s">
        <v>3</v>
      </c>
      <c r="J2" s="128" t="s">
        <v>4</v>
      </c>
      <c r="K2" s="128" t="s">
        <v>1</v>
      </c>
      <c r="L2" s="128" t="s">
        <v>2</v>
      </c>
      <c r="M2" s="128" t="s">
        <v>3</v>
      </c>
      <c r="N2" s="128" t="s">
        <v>4</v>
      </c>
      <c r="O2" s="34" t="s">
        <v>1</v>
      </c>
      <c r="P2" s="34" t="s">
        <v>2</v>
      </c>
      <c r="Q2" s="34" t="s">
        <v>3</v>
      </c>
    </row>
    <row r="3" spans="1:19">
      <c r="A3" s="40" t="s">
        <v>108</v>
      </c>
      <c r="B3" s="74"/>
      <c r="C3" s="74"/>
      <c r="D3" s="74"/>
      <c r="E3" s="74"/>
    </row>
    <row r="4" spans="1:19" ht="13.5">
      <c r="A4" s="40" t="s">
        <v>6</v>
      </c>
      <c r="B4" s="274">
        <v>-1.7183150554763715</v>
      </c>
      <c r="C4" s="274">
        <v>-0.19563549297437755</v>
      </c>
      <c r="D4" s="274">
        <v>1.7873844357013224</v>
      </c>
      <c r="E4" s="274">
        <v>5.0327107028905971</v>
      </c>
      <c r="F4" s="274">
        <v>7.3642908154792686</v>
      </c>
      <c r="G4" s="274">
        <v>7.0685500752283303</v>
      </c>
      <c r="H4" s="274">
        <v>7.2534477408398912</v>
      </c>
      <c r="I4" s="274">
        <v>0.74295327801732158</v>
      </c>
      <c r="J4" s="274">
        <v>-0.88512173890165879</v>
      </c>
      <c r="K4" s="274">
        <v>-1.1279138280299357</v>
      </c>
      <c r="L4" s="274">
        <v>-2.5989026371866499</v>
      </c>
      <c r="M4" s="274">
        <v>-3.5688646167203761</v>
      </c>
      <c r="N4" s="274">
        <v>-4.7040550398153425</v>
      </c>
      <c r="O4" s="274">
        <v>-4.7553318485477813</v>
      </c>
      <c r="P4" s="274">
        <v>-5.9156688273632554</v>
      </c>
      <c r="Q4" s="274">
        <v>-6.515324108593167</v>
      </c>
      <c r="R4" s="38"/>
      <c r="S4" s="38"/>
    </row>
    <row r="5" spans="1:19" ht="13.5">
      <c r="A5" s="40" t="s">
        <v>7</v>
      </c>
      <c r="B5" s="274">
        <v>0</v>
      </c>
      <c r="C5" s="274">
        <v>0</v>
      </c>
      <c r="D5" s="274">
        <v>0</v>
      </c>
      <c r="E5" s="274">
        <v>0</v>
      </c>
      <c r="F5" s="274">
        <v>0</v>
      </c>
      <c r="G5" s="274">
        <v>0</v>
      </c>
      <c r="H5" s="274">
        <v>0</v>
      </c>
      <c r="I5" s="274">
        <v>2.8196771100000002</v>
      </c>
      <c r="J5" s="274">
        <v>3.6477598709999999</v>
      </c>
      <c r="K5" s="274">
        <v>4.01611034</v>
      </c>
      <c r="L5" s="274">
        <v>4.3047256310000002</v>
      </c>
      <c r="M5" s="274">
        <v>4.6248576519999993</v>
      </c>
      <c r="N5" s="274">
        <v>4.9719779519999996</v>
      </c>
      <c r="O5" s="274">
        <v>5.1208177070000005</v>
      </c>
      <c r="P5" s="274">
        <v>5.3027327339999992</v>
      </c>
      <c r="Q5" s="274">
        <v>5.4439728399999998</v>
      </c>
      <c r="R5" s="38"/>
      <c r="S5" s="38"/>
    </row>
    <row r="6" spans="1:19" ht="13.5">
      <c r="A6" s="40" t="s">
        <v>8</v>
      </c>
      <c r="B6" s="274">
        <v>0</v>
      </c>
      <c r="C6" s="274">
        <v>0</v>
      </c>
      <c r="D6" s="274">
        <v>0</v>
      </c>
      <c r="E6" s="274">
        <v>0</v>
      </c>
      <c r="F6" s="274">
        <v>0</v>
      </c>
      <c r="G6" s="274">
        <v>0</v>
      </c>
      <c r="H6" s="274">
        <v>0</v>
      </c>
      <c r="I6" s="274">
        <v>1.6382354700000001</v>
      </c>
      <c r="J6" s="274">
        <v>2.1323629500000001</v>
      </c>
      <c r="K6" s="274">
        <v>2.3546964399999997</v>
      </c>
      <c r="L6" s="274">
        <v>2.5325123989999998</v>
      </c>
      <c r="M6" s="274">
        <v>2.7270075779999998</v>
      </c>
      <c r="N6" s="274">
        <v>2.9394462680000002</v>
      </c>
      <c r="O6" s="274">
        <v>3.0316805630000001</v>
      </c>
      <c r="P6" s="274">
        <v>3.1443060259999998</v>
      </c>
      <c r="Q6" s="274">
        <v>3.2318726600000001</v>
      </c>
      <c r="R6" s="38"/>
      <c r="S6" s="38"/>
    </row>
    <row r="7" spans="1:19" ht="13.5">
      <c r="A7" s="40" t="s">
        <v>109</v>
      </c>
      <c r="B7" s="274">
        <v>0</v>
      </c>
      <c r="C7" s="274">
        <v>0</v>
      </c>
      <c r="D7" s="274">
        <v>0</v>
      </c>
      <c r="E7" s="274">
        <v>0</v>
      </c>
      <c r="F7" s="274">
        <v>0</v>
      </c>
      <c r="G7" s="274">
        <v>0</v>
      </c>
      <c r="H7" s="274">
        <v>0</v>
      </c>
      <c r="I7" s="274">
        <v>1.6579128499999998</v>
      </c>
      <c r="J7" s="274">
        <v>1.89939459</v>
      </c>
      <c r="K7" s="274">
        <v>1.8921686900000001</v>
      </c>
      <c r="L7" s="274">
        <v>2.2272095500000004</v>
      </c>
      <c r="M7" s="274">
        <v>2.42010404</v>
      </c>
      <c r="N7" s="274">
        <v>2.7384491099999995</v>
      </c>
      <c r="O7" s="274">
        <v>1.9969317099999997</v>
      </c>
      <c r="P7" s="274">
        <v>2.8495945900000001</v>
      </c>
      <c r="Q7" s="274">
        <v>3.1170285400000002</v>
      </c>
      <c r="R7" s="38"/>
      <c r="S7" s="38"/>
    </row>
    <row r="8" spans="1:19" ht="13.5">
      <c r="A8" s="40">
        <v>0.3</v>
      </c>
      <c r="B8" s="274">
        <v>0</v>
      </c>
      <c r="C8" s="274">
        <v>0</v>
      </c>
      <c r="D8" s="274">
        <v>0</v>
      </c>
      <c r="E8" s="274">
        <v>0</v>
      </c>
      <c r="F8" s="274">
        <v>0</v>
      </c>
      <c r="G8" s="274">
        <v>0</v>
      </c>
      <c r="H8" s="274">
        <v>0</v>
      </c>
      <c r="I8" s="274">
        <v>1.1703613800000001</v>
      </c>
      <c r="J8" s="274">
        <v>1.8040319599999997</v>
      </c>
      <c r="K8" s="274">
        <v>2.2093265600000009</v>
      </c>
      <c r="L8" s="274">
        <v>2.1988537099999999</v>
      </c>
      <c r="M8" s="274">
        <v>2.3563747999999993</v>
      </c>
      <c r="N8" s="274">
        <v>2.4234163400000011</v>
      </c>
      <c r="O8" s="274">
        <v>3.3341818099999996</v>
      </c>
      <c r="P8" s="274">
        <v>2.6880360200000002</v>
      </c>
      <c r="Q8" s="274">
        <v>2.5813903199999997</v>
      </c>
      <c r="R8" s="38"/>
      <c r="S8" s="38"/>
    </row>
    <row r="9" spans="1:19" ht="13.5">
      <c r="A9" s="40">
        <v>0.6</v>
      </c>
      <c r="B9" s="274">
        <v>0</v>
      </c>
      <c r="C9" s="274">
        <v>0</v>
      </c>
      <c r="D9" s="274">
        <v>0</v>
      </c>
      <c r="E9" s="274">
        <v>0</v>
      </c>
      <c r="F9" s="274">
        <v>0</v>
      </c>
      <c r="G9" s="274">
        <v>0</v>
      </c>
      <c r="H9" s="274">
        <v>0</v>
      </c>
      <c r="I9" s="274">
        <v>1.7118137100000004</v>
      </c>
      <c r="J9" s="274">
        <v>2.2548740600000006</v>
      </c>
      <c r="K9" s="274">
        <v>2.5044749499999988</v>
      </c>
      <c r="L9" s="274">
        <v>2.71176847</v>
      </c>
      <c r="M9" s="274">
        <v>2.9328285800000007</v>
      </c>
      <c r="N9" s="274">
        <v>3.1775503599999997</v>
      </c>
      <c r="O9" s="274">
        <v>3.286174110000001</v>
      </c>
      <c r="P9" s="274">
        <v>3.41864232</v>
      </c>
      <c r="Q9" s="274">
        <v>3.5219165299999995</v>
      </c>
      <c r="R9" s="38"/>
      <c r="S9" s="38"/>
    </row>
    <row r="10" spans="1:19" ht="13.5">
      <c r="A10" s="40">
        <v>0.9</v>
      </c>
      <c r="B10" s="274">
        <v>0</v>
      </c>
      <c r="C10" s="274">
        <v>0</v>
      </c>
      <c r="D10" s="274">
        <v>0</v>
      </c>
      <c r="E10" s="274">
        <v>0</v>
      </c>
      <c r="F10" s="274">
        <v>0</v>
      </c>
      <c r="G10" s="274">
        <v>0</v>
      </c>
      <c r="H10" s="274">
        <v>0</v>
      </c>
      <c r="I10" s="274">
        <v>3.0822426099999998</v>
      </c>
      <c r="J10" s="274">
        <v>4.0850106000000004</v>
      </c>
      <c r="K10" s="274">
        <v>4.5507263000000009</v>
      </c>
      <c r="L10" s="274">
        <v>4.9446680999999995</v>
      </c>
      <c r="M10" s="274">
        <v>5.3596796999999992</v>
      </c>
      <c r="N10" s="274">
        <v>5.8221272000000006</v>
      </c>
      <c r="O10" s="274">
        <v>6.0295303999999987</v>
      </c>
      <c r="P10" s="274">
        <v>6.2823516000000001</v>
      </c>
      <c r="Q10" s="274">
        <v>6.4797274000000016</v>
      </c>
      <c r="R10" s="38"/>
      <c r="S10" s="38"/>
    </row>
    <row r="11" spans="1:19" ht="13.5">
      <c r="A11" s="40" t="s">
        <v>110</v>
      </c>
      <c r="B11" s="275">
        <v>-1.7183150554763715</v>
      </c>
      <c r="C11" s="275">
        <v>-0.19563549297437755</v>
      </c>
      <c r="D11" s="275">
        <v>1.7873844357013224</v>
      </c>
      <c r="E11" s="275">
        <v>5.0327107028905971</v>
      </c>
      <c r="F11" s="275">
        <v>7.3642908154792686</v>
      </c>
      <c r="G11" s="219">
        <v>7.0685500752283303</v>
      </c>
      <c r="H11" s="219">
        <v>7.2534477408398912</v>
      </c>
      <c r="I11" s="219">
        <v>6.8587787080173213</v>
      </c>
      <c r="J11" s="219">
        <v>6.7943956720983412</v>
      </c>
      <c r="K11" s="219">
        <v>7.1350616419700641</v>
      </c>
      <c r="L11" s="219">
        <v>6.4655449428133505</v>
      </c>
      <c r="M11" s="219">
        <v>6.203104653279623</v>
      </c>
      <c r="N11" s="277">
        <v>5.9458182901846568</v>
      </c>
      <c r="O11" s="277">
        <v>5.3940981314522185</v>
      </c>
      <c r="P11" s="277">
        <v>5.3809645226367442</v>
      </c>
      <c r="Q11" s="277">
        <v>5.277549931406833</v>
      </c>
      <c r="R11" s="277"/>
      <c r="S11" s="38"/>
    </row>
    <row r="12" spans="1:19" ht="13.5">
      <c r="A12" s="99" t="s">
        <v>11</v>
      </c>
      <c r="B12" s="275">
        <v>-1.7183150554763715</v>
      </c>
      <c r="C12" s="275">
        <v>-0.19563549297437755</v>
      </c>
      <c r="D12" s="275">
        <v>1.7873844357013224</v>
      </c>
      <c r="E12" s="275">
        <v>5.0327107028905971</v>
      </c>
      <c r="F12" s="275">
        <v>7.3642913451501535</v>
      </c>
      <c r="G12" s="219">
        <v>7.0685532711476373</v>
      </c>
      <c r="H12" s="276">
        <v>7.2534477408398912</v>
      </c>
      <c r="I12" s="276">
        <v>5.5924568597944369</v>
      </c>
      <c r="J12" s="276">
        <v>5.2766588749863175</v>
      </c>
      <c r="K12" s="276">
        <v>5.6331312242707599</v>
      </c>
      <c r="L12" s="276">
        <v>5.5291477228502917</v>
      </c>
      <c r="M12" s="276">
        <v>5.9643903938684462</v>
      </c>
      <c r="N12" s="277">
        <v>5.9622741902997101</v>
      </c>
      <c r="O12" s="277">
        <v>5.1342822397594023</v>
      </c>
      <c r="P12" s="277">
        <v>5.4977893667472078</v>
      </c>
      <c r="Q12" s="277">
        <v>5.9034539154300791</v>
      </c>
      <c r="R12" s="38"/>
      <c r="S12" s="38"/>
    </row>
    <row r="13" spans="1:19">
      <c r="A13" s="99"/>
      <c r="B13" s="74"/>
      <c r="C13" s="74"/>
      <c r="D13" s="74"/>
      <c r="E13" s="74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</row>
    <row r="14" spans="1:19">
      <c r="A14" s="99"/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</row>
    <row r="15" spans="1:19"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</row>
    <row r="16" spans="1:19"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</row>
    <row r="17" spans="1:17"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</row>
    <row r="18" spans="1:17">
      <c r="B18" s="99">
        <v>2022</v>
      </c>
      <c r="C18" s="99"/>
      <c r="D18" s="99"/>
      <c r="E18" s="99"/>
      <c r="F18" s="99" t="s">
        <v>105</v>
      </c>
      <c r="G18" s="99"/>
      <c r="H18" s="99"/>
      <c r="I18" s="99"/>
      <c r="J18" s="99" t="s">
        <v>106</v>
      </c>
      <c r="K18" s="99"/>
      <c r="L18" s="99"/>
      <c r="M18" s="99"/>
      <c r="N18" s="99" t="s">
        <v>107</v>
      </c>
      <c r="O18" s="99"/>
      <c r="P18" s="99"/>
      <c r="Q18" s="99"/>
    </row>
    <row r="19" spans="1:17">
      <c r="A19" s="40" t="s">
        <v>108</v>
      </c>
      <c r="B19" s="129" t="s">
        <v>4</v>
      </c>
      <c r="C19" s="129" t="s">
        <v>1</v>
      </c>
      <c r="D19" s="129" t="s">
        <v>2</v>
      </c>
      <c r="E19" s="129" t="s">
        <v>3</v>
      </c>
      <c r="F19" s="129" t="s">
        <v>4</v>
      </c>
      <c r="G19" s="129" t="s">
        <v>1</v>
      </c>
      <c r="H19" s="129" t="s">
        <v>2</v>
      </c>
      <c r="I19" s="129" t="s">
        <v>3</v>
      </c>
      <c r="J19" s="129" t="s">
        <v>4</v>
      </c>
      <c r="K19" s="129" t="s">
        <v>1</v>
      </c>
      <c r="L19" s="129" t="s">
        <v>2</v>
      </c>
      <c r="M19" s="129" t="s">
        <v>3</v>
      </c>
      <c r="N19" s="129" t="s">
        <v>4</v>
      </c>
      <c r="O19" s="129" t="s">
        <v>1</v>
      </c>
      <c r="P19" s="129" t="s">
        <v>2</v>
      </c>
      <c r="Q19" s="129" t="s">
        <v>3</v>
      </c>
    </row>
    <row r="20" spans="1:17">
      <c r="A20" s="40" t="s">
        <v>6</v>
      </c>
      <c r="B20" s="35">
        <f t="shared" ref="B20:B27" si="0">B4/100</f>
        <v>-1.7183150554763715E-2</v>
      </c>
      <c r="C20" s="35">
        <f t="shared" ref="C20:J20" si="1">C4/100</f>
        <v>-1.9563549297437755E-3</v>
      </c>
      <c r="D20" s="35">
        <f t="shared" si="1"/>
        <v>1.7873844357013224E-2</v>
      </c>
      <c r="E20" s="35">
        <f t="shared" si="1"/>
        <v>5.0327107028905971E-2</v>
      </c>
      <c r="F20" s="35">
        <f t="shared" si="1"/>
        <v>7.3642908154792686E-2</v>
      </c>
      <c r="G20" s="35">
        <f t="shared" si="1"/>
        <v>7.0685500752283303E-2</v>
      </c>
      <c r="H20" s="35">
        <f t="shared" si="1"/>
        <v>7.2534477408398912E-2</v>
      </c>
      <c r="I20" s="35">
        <f t="shared" si="1"/>
        <v>7.4295327801732159E-3</v>
      </c>
      <c r="J20" s="35">
        <f t="shared" si="1"/>
        <v>-8.8512173890165878E-3</v>
      </c>
      <c r="K20" s="35">
        <f t="shared" ref="K20:L28" si="2">K4/100</f>
        <v>-1.1279138280299356E-2</v>
      </c>
      <c r="L20" s="35">
        <f t="shared" si="2"/>
        <v>-2.5989026371866498E-2</v>
      </c>
      <c r="M20" s="35">
        <f t="shared" ref="M20:Q20" si="3">M4/100</f>
        <v>-3.5688646167203762E-2</v>
      </c>
      <c r="N20" s="35">
        <f t="shared" si="3"/>
        <v>-4.7040550398153427E-2</v>
      </c>
      <c r="O20" s="35">
        <f t="shared" si="3"/>
        <v>-4.7553318485477815E-2</v>
      </c>
      <c r="P20" s="35">
        <f t="shared" si="3"/>
        <v>-5.9156688273632553E-2</v>
      </c>
      <c r="Q20" s="35">
        <f t="shared" si="3"/>
        <v>-6.5153241085931665E-2</v>
      </c>
    </row>
    <row r="21" spans="1:17">
      <c r="A21" s="40" t="s">
        <v>7</v>
      </c>
      <c r="B21" s="35">
        <f t="shared" si="0"/>
        <v>0</v>
      </c>
      <c r="C21" s="35">
        <f t="shared" ref="C21:J21" si="4">C5/100</f>
        <v>0</v>
      </c>
      <c r="D21" s="35">
        <f t="shared" si="4"/>
        <v>0</v>
      </c>
      <c r="E21" s="35">
        <f t="shared" si="4"/>
        <v>0</v>
      </c>
      <c r="F21" s="35">
        <f t="shared" si="4"/>
        <v>0</v>
      </c>
      <c r="G21" s="35">
        <f t="shared" si="4"/>
        <v>0</v>
      </c>
      <c r="H21" s="35">
        <f t="shared" si="4"/>
        <v>0</v>
      </c>
      <c r="I21" s="35">
        <f t="shared" si="4"/>
        <v>2.8196771100000004E-2</v>
      </c>
      <c r="J21" s="35">
        <f t="shared" si="4"/>
        <v>3.6477598709999996E-2</v>
      </c>
      <c r="K21" s="35">
        <f t="shared" si="2"/>
        <v>4.0161103400000002E-2</v>
      </c>
      <c r="L21" s="35">
        <f t="shared" si="2"/>
        <v>4.3047256310000004E-2</v>
      </c>
      <c r="M21" s="35">
        <f t="shared" ref="M21:Q21" si="5">M5/100</f>
        <v>4.6248576519999994E-2</v>
      </c>
      <c r="N21" s="35">
        <f t="shared" si="5"/>
        <v>4.9719779519999993E-2</v>
      </c>
      <c r="O21" s="35">
        <f t="shared" si="5"/>
        <v>5.1208177070000006E-2</v>
      </c>
      <c r="P21" s="35">
        <f t="shared" si="5"/>
        <v>5.3027327339999993E-2</v>
      </c>
      <c r="Q21" s="35">
        <f t="shared" si="5"/>
        <v>5.4439728399999998E-2</v>
      </c>
    </row>
    <row r="22" spans="1:17">
      <c r="A22" s="40" t="s">
        <v>8</v>
      </c>
      <c r="B22" s="35">
        <f t="shared" si="0"/>
        <v>0</v>
      </c>
      <c r="C22" s="35">
        <f t="shared" ref="C22:J22" si="6">C6/100</f>
        <v>0</v>
      </c>
      <c r="D22" s="35">
        <f t="shared" si="6"/>
        <v>0</v>
      </c>
      <c r="E22" s="35">
        <f t="shared" si="6"/>
        <v>0</v>
      </c>
      <c r="F22" s="35">
        <f t="shared" si="6"/>
        <v>0</v>
      </c>
      <c r="G22" s="35">
        <f t="shared" si="6"/>
        <v>0</v>
      </c>
      <c r="H22" s="35">
        <f t="shared" si="6"/>
        <v>0</v>
      </c>
      <c r="I22" s="35">
        <f t="shared" si="6"/>
        <v>1.6382354700000001E-2</v>
      </c>
      <c r="J22" s="35">
        <f t="shared" si="6"/>
        <v>2.13236295E-2</v>
      </c>
      <c r="K22" s="35">
        <f t="shared" si="2"/>
        <v>2.3546964399999995E-2</v>
      </c>
      <c r="L22" s="35">
        <f t="shared" si="2"/>
        <v>2.5325123989999997E-2</v>
      </c>
      <c r="M22" s="35">
        <f t="shared" ref="M22:Q22" si="7">M6/100</f>
        <v>2.727007578E-2</v>
      </c>
      <c r="N22" s="35">
        <f t="shared" si="7"/>
        <v>2.939446268E-2</v>
      </c>
      <c r="O22" s="35">
        <f t="shared" si="7"/>
        <v>3.0316805630000002E-2</v>
      </c>
      <c r="P22" s="35">
        <f t="shared" si="7"/>
        <v>3.1443060259999996E-2</v>
      </c>
      <c r="Q22" s="35">
        <f t="shared" si="7"/>
        <v>3.23187266E-2</v>
      </c>
    </row>
    <row r="23" spans="1:17">
      <c r="A23" s="40" t="s">
        <v>109</v>
      </c>
      <c r="B23" s="35">
        <f t="shared" si="0"/>
        <v>0</v>
      </c>
      <c r="C23" s="35">
        <f t="shared" ref="C23:J23" si="8">C7/100</f>
        <v>0</v>
      </c>
      <c r="D23" s="35">
        <f t="shared" si="8"/>
        <v>0</v>
      </c>
      <c r="E23" s="35">
        <f t="shared" si="8"/>
        <v>0</v>
      </c>
      <c r="F23" s="35">
        <f t="shared" si="8"/>
        <v>0</v>
      </c>
      <c r="G23" s="35">
        <f t="shared" si="8"/>
        <v>0</v>
      </c>
      <c r="H23" s="35">
        <f t="shared" si="8"/>
        <v>0</v>
      </c>
      <c r="I23" s="35">
        <f t="shared" si="8"/>
        <v>1.6579128499999998E-2</v>
      </c>
      <c r="J23" s="35">
        <f t="shared" si="8"/>
        <v>1.89939459E-2</v>
      </c>
      <c r="K23" s="35">
        <f t="shared" si="2"/>
        <v>1.8921686900000002E-2</v>
      </c>
      <c r="L23" s="35">
        <f t="shared" si="2"/>
        <v>2.2272095500000005E-2</v>
      </c>
      <c r="M23" s="35">
        <f t="shared" ref="M23:Q23" si="9">M7/100</f>
        <v>2.4201040399999998E-2</v>
      </c>
      <c r="N23" s="35">
        <f t="shared" si="9"/>
        <v>2.7384491099999995E-2</v>
      </c>
      <c r="O23" s="35">
        <f t="shared" si="9"/>
        <v>1.9969317099999998E-2</v>
      </c>
      <c r="P23" s="35">
        <f t="shared" si="9"/>
        <v>2.84959459E-2</v>
      </c>
      <c r="Q23" s="35">
        <f t="shared" si="9"/>
        <v>3.1170285400000001E-2</v>
      </c>
    </row>
    <row r="24" spans="1:17">
      <c r="A24" s="40">
        <v>0.3</v>
      </c>
      <c r="B24" s="35">
        <f t="shared" si="0"/>
        <v>0</v>
      </c>
      <c r="C24" s="35">
        <f t="shared" ref="C24:J24" si="10">C8/100</f>
        <v>0</v>
      </c>
      <c r="D24" s="35">
        <f t="shared" si="10"/>
        <v>0</v>
      </c>
      <c r="E24" s="35">
        <f t="shared" si="10"/>
        <v>0</v>
      </c>
      <c r="F24" s="35">
        <f t="shared" si="10"/>
        <v>0</v>
      </c>
      <c r="G24" s="35">
        <f t="shared" si="10"/>
        <v>0</v>
      </c>
      <c r="H24" s="35">
        <f t="shared" si="10"/>
        <v>0</v>
      </c>
      <c r="I24" s="35">
        <f t="shared" si="10"/>
        <v>1.1703613800000002E-2</v>
      </c>
      <c r="J24" s="35">
        <f t="shared" si="10"/>
        <v>1.8040319599999997E-2</v>
      </c>
      <c r="K24" s="35">
        <f t="shared" si="2"/>
        <v>2.2093265600000009E-2</v>
      </c>
      <c r="L24" s="35">
        <f t="shared" si="2"/>
        <v>2.1988537099999997E-2</v>
      </c>
      <c r="M24" s="35">
        <f t="shared" ref="M24:Q24" si="11">M8/100</f>
        <v>2.3563747999999992E-2</v>
      </c>
      <c r="N24" s="35">
        <f t="shared" si="11"/>
        <v>2.4234163400000012E-2</v>
      </c>
      <c r="O24" s="35">
        <f t="shared" si="11"/>
        <v>3.3341818099999997E-2</v>
      </c>
      <c r="P24" s="35">
        <f t="shared" si="11"/>
        <v>2.6880360200000002E-2</v>
      </c>
      <c r="Q24" s="35">
        <f t="shared" si="11"/>
        <v>2.5813903199999998E-2</v>
      </c>
    </row>
    <row r="25" spans="1:17">
      <c r="A25" s="40">
        <v>0.6</v>
      </c>
      <c r="B25" s="35">
        <f t="shared" si="0"/>
        <v>0</v>
      </c>
      <c r="C25" s="35">
        <f t="shared" ref="C25:J25" si="12">C9/100</f>
        <v>0</v>
      </c>
      <c r="D25" s="35">
        <f t="shared" si="12"/>
        <v>0</v>
      </c>
      <c r="E25" s="35">
        <f t="shared" si="12"/>
        <v>0</v>
      </c>
      <c r="F25" s="35">
        <f t="shared" si="12"/>
        <v>0</v>
      </c>
      <c r="G25" s="35">
        <f t="shared" si="12"/>
        <v>0</v>
      </c>
      <c r="H25" s="35">
        <f t="shared" si="12"/>
        <v>0</v>
      </c>
      <c r="I25" s="35">
        <f t="shared" si="12"/>
        <v>1.7118137100000003E-2</v>
      </c>
      <c r="J25" s="35">
        <f t="shared" si="12"/>
        <v>2.2548740600000006E-2</v>
      </c>
      <c r="K25" s="35">
        <f t="shared" si="2"/>
        <v>2.5044749499999987E-2</v>
      </c>
      <c r="L25" s="35">
        <f t="shared" si="2"/>
        <v>2.7117684699999998E-2</v>
      </c>
      <c r="M25" s="35">
        <f t="shared" ref="M25:Q25" si="13">M9/100</f>
        <v>2.9328285800000006E-2</v>
      </c>
      <c r="N25" s="35">
        <f t="shared" si="13"/>
        <v>3.1775503599999998E-2</v>
      </c>
      <c r="O25" s="35">
        <f t="shared" si="13"/>
        <v>3.2861741100000008E-2</v>
      </c>
      <c r="P25" s="35">
        <f t="shared" si="13"/>
        <v>3.4186423200000003E-2</v>
      </c>
      <c r="Q25" s="35">
        <f t="shared" si="13"/>
        <v>3.5219165299999994E-2</v>
      </c>
    </row>
    <row r="26" spans="1:17">
      <c r="A26" s="40">
        <v>0.9</v>
      </c>
      <c r="B26" s="35">
        <f t="shared" si="0"/>
        <v>0</v>
      </c>
      <c r="C26" s="35">
        <f t="shared" ref="C26:J26" si="14">C10/100</f>
        <v>0</v>
      </c>
      <c r="D26" s="35">
        <f t="shared" si="14"/>
        <v>0</v>
      </c>
      <c r="E26" s="35">
        <f t="shared" si="14"/>
        <v>0</v>
      </c>
      <c r="F26" s="35">
        <f t="shared" si="14"/>
        <v>0</v>
      </c>
      <c r="G26" s="35">
        <f t="shared" si="14"/>
        <v>0</v>
      </c>
      <c r="H26" s="35">
        <f t="shared" si="14"/>
        <v>0</v>
      </c>
      <c r="I26" s="35">
        <f t="shared" si="14"/>
        <v>3.0822426099999998E-2</v>
      </c>
      <c r="J26" s="35">
        <f t="shared" si="14"/>
        <v>4.0850106000000004E-2</v>
      </c>
      <c r="K26" s="35">
        <f t="shared" si="2"/>
        <v>4.5507263000000006E-2</v>
      </c>
      <c r="L26" s="35">
        <f t="shared" si="2"/>
        <v>4.9446680999999992E-2</v>
      </c>
      <c r="M26" s="35">
        <f t="shared" ref="M26:Q26" si="15">M10/100</f>
        <v>5.3596796999999995E-2</v>
      </c>
      <c r="N26" s="35">
        <f t="shared" si="15"/>
        <v>5.8221272000000004E-2</v>
      </c>
      <c r="O26" s="35">
        <f t="shared" si="15"/>
        <v>6.0295303999999987E-2</v>
      </c>
      <c r="P26" s="35">
        <f t="shared" si="15"/>
        <v>6.2823515999999996E-2</v>
      </c>
      <c r="Q26" s="35">
        <f t="shared" si="15"/>
        <v>6.4797274000000016E-2</v>
      </c>
    </row>
    <row r="27" spans="1:17">
      <c r="A27" s="40" t="s">
        <v>110</v>
      </c>
      <c r="B27" s="35">
        <f t="shared" si="0"/>
        <v>-1.7183150554763715E-2</v>
      </c>
      <c r="C27" s="35">
        <f t="shared" ref="C27:Q27" si="16">C11/100</f>
        <v>-1.9563549297437755E-3</v>
      </c>
      <c r="D27" s="35">
        <f t="shared" si="16"/>
        <v>1.7873844357013224E-2</v>
      </c>
      <c r="E27" s="35">
        <f t="shared" si="16"/>
        <v>5.0327107028905971E-2</v>
      </c>
      <c r="F27" s="35">
        <f t="shared" si="16"/>
        <v>7.3642908154792686E-2</v>
      </c>
      <c r="G27" s="35">
        <f t="shared" si="16"/>
        <v>7.0685500752283303E-2</v>
      </c>
      <c r="H27" s="35">
        <f t="shared" si="16"/>
        <v>7.2534477408398912E-2</v>
      </c>
      <c r="I27" s="35">
        <f t="shared" si="16"/>
        <v>6.8587787080173213E-2</v>
      </c>
      <c r="J27" s="35">
        <f t="shared" si="16"/>
        <v>6.7943956720983412E-2</v>
      </c>
      <c r="K27" s="35">
        <f t="shared" si="16"/>
        <v>7.1350616419700641E-2</v>
      </c>
      <c r="L27" s="35">
        <f t="shared" si="16"/>
        <v>6.4655449428133505E-2</v>
      </c>
      <c r="M27" s="35">
        <f t="shared" si="16"/>
        <v>6.203104653279623E-2</v>
      </c>
      <c r="N27" s="35">
        <f t="shared" si="16"/>
        <v>5.9458182901846568E-2</v>
      </c>
      <c r="O27" s="35">
        <f t="shared" si="16"/>
        <v>5.3940981314522185E-2</v>
      </c>
      <c r="P27" s="35">
        <f t="shared" si="16"/>
        <v>5.3809645226367442E-2</v>
      </c>
      <c r="Q27" s="35">
        <f t="shared" si="16"/>
        <v>5.277549931406833E-2</v>
      </c>
    </row>
    <row r="28" spans="1:17">
      <c r="A28" s="99" t="s">
        <v>11</v>
      </c>
      <c r="B28" s="35">
        <f t="shared" ref="B28:J28" si="17">B12/100</f>
        <v>-1.7183150554763715E-2</v>
      </c>
      <c r="C28" s="35">
        <f t="shared" si="17"/>
        <v>-1.9563549297437755E-3</v>
      </c>
      <c r="D28" s="35">
        <f t="shared" si="17"/>
        <v>1.7873844357013224E-2</v>
      </c>
      <c r="E28" s="35">
        <f t="shared" si="17"/>
        <v>5.0327107028905971E-2</v>
      </c>
      <c r="F28" s="35">
        <f t="shared" si="17"/>
        <v>7.3642913451501535E-2</v>
      </c>
      <c r="G28" s="35">
        <f t="shared" si="17"/>
        <v>7.0685532711476373E-2</v>
      </c>
      <c r="H28" s="35">
        <f t="shared" si="17"/>
        <v>7.2534477408398912E-2</v>
      </c>
      <c r="I28" s="35">
        <f t="shared" si="17"/>
        <v>5.5924568597944369E-2</v>
      </c>
      <c r="J28" s="35">
        <f t="shared" si="17"/>
        <v>5.2766588749863175E-2</v>
      </c>
      <c r="K28" s="35">
        <f t="shared" si="2"/>
        <v>5.6331312242707599E-2</v>
      </c>
      <c r="L28" s="35">
        <f t="shared" si="2"/>
        <v>5.5291477228502917E-2</v>
      </c>
      <c r="M28" s="35">
        <f t="shared" ref="M28:P28" si="18">M12/100</f>
        <v>5.9643903938684462E-2</v>
      </c>
      <c r="N28" s="35">
        <f t="shared" si="18"/>
        <v>5.9622741902997101E-2</v>
      </c>
      <c r="O28" s="35">
        <f t="shared" si="18"/>
        <v>5.1342822397594023E-2</v>
      </c>
      <c r="P28" s="35">
        <f t="shared" si="18"/>
        <v>5.4977893667472078E-2</v>
      </c>
      <c r="Q28" s="35">
        <f>Q12/100</f>
        <v>5.9034539154300791E-2</v>
      </c>
    </row>
    <row r="29" spans="1:17">
      <c r="B29" s="127"/>
      <c r="C29" s="127"/>
      <c r="D29" s="127"/>
      <c r="E29" s="127"/>
      <c r="F29" s="127"/>
      <c r="G29" s="127"/>
      <c r="H29" s="127"/>
      <c r="I29" s="127"/>
      <c r="J29" s="127"/>
    </row>
    <row r="30" spans="1:17">
      <c r="B30" s="127"/>
      <c r="C30" s="127"/>
      <c r="D30" s="127"/>
      <c r="E30" s="127"/>
      <c r="F30" s="127"/>
      <c r="G30" s="127"/>
      <c r="H30" s="127"/>
      <c r="I30" s="127"/>
      <c r="J30" s="12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59999389629810485"/>
    <pageSetUpPr fitToPage="1"/>
  </sheetPr>
  <dimension ref="A1:BW67"/>
  <sheetViews>
    <sheetView zoomScale="70" zoomScaleNormal="70" workbookViewId="0">
      <pane xSplit="17" ySplit="2" topLeftCell="R3" activePane="bottomRight" state="frozen"/>
      <selection pane="topRight" activeCell="R1" sqref="R1"/>
      <selection pane="bottomLeft" activeCell="A3" sqref="A3"/>
      <selection pane="bottomRight" activeCell="AQ42" sqref="AQ42"/>
    </sheetView>
  </sheetViews>
  <sheetFormatPr defaultColWidth="7.42578125" defaultRowHeight="12.6" customHeight="1"/>
  <cols>
    <col min="1" max="1" width="52.42578125" style="78" customWidth="1"/>
    <col min="2" max="10" width="7.42578125" style="78" hidden="1" customWidth="1"/>
    <col min="11" max="11" width="7.42578125" style="15" hidden="1" customWidth="1"/>
    <col min="12" max="14" width="7.42578125" style="78" hidden="1" customWidth="1"/>
    <col min="15" max="15" width="7.42578125" style="15" hidden="1" customWidth="1"/>
    <col min="16" max="17" width="7.42578125" style="78" hidden="1" customWidth="1"/>
    <col min="18" max="18" width="8" style="78" bestFit="1" customWidth="1"/>
    <col min="19" max="23" width="8" style="78" customWidth="1"/>
    <col min="24" max="24" width="8.42578125" style="78" customWidth="1"/>
    <col min="25" max="36" width="8" style="78" customWidth="1"/>
    <col min="37" max="44" width="7.42578125" style="78"/>
    <col min="45" max="47" width="7.42578125" style="78" bestFit="1" customWidth="1"/>
    <col min="48" max="74" width="7.42578125" style="78" customWidth="1"/>
    <col min="75" max="16384" width="7.42578125" style="78"/>
  </cols>
  <sheetData>
    <row r="1" spans="1:75" s="75" customFormat="1" ht="12.6" customHeight="1">
      <c r="B1" s="76">
        <v>2014</v>
      </c>
      <c r="C1" s="76"/>
      <c r="D1" s="76"/>
      <c r="E1" s="76"/>
      <c r="F1" s="76">
        <v>2015</v>
      </c>
      <c r="G1" s="76"/>
      <c r="H1" s="76"/>
      <c r="I1" s="76"/>
      <c r="J1" s="76">
        <v>2016</v>
      </c>
      <c r="K1" s="77"/>
      <c r="L1" s="76"/>
      <c r="M1" s="76"/>
      <c r="N1" s="76">
        <v>2017</v>
      </c>
      <c r="O1" s="77"/>
      <c r="P1" s="76"/>
      <c r="Q1" s="76"/>
      <c r="R1" s="76">
        <v>2018</v>
      </c>
      <c r="S1" s="76"/>
      <c r="T1" s="76"/>
      <c r="U1" s="76"/>
      <c r="V1" s="76">
        <v>2019</v>
      </c>
      <c r="W1" s="76"/>
      <c r="X1" s="76"/>
      <c r="Y1" s="76"/>
      <c r="Z1" s="76">
        <v>2020</v>
      </c>
      <c r="AA1" s="76"/>
      <c r="AB1" s="76"/>
      <c r="AC1" s="76"/>
      <c r="AD1" s="76">
        <v>2021</v>
      </c>
      <c r="AE1" s="76"/>
      <c r="AF1" s="76"/>
      <c r="AG1" s="76"/>
      <c r="AH1" s="346">
        <v>2022</v>
      </c>
      <c r="AI1" s="346"/>
      <c r="AJ1" s="346"/>
      <c r="AK1" s="346"/>
      <c r="AL1" s="346">
        <v>2023</v>
      </c>
      <c r="AM1" s="346"/>
      <c r="AN1" s="346"/>
    </row>
    <row r="2" spans="1:75" s="75" customFormat="1" ht="12.6" customHeight="1">
      <c r="B2" s="79" t="s">
        <v>4</v>
      </c>
      <c r="C2" s="79" t="s">
        <v>1</v>
      </c>
      <c r="D2" s="79" t="s">
        <v>2</v>
      </c>
      <c r="E2" s="79" t="s">
        <v>3</v>
      </c>
      <c r="F2" s="79" t="s">
        <v>4</v>
      </c>
      <c r="G2" s="79" t="s">
        <v>1</v>
      </c>
      <c r="H2" s="79" t="s">
        <v>2</v>
      </c>
      <c r="I2" s="79" t="s">
        <v>3</v>
      </c>
      <c r="J2" s="79" t="s">
        <v>4</v>
      </c>
      <c r="K2" s="77" t="s">
        <v>1</v>
      </c>
      <c r="L2" s="79" t="s">
        <v>2</v>
      </c>
      <c r="M2" s="79" t="s">
        <v>3</v>
      </c>
      <c r="N2" s="79" t="s">
        <v>4</v>
      </c>
      <c r="O2" s="77" t="s">
        <v>1</v>
      </c>
      <c r="P2" s="79" t="s">
        <v>2</v>
      </c>
      <c r="Q2" s="79" t="s">
        <v>3</v>
      </c>
      <c r="R2" s="79" t="s">
        <v>4</v>
      </c>
      <c r="S2" s="77" t="s">
        <v>1</v>
      </c>
      <c r="T2" s="79" t="s">
        <v>2</v>
      </c>
      <c r="U2" s="79" t="s">
        <v>3</v>
      </c>
      <c r="V2" s="79" t="s">
        <v>4</v>
      </c>
      <c r="W2" s="77" t="s">
        <v>1</v>
      </c>
      <c r="X2" s="79" t="s">
        <v>2</v>
      </c>
      <c r="Y2" s="79" t="s">
        <v>3</v>
      </c>
      <c r="Z2" s="79" t="s">
        <v>4</v>
      </c>
      <c r="AA2" s="77" t="s">
        <v>1</v>
      </c>
      <c r="AB2" s="79" t="s">
        <v>2</v>
      </c>
      <c r="AC2" s="77" t="s">
        <v>3</v>
      </c>
      <c r="AD2" s="79" t="s">
        <v>4</v>
      </c>
      <c r="AE2" s="77" t="s">
        <v>1</v>
      </c>
      <c r="AF2" s="79" t="s">
        <v>2</v>
      </c>
      <c r="AG2" s="77" t="s">
        <v>3</v>
      </c>
      <c r="AH2" s="344" t="s">
        <v>4</v>
      </c>
      <c r="AI2" s="345" t="s">
        <v>1</v>
      </c>
      <c r="AJ2" s="345" t="s">
        <v>2</v>
      </c>
      <c r="AK2" s="345" t="s">
        <v>3</v>
      </c>
      <c r="AL2" s="344" t="s">
        <v>4</v>
      </c>
      <c r="AM2" s="344" t="s">
        <v>1</v>
      </c>
      <c r="AN2" s="344" t="s">
        <v>2</v>
      </c>
    </row>
    <row r="3" spans="1:75" ht="12.6" customHeight="1">
      <c r="A3" s="80" t="s">
        <v>111</v>
      </c>
      <c r="B3" s="83"/>
      <c r="C3" s="83"/>
      <c r="D3" s="83"/>
      <c r="E3" s="83"/>
      <c r="F3" s="83"/>
      <c r="G3" s="83"/>
      <c r="H3" s="83"/>
      <c r="I3" s="83"/>
      <c r="J3" s="83"/>
      <c r="K3" s="84"/>
      <c r="L3" s="84"/>
      <c r="M3" s="84"/>
      <c r="N3" s="83"/>
      <c r="O3" s="84"/>
      <c r="P3" s="84"/>
      <c r="Q3" s="84"/>
      <c r="R3" s="84"/>
      <c r="S3" s="84"/>
      <c r="T3" s="84"/>
      <c r="U3" s="84"/>
      <c r="V3" s="83"/>
      <c r="W3" s="83"/>
      <c r="X3" s="83"/>
      <c r="Y3" s="83"/>
      <c r="AA3" s="52"/>
      <c r="AC3" s="52"/>
      <c r="AE3" s="52"/>
      <c r="AG3" s="52"/>
      <c r="AI3" s="52"/>
      <c r="AJ3" s="52"/>
    </row>
    <row r="4" spans="1:75" s="81" customFormat="1" ht="12.6" customHeight="1">
      <c r="A4" s="85" t="s">
        <v>112</v>
      </c>
      <c r="B4" s="92">
        <v>1.6043937035114864E-2</v>
      </c>
      <c r="C4" s="92">
        <v>-6.2441004366653452E-3</v>
      </c>
      <c r="D4" s="92">
        <v>1.623997175014491E-2</v>
      </c>
      <c r="E4" s="92">
        <v>1.2628852303504079E-2</v>
      </c>
      <c r="F4" s="92">
        <v>4.2180783145350231E-2</v>
      </c>
      <c r="G4" s="92">
        <v>3.6271284120081626E-2</v>
      </c>
      <c r="H4" s="92">
        <v>1.0862779113795851E-2</v>
      </c>
      <c r="I4" s="92">
        <v>2.961545412644373E-2</v>
      </c>
      <c r="J4" s="92">
        <v>4.8551138582549447E-2</v>
      </c>
      <c r="K4" s="92">
        <v>6.0726081951291588E-2</v>
      </c>
      <c r="L4" s="92">
        <v>5.2913774712209038E-2</v>
      </c>
      <c r="M4" s="92">
        <v>6.6631941433106689E-2</v>
      </c>
      <c r="N4" s="92">
        <v>3.3264053507589431E-2</v>
      </c>
      <c r="O4" s="92">
        <v>6.0164162507632124E-2</v>
      </c>
      <c r="P4" s="92">
        <v>4.6584373787627698E-2</v>
      </c>
      <c r="Q4" s="92">
        <v>6.6239868659559331E-2</v>
      </c>
      <c r="R4" s="92">
        <v>-1.554153416578985E-2</v>
      </c>
      <c r="S4" s="92">
        <v>1.5819122678451869E-2</v>
      </c>
      <c r="T4" s="92">
        <v>1.2566182281916083E-2</v>
      </c>
      <c r="U4" s="92">
        <v>-7.7280338491900746E-3</v>
      </c>
      <c r="V4" s="92">
        <v>2.2232496653231459E-2</v>
      </c>
      <c r="W4" s="92">
        <v>-5.8692003738953114E-2</v>
      </c>
      <c r="X4" s="92">
        <v>-1.7548852341251475E-2</v>
      </c>
      <c r="Y4" s="92">
        <v>-1.8832272983513865E-2</v>
      </c>
      <c r="Z4" s="92">
        <v>-4.9958329041378535E-3</v>
      </c>
      <c r="AA4" s="92">
        <v>-1.6160094487418508E-3</v>
      </c>
      <c r="AB4" s="92">
        <v>7.7291343838208348E-3</v>
      </c>
      <c r="AC4" s="92">
        <v>1.2264891642144171E-3</v>
      </c>
      <c r="AD4" s="92">
        <v>-9.1242335690859822E-3</v>
      </c>
      <c r="AE4" s="92">
        <v>2.5477922979444401E-4</v>
      </c>
      <c r="AF4" s="92">
        <v>-1.3663873457192111E-2</v>
      </c>
      <c r="AG4" s="92">
        <v>-1.4080086493900468E-2</v>
      </c>
      <c r="AH4" s="92">
        <v>9.4946146686167854E-3</v>
      </c>
      <c r="AI4" s="92">
        <v>2.2816001145036235E-3</v>
      </c>
      <c r="AJ4" s="92">
        <v>2.7926071831592125E-3</v>
      </c>
      <c r="AK4" s="92">
        <v>2.9648494293617045E-3</v>
      </c>
      <c r="AL4" s="92">
        <v>-9.0383791226754662E-3</v>
      </c>
      <c r="AM4" s="92">
        <v>-7.0180581117740282E-4</v>
      </c>
      <c r="AN4" s="92">
        <v>4.7471903639793034E-3</v>
      </c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</row>
    <row r="5" spans="1:75" s="81" customFormat="1" ht="12.6" customHeight="1">
      <c r="A5" s="111" t="s">
        <v>113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>
        <v>2.4356441206491299E-2</v>
      </c>
      <c r="AA5" s="92">
        <v>1.7685829332099477E-2</v>
      </c>
      <c r="AB5" s="92">
        <v>1.2576131270606009E-2</v>
      </c>
      <c r="AC5" s="92">
        <v>-2.8594785802930678E-2</v>
      </c>
      <c r="AD5" s="92">
        <v>-5.4786340471787293E-2</v>
      </c>
      <c r="AE5" s="92">
        <v>-3.722272743755671E-2</v>
      </c>
      <c r="AF5" s="92">
        <v>-2.0608602142535647E-2</v>
      </c>
      <c r="AG5" s="92">
        <v>1.8639473054273903E-3</v>
      </c>
      <c r="AH5" s="92">
        <v>3.6030431396386939E-2</v>
      </c>
      <c r="AI5" s="92">
        <v>2.6192731648797454E-2</v>
      </c>
      <c r="AJ5" s="92">
        <v>2.3486760108818328E-2</v>
      </c>
      <c r="AK5" s="92">
        <v>1.3329944028964221E-2</v>
      </c>
      <c r="AL5" s="92">
        <v>-8.5764164776711473E-3</v>
      </c>
      <c r="AM5" s="92">
        <v>-2.2012463394767878E-3</v>
      </c>
      <c r="AN5" s="92">
        <v>4.6023528570844274E-3</v>
      </c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</row>
    <row r="6" spans="1:75" s="81" customFormat="1" ht="12.6" customHeight="1">
      <c r="A6" s="111" t="s">
        <v>114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>
        <v>-1.1562052271301354E-2</v>
      </c>
      <c r="AA6" s="92">
        <v>-6.8683927923251543E-3</v>
      </c>
      <c r="AB6" s="92">
        <v>-3.1825847462790941E-3</v>
      </c>
      <c r="AC6" s="92">
        <v>-1.3643812538049302E-3</v>
      </c>
      <c r="AD6" s="92">
        <v>4.0515549783305362E-4</v>
      </c>
      <c r="AE6" s="92">
        <v>-2.1003980866597885E-4</v>
      </c>
      <c r="AF6" s="92">
        <v>1.9628126081407422E-3</v>
      </c>
      <c r="AG6" s="92">
        <v>-6.7081491363960683E-4</v>
      </c>
      <c r="AH6" s="92">
        <v>-1.0979617423019206E-3</v>
      </c>
      <c r="AI6" s="92">
        <v>1.6615284366660575E-3</v>
      </c>
      <c r="AJ6" s="92">
        <v>2.7124411545982989E-3</v>
      </c>
      <c r="AK6" s="92">
        <v>1.4890766204517596E-3</v>
      </c>
      <c r="AL6" s="92">
        <v>5.0994654499454998E-4</v>
      </c>
      <c r="AM6" s="92">
        <v>4.9323701588787096E-5</v>
      </c>
      <c r="AN6" s="92">
        <v>-3.7253335377360483E-3</v>
      </c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</row>
    <row r="7" spans="1:75" s="81" customFormat="1" ht="12.6" customHeight="1">
      <c r="A7" s="111" t="s">
        <v>115</v>
      </c>
      <c r="B7" s="92">
        <v>1.4206019719771666E-3</v>
      </c>
      <c r="C7" s="92">
        <v>6.5252489596203033E-3</v>
      </c>
      <c r="D7" s="92">
        <v>-6.0157622789483636E-3</v>
      </c>
      <c r="E7" s="92">
        <v>-1.1803677766093075E-4</v>
      </c>
      <c r="F7" s="92">
        <v>-1.069376463077251E-2</v>
      </c>
      <c r="G7" s="92">
        <v>-2.1480588882485507E-3</v>
      </c>
      <c r="H7" s="92">
        <v>-1.2714967615267872E-3</v>
      </c>
      <c r="I7" s="92">
        <v>5.049176400888449E-3</v>
      </c>
      <c r="J7" s="92">
        <v>2.8050679902781334E-2</v>
      </c>
      <c r="K7" s="92">
        <v>1.7482915228084352E-2</v>
      </c>
      <c r="L7" s="92">
        <v>2.2178558876664537E-2</v>
      </c>
      <c r="M7" s="92">
        <v>5.4694839459843939E-3</v>
      </c>
      <c r="N7" s="92">
        <v>-1.3739606200422692E-2</v>
      </c>
      <c r="O7" s="92">
        <v>-5.0523273355268804E-5</v>
      </c>
      <c r="P7" s="92">
        <v>-3.269592545330739E-5</v>
      </c>
      <c r="Q7" s="92">
        <v>-3.2450475899739642E-3</v>
      </c>
      <c r="R7" s="92">
        <v>3.5640360305006879E-3</v>
      </c>
      <c r="S7" s="92">
        <v>-1.2444082777720331E-2</v>
      </c>
      <c r="T7" s="92">
        <v>-1.2309729582285177E-2</v>
      </c>
      <c r="U7" s="92">
        <v>-5.2197562591640252E-3</v>
      </c>
      <c r="V7" s="92">
        <v>1.4694191292994069E-2</v>
      </c>
      <c r="W7" s="92">
        <v>1.1954204905959659E-2</v>
      </c>
      <c r="X7" s="92">
        <v>1.5741885572586045E-2</v>
      </c>
      <c r="Y7" s="92">
        <v>7.4697714016175604E-3</v>
      </c>
      <c r="Z7" s="92">
        <v>-3.3208008315463215E-2</v>
      </c>
      <c r="AA7" s="92">
        <v>-2.2301588644959378E-2</v>
      </c>
      <c r="AB7" s="92">
        <v>-1.5920423194715125E-2</v>
      </c>
      <c r="AC7" s="92">
        <v>-6.1225963861016048E-3</v>
      </c>
      <c r="AD7" s="92">
        <v>8.702608335568511E-3</v>
      </c>
      <c r="AE7" s="92">
        <v>8.2909211470057337E-3</v>
      </c>
      <c r="AF7" s="92">
        <v>-8.0093917327448967E-4</v>
      </c>
      <c r="AG7" s="92">
        <v>3.4234046011719626E-3</v>
      </c>
      <c r="AH7" s="92">
        <v>1.5562372965066587E-3</v>
      </c>
      <c r="AI7" s="92">
        <v>-1.2848713810319269E-3</v>
      </c>
      <c r="AJ7" s="92">
        <v>-1.0736589048660308E-2</v>
      </c>
      <c r="AK7" s="92">
        <v>-1.6531411249322937E-2</v>
      </c>
      <c r="AL7" s="92">
        <v>-1.2060894391669999E-2</v>
      </c>
      <c r="AM7" s="92">
        <v>-1.2988105002174942E-2</v>
      </c>
      <c r="AN7" s="92">
        <v>-9.8611770116542857E-4</v>
      </c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</row>
    <row r="8" spans="1:75" s="81" customFormat="1" ht="12.6" customHeight="1">
      <c r="A8" s="111" t="s">
        <v>116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>
        <v>4.5599265841987499E-3</v>
      </c>
      <c r="AA8" s="92">
        <v>5.0069492637917932E-3</v>
      </c>
      <c r="AB8" s="92">
        <v>5.2454058756420223E-3</v>
      </c>
      <c r="AC8" s="92">
        <v>3.7826520494798083E-3</v>
      </c>
      <c r="AD8" s="92">
        <v>1.2474177807266448E-2</v>
      </c>
      <c r="AE8" s="92">
        <v>-9.3576031349618539E-4</v>
      </c>
      <c r="AF8" s="92">
        <v>-3.9093459647921653E-3</v>
      </c>
      <c r="AG8" s="92">
        <v>-9.8312797434039288E-3</v>
      </c>
      <c r="AH8" s="92">
        <v>-2.9577056778679032E-2</v>
      </c>
      <c r="AI8" s="92">
        <v>-1.2817168781909912E-2</v>
      </c>
      <c r="AJ8" s="92">
        <v>-6.0440469886102934E-3</v>
      </c>
      <c r="AK8" s="92">
        <v>-8.0583087054441011E-4</v>
      </c>
      <c r="AL8" s="92">
        <v>-7.2060527455964215E-3</v>
      </c>
      <c r="AM8" s="92">
        <v>-9.0088566578071932E-3</v>
      </c>
      <c r="AN8" s="92">
        <v>-6.9174017091766147E-4</v>
      </c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</row>
    <row r="9" spans="1:75" ht="12.6" customHeight="1">
      <c r="A9" s="111" t="s">
        <v>117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>
        <v>1.0857391678918278E-2</v>
      </c>
      <c r="AA9" s="92">
        <v>4.8611933926512437E-3</v>
      </c>
      <c r="AB9" s="92">
        <v>9.010605178566878E-3</v>
      </c>
      <c r="AC9" s="92">
        <v>3.3504494625491682E-2</v>
      </c>
      <c r="AD9" s="92">
        <v>2.4080635825910177E-2</v>
      </c>
      <c r="AE9" s="92">
        <v>3.033238564250754E-2</v>
      </c>
      <c r="AF9" s="92">
        <v>9.6922012152694161E-3</v>
      </c>
      <c r="AG9" s="92">
        <v>-8.8653437434564261E-3</v>
      </c>
      <c r="AH9" s="92">
        <v>2.5829644967041987E-3</v>
      </c>
      <c r="AI9" s="92">
        <v>-1.1470619808017923E-2</v>
      </c>
      <c r="AJ9" s="92">
        <v>-6.6259580429869312E-3</v>
      </c>
      <c r="AK9" s="92">
        <v>5.5780981251128499E-3</v>
      </c>
      <c r="AL9" s="92">
        <v>1.8342080986473722E-2</v>
      </c>
      <c r="AM9" s="92">
        <v>2.3447078486692516E-2</v>
      </c>
      <c r="AN9" s="92">
        <v>5.5480289167142019E-3</v>
      </c>
    </row>
    <row r="10" spans="1:75" ht="12.6" customHeight="1">
      <c r="A10" s="85"/>
      <c r="B10" s="83"/>
      <c r="C10" s="83"/>
      <c r="D10" s="83"/>
      <c r="E10" s="83"/>
      <c r="F10" s="83"/>
      <c r="G10" s="83"/>
      <c r="H10" s="83"/>
      <c r="I10" s="83"/>
      <c r="J10" s="83"/>
      <c r="K10" s="84"/>
      <c r="L10" s="84"/>
      <c r="M10" s="84"/>
      <c r="N10" s="83"/>
      <c r="O10" s="84"/>
      <c r="P10" s="84"/>
      <c r="Q10" s="84"/>
      <c r="R10" s="84"/>
      <c r="S10" s="84"/>
      <c r="T10" s="84"/>
      <c r="U10" s="84"/>
      <c r="V10" s="83"/>
      <c r="W10" s="83"/>
      <c r="X10" s="83"/>
      <c r="Y10" s="83"/>
      <c r="AA10" s="52"/>
      <c r="AC10" s="52"/>
      <c r="AE10" s="52"/>
      <c r="AG10" s="52"/>
      <c r="AI10" s="52"/>
      <c r="AJ10" s="52"/>
    </row>
    <row r="11" spans="1:75" ht="12.6" customHeight="1">
      <c r="A11" s="80" t="s">
        <v>118</v>
      </c>
      <c r="B11" s="81"/>
      <c r="C11" s="81"/>
      <c r="D11" s="81"/>
      <c r="E11" s="81"/>
      <c r="F11" s="81"/>
      <c r="G11" s="81"/>
      <c r="H11" s="81"/>
      <c r="I11" s="81"/>
      <c r="J11" s="81"/>
      <c r="K11" s="86"/>
      <c r="L11" s="81"/>
      <c r="M11" s="81"/>
      <c r="N11" s="81"/>
      <c r="O11" s="86"/>
      <c r="P11" s="81"/>
      <c r="Q11" s="8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</row>
    <row r="12" spans="1:75" ht="12.6" customHeight="1">
      <c r="A12" s="382" t="s">
        <v>119</v>
      </c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>
        <v>-4.262398378000698E-2</v>
      </c>
      <c r="S12" s="92">
        <v>3.0297677400335621E-2</v>
      </c>
      <c r="T12" s="92">
        <v>6.7469885290416531E-3</v>
      </c>
      <c r="U12" s="92">
        <v>5.9184616132639256E-3</v>
      </c>
      <c r="V12" s="92">
        <v>1.88741106654573E-2</v>
      </c>
      <c r="W12" s="92">
        <v>-5.3565447243552611E-2</v>
      </c>
      <c r="X12" s="92">
        <v>1.1664152362097946E-2</v>
      </c>
      <c r="Y12" s="92">
        <v>1.3253595859580525E-2</v>
      </c>
      <c r="Z12" s="92">
        <v>3.9270510051820251E-2</v>
      </c>
      <c r="AA12" s="92">
        <v>2.5192522023511632E-2</v>
      </c>
      <c r="AB12" s="92">
        <v>3.6517673180231691E-2</v>
      </c>
      <c r="AC12" s="92">
        <v>9.4849597563317012E-2</v>
      </c>
      <c r="AD12" s="92">
        <v>8.906057554913871E-2</v>
      </c>
      <c r="AE12" s="92">
        <v>7.2985465864675803E-2</v>
      </c>
      <c r="AF12" s="92">
        <v>1.4096076607138741E-2</v>
      </c>
      <c r="AG12" s="92">
        <v>-4.3455149501661183E-2</v>
      </c>
      <c r="AH12" s="92">
        <v>-5.984438690356475E-2</v>
      </c>
      <c r="AI12" s="92">
        <v>-5.6214956991369913E-2</v>
      </c>
      <c r="AJ12" s="92">
        <v>-3.0056925231930043E-2</v>
      </c>
      <c r="AK12" s="92">
        <v>1.136939222643818E-2</v>
      </c>
      <c r="AL12" s="92">
        <v>2.647421516501991E-2</v>
      </c>
      <c r="AM12" s="92">
        <v>3.5472546266604121E-2</v>
      </c>
      <c r="AN12" s="92">
        <v>1.1912026105642903E-2</v>
      </c>
    </row>
    <row r="13" spans="1:75" ht="12.6" customHeight="1">
      <c r="A13" s="250" t="s">
        <v>120</v>
      </c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>
        <v>-1.4841200549191838E-2</v>
      </c>
      <c r="S13" s="92">
        <v>-1.8322028782735013E-2</v>
      </c>
      <c r="T13" s="92">
        <v>1.0276790622967531E-2</v>
      </c>
      <c r="U13" s="92">
        <v>7.6676228910390349E-3</v>
      </c>
      <c r="V13" s="92">
        <v>-0.30977196363367004</v>
      </c>
      <c r="W13" s="92">
        <v>-0.31358540825259423</v>
      </c>
      <c r="X13" s="92">
        <v>-0.27601591388229246</v>
      </c>
      <c r="Y13" s="92">
        <v>-0.30406175344299857</v>
      </c>
      <c r="Z13" s="92">
        <v>0.26433522594547176</v>
      </c>
      <c r="AA13" s="92">
        <v>0.26878701827504581</v>
      </c>
      <c r="AB13" s="92">
        <v>0.28685283796370342</v>
      </c>
      <c r="AC13" s="92">
        <v>0.28804186438676854</v>
      </c>
      <c r="AD13" s="92">
        <v>2.9053832445338438E-2</v>
      </c>
      <c r="AE13" s="92">
        <v>2.9830084021812923E-2</v>
      </c>
      <c r="AF13" s="92">
        <v>-1.2066305112437337E-2</v>
      </c>
      <c r="AG13" s="92">
        <v>-9.5975164751374974E-3</v>
      </c>
      <c r="AH13" s="92">
        <v>-5.2755556444760376E-4</v>
      </c>
      <c r="AI13" s="92">
        <v>-1.9282175221314226E-2</v>
      </c>
      <c r="AJ13" s="92">
        <v>-1.6771014674358084E-3</v>
      </c>
      <c r="AK13" s="92">
        <v>1.2823461890598022E-2</v>
      </c>
      <c r="AL13" s="92">
        <v>-7.2665487645478177E-3</v>
      </c>
      <c r="AM13" s="92">
        <v>8.478849965043651E-3</v>
      </c>
      <c r="AN13" s="92">
        <v>8.2854733724056634E-3</v>
      </c>
    </row>
    <row r="14" spans="1:75" ht="12.6" customHeight="1">
      <c r="A14" s="250" t="s">
        <v>121</v>
      </c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>
        <v>3.8131864171506722E-4</v>
      </c>
      <c r="S14" s="92">
        <v>3.73623391178005E-2</v>
      </c>
      <c r="T14" s="92">
        <v>2.1913040145360312E-2</v>
      </c>
      <c r="U14" s="92">
        <v>2.6608158700831691E-3</v>
      </c>
      <c r="V14" s="92">
        <v>-0.32058908888670307</v>
      </c>
      <c r="W14" s="92">
        <v>-0.3118209368048987</v>
      </c>
      <c r="X14" s="92">
        <v>-0.33571914662757996</v>
      </c>
      <c r="Y14" s="92">
        <v>-0.32279297056730177</v>
      </c>
      <c r="Z14" s="92">
        <v>0.37099965198819623</v>
      </c>
      <c r="AA14" s="92">
        <v>0.34818563214047055</v>
      </c>
      <c r="AB14" s="92">
        <v>0.3546584376852227</v>
      </c>
      <c r="AC14" s="92">
        <v>0.3797502018444468</v>
      </c>
      <c r="AD14" s="92">
        <v>3.9452891163093626E-2</v>
      </c>
      <c r="AE14" s="92">
        <v>3.542724740796218E-2</v>
      </c>
      <c r="AF14" s="92">
        <v>2.6937302865960154E-2</v>
      </c>
      <c r="AG14" s="92">
        <v>2.8345950656282305E-2</v>
      </c>
      <c r="AH14" s="92">
        <v>-1.8468656776140575E-2</v>
      </c>
      <c r="AI14" s="92">
        <v>8.6311727772331211E-3</v>
      </c>
      <c r="AJ14" s="92">
        <v>9.4539742493879968E-3</v>
      </c>
      <c r="AK14" s="92">
        <v>-1.6871717553600927E-2</v>
      </c>
      <c r="AL14" s="92">
        <v>3.2931204225659712E-2</v>
      </c>
      <c r="AM14" s="92">
        <v>2.9786390713744983E-2</v>
      </c>
      <c r="AN14" s="92">
        <v>3.9056957871315334E-3</v>
      </c>
    </row>
    <row r="15" spans="1:75" ht="12.6" customHeight="1">
      <c r="A15" s="250" t="s">
        <v>122</v>
      </c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>
        <v>-7.6147472659569772E-4</v>
      </c>
      <c r="S15" s="92">
        <v>5.5707764693771035E-3</v>
      </c>
      <c r="T15" s="92">
        <v>2.1332125990099291E-3</v>
      </c>
      <c r="U15" s="92">
        <v>4.6178343949044602E-3</v>
      </c>
      <c r="V15" s="92">
        <v>-2.4034952866331758E-2</v>
      </c>
      <c r="W15" s="92">
        <v>-2.4255237493996367E-2</v>
      </c>
      <c r="X15" s="92">
        <v>-2.617295877333663E-2</v>
      </c>
      <c r="Y15" s="92">
        <v>-2.3472930303824913E-2</v>
      </c>
      <c r="Z15" s="92">
        <v>4.854168752353847E-2</v>
      </c>
      <c r="AA15" s="92">
        <v>4.5070368464178723E-2</v>
      </c>
      <c r="AB15" s="92">
        <v>4.4599260520646153E-2</v>
      </c>
      <c r="AC15" s="92">
        <v>3.6669501035757175E-2</v>
      </c>
      <c r="AD15" s="92">
        <v>-1.0841718252939787E-2</v>
      </c>
      <c r="AE15" s="92">
        <v>-6.0125915697334222E-3</v>
      </c>
      <c r="AF15" s="92">
        <v>-4.0028137693162982E-3</v>
      </c>
      <c r="AG15" s="92">
        <v>-7.1325091225968107E-3</v>
      </c>
      <c r="AH15" s="92">
        <v>4.6595476500611317E-3</v>
      </c>
      <c r="AI15" s="92">
        <v>1.1092703856107857E-2</v>
      </c>
      <c r="AJ15" s="92">
        <v>4.499867980004563E-3</v>
      </c>
      <c r="AK15" s="92">
        <v>1.9961145855633852E-2</v>
      </c>
      <c r="AL15" s="92">
        <v>3.8040793834443472E-3</v>
      </c>
      <c r="AM15" s="92">
        <v>-4.2844348916353204E-3</v>
      </c>
      <c r="AN15" s="92">
        <v>-5.6659119038363704E-3</v>
      </c>
    </row>
    <row r="16" spans="1:75" ht="12.6" customHeight="1">
      <c r="A16" s="250" t="s">
        <v>123</v>
      </c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>
        <v>3.7341325524051596E-3</v>
      </c>
      <c r="S16" s="92">
        <v>3.954058056802663E-4</v>
      </c>
      <c r="T16" s="92">
        <v>-3.3094140432703084E-3</v>
      </c>
      <c r="U16" s="92">
        <v>-1.0064666699081089E-3</v>
      </c>
      <c r="V16" s="92">
        <v>-8.1648166565271296E-2</v>
      </c>
      <c r="W16" s="92">
        <v>-7.8939091671899136E-2</v>
      </c>
      <c r="X16" s="92">
        <v>-8.3318263369041218E-2</v>
      </c>
      <c r="Y16" s="92">
        <v>-7.2029571662826003E-2</v>
      </c>
      <c r="Z16" s="92">
        <v>5.520635193051205E-2</v>
      </c>
      <c r="AA16" s="92">
        <v>7.9236654225766937E-2</v>
      </c>
      <c r="AB16" s="92">
        <v>7.6171783123688747E-2</v>
      </c>
      <c r="AC16" s="92">
        <v>6.957282917340972E-2</v>
      </c>
      <c r="AD16" s="92">
        <v>1.0149059291148473E-3</v>
      </c>
      <c r="AE16" s="92">
        <v>-1.7268940014510729E-2</v>
      </c>
      <c r="AF16" s="92">
        <v>-1.8238444257868348E-2</v>
      </c>
      <c r="AG16" s="92">
        <v>-1.3425194706170691E-2</v>
      </c>
      <c r="AH16" s="92">
        <v>-2.0459889455522696E-3</v>
      </c>
      <c r="AI16" s="92">
        <v>-1.6480370462063298E-2</v>
      </c>
      <c r="AJ16" s="92">
        <v>-1.0790956406549979E-2</v>
      </c>
      <c r="AK16" s="92">
        <v>-1.1429973717653814E-2</v>
      </c>
      <c r="AL16" s="92">
        <v>-8.2024481676823482E-3</v>
      </c>
      <c r="AM16" s="92">
        <v>2.4787228510513021E-4</v>
      </c>
      <c r="AN16" s="92">
        <v>1.1958165453394065E-2</v>
      </c>
    </row>
    <row r="17" spans="1:40" ht="12.6" customHeight="1">
      <c r="A17" s="250" t="s">
        <v>124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>
        <v>-3.1136759698339671E-2</v>
      </c>
      <c r="S17" s="92">
        <v>5.2911847902127641E-3</v>
      </c>
      <c r="T17" s="92">
        <v>-2.4266640795025808E-2</v>
      </c>
      <c r="U17" s="92">
        <v>-8.0213448728546285E-3</v>
      </c>
      <c r="V17" s="92">
        <v>0.75491828261743343</v>
      </c>
      <c r="W17" s="92">
        <v>0.67503522697983587</v>
      </c>
      <c r="X17" s="92">
        <v>0.73289043501434814</v>
      </c>
      <c r="Y17" s="92">
        <v>0.73561082183653181</v>
      </c>
      <c r="Z17" s="92">
        <v>-0.69981240733589833</v>
      </c>
      <c r="AA17" s="92">
        <v>-0.71608715108195042</v>
      </c>
      <c r="AB17" s="92">
        <v>-0.72576464611302927</v>
      </c>
      <c r="AC17" s="92">
        <v>-0.67918479887706518</v>
      </c>
      <c r="AD17" s="92">
        <v>3.0380664264531593E-2</v>
      </c>
      <c r="AE17" s="92">
        <v>3.1009666019144851E-2</v>
      </c>
      <c r="AF17" s="92">
        <v>2.146633688080057E-2</v>
      </c>
      <c r="AG17" s="92">
        <v>-4.1645879854038489E-2</v>
      </c>
      <c r="AH17" s="92">
        <v>-4.3461733267485439E-2</v>
      </c>
      <c r="AI17" s="92">
        <v>-4.0176287941333363E-2</v>
      </c>
      <c r="AJ17" s="92">
        <v>-3.154270958733682E-2</v>
      </c>
      <c r="AK17" s="92">
        <v>6.8864757514610492E-3</v>
      </c>
      <c r="AL17" s="92">
        <v>5.2079284881460172E-3</v>
      </c>
      <c r="AM17" s="92">
        <v>1.2438681943456736E-3</v>
      </c>
      <c r="AN17" s="92">
        <v>-6.5713966034519899E-3</v>
      </c>
    </row>
    <row r="18" spans="1:40" ht="12.6" customHeight="1">
      <c r="A18" s="110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</row>
    <row r="19" spans="1:40" ht="12.6" customHeight="1">
      <c r="A19" s="80" t="s">
        <v>125</v>
      </c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</row>
    <row r="20" spans="1:40" ht="12.6" customHeight="1">
      <c r="A20" s="78" t="s">
        <v>126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>
        <v>0.60584857626539423</v>
      </c>
      <c r="S20" s="92">
        <v>0.6102110419499206</v>
      </c>
      <c r="T20" s="92">
        <v>0.61303557983878221</v>
      </c>
      <c r="U20" s="92">
        <v>0.61907387167657979</v>
      </c>
      <c r="V20" s="92">
        <v>0.60714165316652469</v>
      </c>
      <c r="W20" s="92">
        <v>0.60808550133437156</v>
      </c>
      <c r="X20" s="92">
        <v>0.60114151206054323</v>
      </c>
      <c r="Y20" s="92">
        <v>0.60671534476305544</v>
      </c>
      <c r="Z20" s="92">
        <v>0.5896744168537158</v>
      </c>
      <c r="AA20" s="92">
        <v>0.59756702318490984</v>
      </c>
      <c r="AB20" s="92">
        <v>0.5900540285100857</v>
      </c>
      <c r="AC20" s="92">
        <v>0.56993456275468835</v>
      </c>
      <c r="AD20" s="92">
        <v>0.54900461599832839</v>
      </c>
      <c r="AE20" s="92">
        <v>0.5682803910453551</v>
      </c>
      <c r="AF20" s="92">
        <v>0.57851201476563929</v>
      </c>
      <c r="AG20" s="92">
        <v>0.58275635969705319</v>
      </c>
      <c r="AH20" s="92">
        <v>0.57998657391661068</v>
      </c>
      <c r="AI20" s="92">
        <v>0.59349565998400977</v>
      </c>
      <c r="AJ20" s="92">
        <v>0.59232050847369955</v>
      </c>
      <c r="AK20" s="92">
        <v>0.57927146984984124</v>
      </c>
      <c r="AL20" s="92">
        <v>0.56491811061001662</v>
      </c>
      <c r="AM20" s="92">
        <v>0.57876181074601607</v>
      </c>
      <c r="AN20" s="92">
        <v>0.58941335270352746</v>
      </c>
    </row>
    <row r="21" spans="1:40" ht="12.6" customHeight="1">
      <c r="A21" s="78" t="s">
        <v>127</v>
      </c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>
        <v>0.54703017093047568</v>
      </c>
      <c r="S21" s="92">
        <v>0.56414021782234314</v>
      </c>
      <c r="T21" s="92">
        <v>0.57048759091819612</v>
      </c>
      <c r="U21" s="92">
        <v>0.57815993833480972</v>
      </c>
      <c r="V21" s="92">
        <v>0.53522787927595539</v>
      </c>
      <c r="W21" s="92">
        <v>0.54644252234766633</v>
      </c>
      <c r="X21" s="92">
        <v>0.54181044543999823</v>
      </c>
      <c r="Y21" s="92">
        <v>0.55740297603022748</v>
      </c>
      <c r="Z21" s="92">
        <v>0.5507738422952223</v>
      </c>
      <c r="AA21" s="92">
        <v>0.55816195387883705</v>
      </c>
      <c r="AB21" s="92">
        <v>0.54697633834052106</v>
      </c>
      <c r="AC21" s="92">
        <v>0.526797697306013</v>
      </c>
      <c r="AD21" s="92">
        <v>0.50096356590619839</v>
      </c>
      <c r="AE21" s="92">
        <v>0.52059654944471323</v>
      </c>
      <c r="AF21" s="92">
        <v>0.53564959711854987</v>
      </c>
      <c r="AG21" s="92">
        <v>0.53553115467581469</v>
      </c>
      <c r="AH21" s="92">
        <v>0.53085576463050277</v>
      </c>
      <c r="AI21" s="92">
        <v>0.54720231267093022</v>
      </c>
      <c r="AJ21" s="92">
        <v>0.56028414485443589</v>
      </c>
      <c r="AK21" s="92">
        <v>0.54867130879636195</v>
      </c>
      <c r="AL21" s="92">
        <v>0.52755755993353903</v>
      </c>
      <c r="AM21" s="92">
        <v>0.5454331782071169</v>
      </c>
      <c r="AN21" s="92">
        <v>0.55850981177712788</v>
      </c>
    </row>
    <row r="22" spans="1:40" ht="12.6" customHeight="1">
      <c r="A22" s="78" t="s">
        <v>128</v>
      </c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>
        <v>0</v>
      </c>
      <c r="S22" s="92">
        <v>0</v>
      </c>
      <c r="T22" s="92">
        <v>0</v>
      </c>
      <c r="U22" s="92">
        <v>0</v>
      </c>
      <c r="V22" s="92">
        <v>0.18718267809463718</v>
      </c>
      <c r="W22" s="92">
        <v>0.15633842066229148</v>
      </c>
      <c r="X22" s="92">
        <v>0.14155527734254933</v>
      </c>
      <c r="Y22" s="92">
        <v>0.12893192275508158</v>
      </c>
      <c r="Z22" s="92">
        <v>0.12761894634843304</v>
      </c>
      <c r="AA22" s="92">
        <v>0.11966713985458782</v>
      </c>
      <c r="AB22" s="92">
        <v>0.1196363215682975</v>
      </c>
      <c r="AC22" s="92">
        <v>0.12969661628461751</v>
      </c>
      <c r="AD22" s="92">
        <v>0.17099906787292399</v>
      </c>
      <c r="AE22" s="92">
        <v>0.13750792735996825</v>
      </c>
      <c r="AF22" s="92">
        <v>0.11971480786690619</v>
      </c>
      <c r="AG22" s="92">
        <v>0.11894856873230576</v>
      </c>
      <c r="AH22" s="92">
        <v>0.12112837002883377</v>
      </c>
      <c r="AI22" s="92">
        <v>0.11423630436511094</v>
      </c>
      <c r="AJ22" s="92">
        <v>9.4944862690958934E-2</v>
      </c>
      <c r="AK22" s="92">
        <v>9.3105899076048326E-2</v>
      </c>
      <c r="AL22" s="92">
        <v>9.4251555846708149E-2</v>
      </c>
      <c r="AM22" s="92">
        <v>8.1728473659080064E-2</v>
      </c>
      <c r="AN22" s="92">
        <v>8.6225621155899143E-2</v>
      </c>
    </row>
    <row r="23" spans="1:40" ht="12.6" customHeight="1">
      <c r="A23" s="110" t="s">
        <v>129</v>
      </c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>
        <v>9.7084333675404894E-2</v>
      </c>
      <c r="S23" s="92">
        <v>7.5499820488922897E-2</v>
      </c>
      <c r="T23" s="92">
        <v>6.9405415150251823E-2</v>
      </c>
      <c r="U23" s="92">
        <v>6.6088935769436905E-2</v>
      </c>
      <c r="V23" s="92">
        <v>0.11844645070142307</v>
      </c>
      <c r="W23" s="92">
        <v>0.10137222290522792</v>
      </c>
      <c r="X23" s="92">
        <v>9.8697337365996965E-2</v>
      </c>
      <c r="Y23" s="92">
        <v>8.1277602682170935E-2</v>
      </c>
      <c r="Z23" s="92">
        <v>6.5968783591076052E-2</v>
      </c>
      <c r="AA23" s="92">
        <v>6.5942509839401434E-2</v>
      </c>
      <c r="AB23" s="92">
        <v>7.3006348720875414E-2</v>
      </c>
      <c r="AC23" s="92">
        <v>7.5687400392389262E-2</v>
      </c>
      <c r="AD23" s="92">
        <v>8.7505730720989577E-2</v>
      </c>
      <c r="AE23" s="92">
        <v>8.3909003991721617E-2</v>
      </c>
      <c r="AF23" s="92">
        <v>7.4090799418320308E-2</v>
      </c>
      <c r="AG23" s="92">
        <v>8.1037648470775478E-2</v>
      </c>
      <c r="AH23" s="92">
        <v>8.4710252781078535E-2</v>
      </c>
      <c r="AI23" s="92">
        <v>7.8001155584401197E-2</v>
      </c>
      <c r="AJ23" s="92">
        <v>5.4086196849431001E-2</v>
      </c>
      <c r="AK23" s="92">
        <v>5.2825251451467811E-2</v>
      </c>
      <c r="AL23" s="92">
        <v>6.6218487394957976E-2</v>
      </c>
      <c r="AM23" s="92">
        <v>5.7586094866796625E-2</v>
      </c>
      <c r="AN23" s="92">
        <v>5.2431016000317625E-2</v>
      </c>
    </row>
    <row r="24" spans="1:40" ht="12.6" customHeight="1">
      <c r="A24" s="110" t="s">
        <v>130</v>
      </c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>
        <v>0</v>
      </c>
      <c r="S24" s="92">
        <v>0</v>
      </c>
      <c r="T24" s="92">
        <v>0</v>
      </c>
      <c r="U24" s="92">
        <v>0</v>
      </c>
      <c r="V24" s="92">
        <v>2.3259436686843202E-2</v>
      </c>
      <c r="W24" s="92">
        <v>1.377867367507846E-2</v>
      </c>
      <c r="X24" s="92">
        <v>8.4653188587842584E-3</v>
      </c>
      <c r="Y24" s="92">
        <v>8.5862556519547707E-3</v>
      </c>
      <c r="Z24" s="92">
        <v>4.3627002297460023E-3</v>
      </c>
      <c r="AA24" s="92">
        <v>2.5313702341753898E-3</v>
      </c>
      <c r="AB24" s="92">
        <v>3.2058912093785126E-3</v>
      </c>
      <c r="AC24" s="92">
        <v>6.7381800338470674E-3</v>
      </c>
      <c r="AD24" s="92">
        <v>5.473811686345747E-3</v>
      </c>
      <c r="AE24" s="92">
        <v>2.291635943058729E-3</v>
      </c>
      <c r="AF24" s="92">
        <v>6.7550163352874826E-3</v>
      </c>
      <c r="AG24" s="92">
        <v>5.516492404427544E-3</v>
      </c>
      <c r="AH24" s="92">
        <v>3.2574003252533691E-3</v>
      </c>
      <c r="AI24" s="92">
        <v>4.9824683599407954E-3</v>
      </c>
      <c r="AJ24" s="92">
        <v>1.1145761054063966E-2</v>
      </c>
      <c r="AK24" s="92">
        <v>8.0955106713549753E-3</v>
      </c>
      <c r="AL24" s="92">
        <v>4.2857142857142851E-3</v>
      </c>
      <c r="AM24" s="92">
        <v>5.1981806367771277E-3</v>
      </c>
      <c r="AN24" s="92">
        <v>4.8572676380672572E-3</v>
      </c>
    </row>
    <row r="25" spans="1:40" ht="12.6" customHeight="1">
      <c r="A25" s="110" t="s">
        <v>131</v>
      </c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>
        <v>0</v>
      </c>
      <c r="S25" s="92">
        <v>0</v>
      </c>
      <c r="T25" s="92">
        <v>0</v>
      </c>
      <c r="U25" s="92">
        <v>0</v>
      </c>
      <c r="V25" s="92">
        <v>5.2985089887180932E-2</v>
      </c>
      <c r="W25" s="92">
        <v>4.6547511799251276E-2</v>
      </c>
      <c r="X25" s="92">
        <v>3.8520589844892081E-2</v>
      </c>
      <c r="Y25" s="92">
        <v>4.2925516999519832E-2</v>
      </c>
      <c r="Z25" s="92">
        <v>6.1621386043119251E-2</v>
      </c>
      <c r="AA25" s="92">
        <v>5.4956333146143566E-2</v>
      </c>
      <c r="AB25" s="92">
        <v>4.7006556608592695E-2</v>
      </c>
      <c r="AC25" s="92">
        <v>5.1517386328554987E-2</v>
      </c>
      <c r="AD25" s="92">
        <v>8.6017382312038843E-2</v>
      </c>
      <c r="AE25" s="92">
        <v>5.6147213127317117E-2</v>
      </c>
      <c r="AF25" s="92">
        <v>4.2287782375888101E-2</v>
      </c>
      <c r="AG25" s="92">
        <v>3.5463982384397609E-2</v>
      </c>
      <c r="AH25" s="92">
        <v>3.6359145632767785E-2</v>
      </c>
      <c r="AI25" s="92">
        <v>3.4080831309900243E-2</v>
      </c>
      <c r="AJ25" s="92">
        <v>3.1786393468077545E-2</v>
      </c>
      <c r="AK25" s="92">
        <v>3.4273079049198449E-2</v>
      </c>
      <c r="AL25" s="92">
        <v>2.5548640681297079E-2</v>
      </c>
      <c r="AM25" s="92">
        <v>2.0213273913735473E-2</v>
      </c>
      <c r="AN25" s="92">
        <v>3.0695850083626391E-2</v>
      </c>
    </row>
    <row r="26" spans="1:40" ht="12.6" customHeight="1">
      <c r="A26" s="110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</row>
    <row r="27" spans="1:40" ht="12.6" customHeight="1">
      <c r="A27" s="80" t="s">
        <v>132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</row>
    <row r="28" spans="1:40" ht="12.6" customHeight="1">
      <c r="A28" s="341" t="s">
        <v>133</v>
      </c>
      <c r="B28" s="153">
        <v>1.8537387622111989E-2</v>
      </c>
      <c r="C28" s="153">
        <v>-2.86339926045589E-2</v>
      </c>
      <c r="D28" s="153">
        <v>5.7406887537910123E-2</v>
      </c>
      <c r="E28" s="153">
        <v>2.3877129581828527E-3</v>
      </c>
      <c r="F28" s="153">
        <v>6.2061082567114845E-2</v>
      </c>
      <c r="G28" s="153">
        <v>3.8588629162865429E-2</v>
      </c>
      <c r="H28" s="153">
        <v>-2.5349378713032888E-2</v>
      </c>
      <c r="I28" s="153">
        <v>2.5826574332355356E-2</v>
      </c>
      <c r="J28" s="153">
        <v>-2.4670145479811056E-2</v>
      </c>
      <c r="K28" s="153">
        <v>-1.1786882683846978E-2</v>
      </c>
      <c r="L28" s="153">
        <v>2.2020124979570399E-2</v>
      </c>
      <c r="M28" s="153">
        <v>6.1122772902306055E-2</v>
      </c>
      <c r="N28" s="153">
        <v>5.298066745432628E-2</v>
      </c>
      <c r="O28" s="153">
        <v>9.3506950181165172E-2</v>
      </c>
      <c r="P28" s="153">
        <v>4.0637597117687774E-2</v>
      </c>
      <c r="Q28" s="153">
        <v>0.11837386116169668</v>
      </c>
      <c r="R28" s="153">
        <v>-3.5649054284383475E-3</v>
      </c>
      <c r="S28" s="153">
        <v>2.9873731089558264E-2</v>
      </c>
      <c r="T28" s="153">
        <v>4.0311941843856003E-2</v>
      </c>
      <c r="U28" s="153">
        <v>-8.355552187866544E-3</v>
      </c>
      <c r="V28" s="153">
        <v>1.776142987384155E-4</v>
      </c>
      <c r="W28" s="153">
        <v>-8.8222649354725013E-2</v>
      </c>
      <c r="X28" s="153">
        <v>-6.6935244969403507E-2</v>
      </c>
      <c r="Y28" s="153">
        <v>-5.4058722209310073E-2</v>
      </c>
      <c r="Z28" s="153">
        <v>2.390456370190952E-2</v>
      </c>
      <c r="AA28" s="153">
        <v>1.9796987946105515E-2</v>
      </c>
      <c r="AB28" s="153">
        <v>1.733819515634405E-2</v>
      </c>
      <c r="AC28" s="153">
        <v>-5.3746973971739442E-2</v>
      </c>
      <c r="AD28" s="153">
        <v>-9.8737670393137744E-2</v>
      </c>
      <c r="AE28" s="153">
        <v>-6.7064347517939882E-2</v>
      </c>
      <c r="AF28" s="153">
        <v>-3.4087111507185019E-2</v>
      </c>
      <c r="AG28" s="153">
        <v>2.2648777659608488E-3</v>
      </c>
      <c r="AH28" s="153">
        <v>6.9733535440289041E-2</v>
      </c>
      <c r="AI28" s="153">
        <v>5.3504503852693341E-2</v>
      </c>
      <c r="AJ28" s="153">
        <v>4.8908311551798755E-2</v>
      </c>
      <c r="AK28" s="153">
        <v>2.7671631276777298E-2</v>
      </c>
      <c r="AL28" s="134">
        <v>-1.519609233212349E-2</v>
      </c>
      <c r="AM28" s="134">
        <v>-3.9240059714255038E-3</v>
      </c>
      <c r="AN28" s="134">
        <v>1.5653116858700411E-3</v>
      </c>
    </row>
    <row r="29" spans="1:40" ht="12.6" customHeight="1">
      <c r="A29" s="342" t="s">
        <v>85</v>
      </c>
      <c r="B29" s="51">
        <v>-2.7452070503867502E-2</v>
      </c>
      <c r="C29" s="51">
        <v>-5.4611404622943883E-3</v>
      </c>
      <c r="D29" s="51">
        <v>-3.1322051994790372E-2</v>
      </c>
      <c r="E29" s="51">
        <v>-7.1092010263602247E-3</v>
      </c>
      <c r="F29" s="51">
        <v>3.49460295000062E-2</v>
      </c>
      <c r="G29" s="51">
        <v>-1.9414464819103586E-2</v>
      </c>
      <c r="H29" s="51">
        <v>1.670402367636483E-3</v>
      </c>
      <c r="I29" s="51">
        <v>3.5937930895320609E-2</v>
      </c>
      <c r="J29" s="51">
        <v>-7.4494831921035421E-3</v>
      </c>
      <c r="K29" s="51">
        <v>1.1807837141951614E-2</v>
      </c>
      <c r="L29" s="51">
        <v>5.7016905375800536E-2</v>
      </c>
      <c r="M29" s="51">
        <v>1.6028640235146694E-2</v>
      </c>
      <c r="N29" s="51">
        <v>-1.1952597211244446E-3</v>
      </c>
      <c r="O29" s="51">
        <v>3.8348142539455628E-2</v>
      </c>
      <c r="P29" s="51">
        <v>-3.692285375480945E-2</v>
      </c>
      <c r="Q29" s="51">
        <v>2.4526787913241258E-2</v>
      </c>
      <c r="R29" s="51">
        <v>-2.0477500294242008E-2</v>
      </c>
      <c r="S29" s="51">
        <v>-2.3904479039748704E-2</v>
      </c>
      <c r="T29" s="51">
        <v>-5.5732691333931781E-3</v>
      </c>
      <c r="U29" s="51">
        <v>-1.046772464722142E-2</v>
      </c>
      <c r="V29" s="51">
        <v>-2.72196100184963E-3</v>
      </c>
      <c r="W29" s="51">
        <v>-2.3043188326207203E-2</v>
      </c>
      <c r="X29" s="51">
        <v>-3.1942844642976767E-2</v>
      </c>
      <c r="Y29" s="51">
        <v>-4.4994412411768638E-2</v>
      </c>
      <c r="Z29" s="51">
        <v>-3.0205689821533703E-2</v>
      </c>
      <c r="AA29" s="51">
        <v>-2.490885796469958E-2</v>
      </c>
      <c r="AB29" s="51">
        <v>-6.5141507597680079E-3</v>
      </c>
      <c r="AC29" s="51">
        <v>-3.4345894067764504E-2</v>
      </c>
      <c r="AD29" s="51">
        <v>3.886181015075333E-2</v>
      </c>
      <c r="AE29" s="51">
        <v>1.803401099387867E-2</v>
      </c>
      <c r="AF29" s="51">
        <v>-5.5587349179880199E-3</v>
      </c>
      <c r="AG29" s="51">
        <v>7.6349589707655693E-3</v>
      </c>
      <c r="AH29" s="51">
        <v>-2.9415472936911808E-3</v>
      </c>
      <c r="AI29" s="51">
        <v>-3.6618673805303135E-3</v>
      </c>
      <c r="AJ29" s="51">
        <v>1.2312692743469711E-2</v>
      </c>
      <c r="AK29" s="92">
        <v>1.1548995618000352E-2</v>
      </c>
      <c r="AL29" s="92">
        <v>8.2679928539019316E-4</v>
      </c>
      <c r="AM29" s="92">
        <v>2.7144403591439618E-3</v>
      </c>
      <c r="AN29" s="92">
        <v>-9.1988289957833415E-4</v>
      </c>
    </row>
    <row r="30" spans="1:40" ht="12.6" customHeight="1">
      <c r="A30" s="342" t="s">
        <v>86</v>
      </c>
      <c r="B30" s="51">
        <v>-1.5108663436821403E-2</v>
      </c>
      <c r="C30" s="51">
        <v>-4.2579279023759447E-3</v>
      </c>
      <c r="D30" s="51">
        <v>-7.9036867610715617E-3</v>
      </c>
      <c r="E30" s="51">
        <v>-5.3119148706647461E-3</v>
      </c>
      <c r="F30" s="51">
        <v>-1.0494554452150211E-2</v>
      </c>
      <c r="G30" s="51">
        <v>1.4379943162136621E-2</v>
      </c>
      <c r="H30" s="51">
        <v>-5.6570844123343374E-3</v>
      </c>
      <c r="I30" s="51">
        <v>5.1599339297845456E-3</v>
      </c>
      <c r="J30" s="51">
        <v>4.0631916737699399E-3</v>
      </c>
      <c r="K30" s="51">
        <v>-1.6474569582333995E-2</v>
      </c>
      <c r="L30" s="51">
        <v>2.0719780155987734E-4</v>
      </c>
      <c r="M30" s="51">
        <v>3.868529930525668E-4</v>
      </c>
      <c r="N30" s="51">
        <v>1.4890255512010888E-2</v>
      </c>
      <c r="O30" s="51">
        <v>1.1251580389825074E-2</v>
      </c>
      <c r="P30" s="51">
        <v>1.0068518707853042E-2</v>
      </c>
      <c r="Q30" s="51">
        <v>1.2260304384632294E-2</v>
      </c>
      <c r="R30" s="51">
        <v>2.7985684581282727E-3</v>
      </c>
      <c r="S30" s="51">
        <v>7.7685921032645076E-3</v>
      </c>
      <c r="T30" s="51">
        <v>4.5983459054484005E-3</v>
      </c>
      <c r="U30" s="51">
        <v>3.5329162660958425E-3</v>
      </c>
      <c r="V30" s="51">
        <v>7.248063304185922E-3</v>
      </c>
      <c r="W30" s="51">
        <v>1.4984505550543258E-3</v>
      </c>
      <c r="X30" s="51">
        <v>3.5475905846380881E-3</v>
      </c>
      <c r="Y30" s="51">
        <v>-5.0105224952163253E-3</v>
      </c>
      <c r="Z30" s="51">
        <v>-7.1426759359617328E-3</v>
      </c>
      <c r="AA30" s="51">
        <v>-5.4982072746703019E-3</v>
      </c>
      <c r="AB30" s="51">
        <v>-2.702550726894448E-3</v>
      </c>
      <c r="AC30" s="51">
        <v>-8.0214466203145478E-3</v>
      </c>
      <c r="AD30" s="51">
        <v>-4.5657457997103704E-3</v>
      </c>
      <c r="AE30" s="51">
        <v>1.9448112351871617E-3</v>
      </c>
      <c r="AF30" s="51">
        <v>3.467725408529178E-3</v>
      </c>
      <c r="AG30" s="51">
        <v>1.0572986508549091E-2</v>
      </c>
      <c r="AH30" s="51">
        <v>6.6073427769988624E-3</v>
      </c>
      <c r="AI30" s="51">
        <v>4.3410628368845674E-3</v>
      </c>
      <c r="AJ30" s="51">
        <v>-1.3513501616778255E-3</v>
      </c>
      <c r="AK30" s="92">
        <v>5.7438885788533723E-3</v>
      </c>
      <c r="AL30" s="92">
        <v>6.9440505898366589E-3</v>
      </c>
      <c r="AM30" s="92">
        <v>1.4679611050399145E-3</v>
      </c>
      <c r="AN30" s="92">
        <v>4.9670319340370103E-3</v>
      </c>
    </row>
    <row r="31" spans="1:40" ht="12.6" customHeight="1">
      <c r="A31" s="342" t="s">
        <v>134</v>
      </c>
      <c r="B31" s="51">
        <v>1.5409887510726868E-2</v>
      </c>
      <c r="C31" s="51">
        <v>-7.4888090661978388E-3</v>
      </c>
      <c r="D31" s="51">
        <v>9.0744669590549169E-3</v>
      </c>
      <c r="E31" s="51">
        <v>5.9235315420830712E-3</v>
      </c>
      <c r="F31" s="51">
        <v>-5.4308083070161153E-3</v>
      </c>
      <c r="G31" s="51">
        <v>1.0128891734207765E-3</v>
      </c>
      <c r="H31" s="51">
        <v>-4.2251866037037837E-3</v>
      </c>
      <c r="I31" s="51">
        <v>-1.6234093807022312E-2</v>
      </c>
      <c r="J31" s="51">
        <v>3.616401756358936E-3</v>
      </c>
      <c r="K31" s="51">
        <v>1.0180374229159697E-2</v>
      </c>
      <c r="L31" s="51">
        <v>-4.8816516522685108E-3</v>
      </c>
      <c r="M31" s="51">
        <v>1.8295430170224693E-2</v>
      </c>
      <c r="N31" s="51">
        <v>4.5607145119401938E-3</v>
      </c>
      <c r="O31" s="51">
        <v>3.2557576550063024E-3</v>
      </c>
      <c r="P31" s="51">
        <v>1.162659619926963E-2</v>
      </c>
      <c r="Q31" s="51">
        <v>5.3017055320110423E-3</v>
      </c>
      <c r="R31" s="51">
        <v>3.3608976342942363E-3</v>
      </c>
      <c r="S31" s="51">
        <v>8.200853858360363E-3</v>
      </c>
      <c r="T31" s="51">
        <v>8.8767557645169914E-3</v>
      </c>
      <c r="U31" s="51">
        <v>8.7383637135717319E-3</v>
      </c>
      <c r="V31" s="51">
        <v>5.492919051627132E-3</v>
      </c>
      <c r="W31" s="51">
        <v>-1.1165417957870809E-2</v>
      </c>
      <c r="X31" s="51">
        <v>4.5937060334870087E-3</v>
      </c>
      <c r="Y31" s="51">
        <v>1.2345226989802268E-3</v>
      </c>
      <c r="Z31" s="51">
        <v>-4.5322968798796968E-3</v>
      </c>
      <c r="AA31" s="51">
        <v>-6.6838926619152972E-3</v>
      </c>
      <c r="AB31" s="51">
        <v>-7.6344462755580959E-3</v>
      </c>
      <c r="AC31" s="51">
        <v>-9.4207611833674234E-3</v>
      </c>
      <c r="AD31" s="51">
        <v>-3.6472995544467677E-3</v>
      </c>
      <c r="AE31" s="51">
        <v>3.8347796372779287E-3</v>
      </c>
      <c r="AF31" s="51">
        <v>-6.0680942901579649E-3</v>
      </c>
      <c r="AG31" s="51">
        <v>-1.0216403868521479E-2</v>
      </c>
      <c r="AH31" s="51">
        <v>2.539703304714154E-2</v>
      </c>
      <c r="AI31" s="51">
        <v>2.633397243425098E-2</v>
      </c>
      <c r="AJ31" s="51">
        <v>2.9180359908125807E-2</v>
      </c>
      <c r="AK31" s="92">
        <v>2.5109328185067829E-2</v>
      </c>
      <c r="AL31" s="92">
        <v>-1.3949247107531759E-2</v>
      </c>
      <c r="AM31" s="92">
        <v>-8.985467185060091E-3</v>
      </c>
      <c r="AN31" s="92">
        <v>-3.4201850508957252E-3</v>
      </c>
    </row>
    <row r="32" spans="1:40" ht="12.6" customHeight="1">
      <c r="A32" s="342" t="s">
        <v>135</v>
      </c>
      <c r="B32" s="51">
        <v>6.6162753982259778E-3</v>
      </c>
      <c r="C32" s="51">
        <v>7.7442495071761153E-3</v>
      </c>
      <c r="D32" s="51">
        <v>7.9754798864195998E-3</v>
      </c>
      <c r="E32" s="51">
        <v>1.2998058237465235E-2</v>
      </c>
      <c r="F32" s="51">
        <v>1.347004021517831E-2</v>
      </c>
      <c r="G32" s="51">
        <v>1.4699134736929928E-2</v>
      </c>
      <c r="H32" s="51">
        <v>-7.4658890605618766E-3</v>
      </c>
      <c r="I32" s="51">
        <v>1.7391956076182283E-4</v>
      </c>
      <c r="J32" s="51">
        <v>-6.9167376993990353E-3</v>
      </c>
      <c r="K32" s="51">
        <v>-1.4546759436709245E-2</v>
      </c>
      <c r="L32" s="51">
        <v>-1.2701582473209421E-2</v>
      </c>
      <c r="M32" s="51">
        <v>-1.6910065577670805E-2</v>
      </c>
      <c r="N32" s="51">
        <v>-2.0368988242940662E-2</v>
      </c>
      <c r="O32" s="51">
        <v>1.1856789071963277E-3</v>
      </c>
      <c r="P32" s="51">
        <v>1.041019470288608E-2</v>
      </c>
      <c r="Q32" s="51">
        <v>3.5150501878901128E-3</v>
      </c>
      <c r="R32" s="51">
        <v>8.5796611203863889E-3</v>
      </c>
      <c r="S32" s="51">
        <v>-4.5027939460731302E-3</v>
      </c>
      <c r="T32" s="51">
        <v>1.1453038678672521E-2</v>
      </c>
      <c r="U32" s="51">
        <v>3.3790023536988999E-3</v>
      </c>
      <c r="V32" s="51">
        <v>-1.2942220231231065E-2</v>
      </c>
      <c r="W32" s="51">
        <v>-4.1187777036833639E-3</v>
      </c>
      <c r="X32" s="51">
        <v>-4.8746074040112407E-3</v>
      </c>
      <c r="Y32" s="51">
        <v>5.0614634705449801E-3</v>
      </c>
      <c r="Z32" s="51">
        <v>2.0570731737188017E-2</v>
      </c>
      <c r="AA32" s="51">
        <v>1.9993168111774515E-2</v>
      </c>
      <c r="AB32" s="51">
        <v>-1.8755217592532449E-3</v>
      </c>
      <c r="AC32" s="51">
        <v>-7.793416405890416E-3</v>
      </c>
      <c r="AD32" s="51">
        <v>-7.6671038186004624E-3</v>
      </c>
      <c r="AE32" s="51">
        <v>-5.4927206685763267E-3</v>
      </c>
      <c r="AF32" s="51">
        <v>5.7959824385813681E-3</v>
      </c>
      <c r="AG32" s="51">
        <v>1.4608328205420053E-2</v>
      </c>
      <c r="AH32" s="51">
        <v>6.2802935290699391E-3</v>
      </c>
      <c r="AI32" s="51">
        <v>-1.8919798864088545E-3</v>
      </c>
      <c r="AJ32" s="51">
        <v>-4.2820633136162302E-3</v>
      </c>
      <c r="AK32" s="92">
        <v>-1.6294757126849083E-2</v>
      </c>
      <c r="AL32" s="92">
        <v>-9.8480390766787652E-3</v>
      </c>
      <c r="AM32" s="92">
        <v>-4.9284004117158744E-3</v>
      </c>
      <c r="AN32" s="92">
        <v>4.4315526549028387E-4</v>
      </c>
    </row>
    <row r="33" spans="1:69" ht="12.6" customHeight="1">
      <c r="A33" s="342" t="s">
        <v>136</v>
      </c>
      <c r="B33" s="51">
        <v>2.7114040916108612E-2</v>
      </c>
      <c r="C33" s="51">
        <v>4.3988605594674152E-3</v>
      </c>
      <c r="D33" s="51">
        <v>2.6327827659682165E-2</v>
      </c>
      <c r="E33" s="51">
        <v>6.5014370583839777E-4</v>
      </c>
      <c r="F33" s="51">
        <v>7.0607164558911884E-3</v>
      </c>
      <c r="G33" s="51">
        <v>1.3114058393922292E-2</v>
      </c>
      <c r="H33" s="51">
        <v>-1.8819228342001663E-3</v>
      </c>
      <c r="I33" s="51">
        <v>1.8669928539239156E-3</v>
      </c>
      <c r="J33" s="51">
        <v>-5.6551605578516861E-3</v>
      </c>
      <c r="K33" s="51">
        <v>-1.5209444174267742E-2</v>
      </c>
      <c r="L33" s="51">
        <v>-4.3100715100343519E-3</v>
      </c>
      <c r="M33" s="51">
        <v>1.712550429050879E-2</v>
      </c>
      <c r="N33" s="51">
        <v>3.608270609738521E-2</v>
      </c>
      <c r="O33" s="51">
        <v>2.4728738400535064E-2</v>
      </c>
      <c r="P33" s="51">
        <v>1.9616221832484394E-2</v>
      </c>
      <c r="Q33" s="51">
        <v>3.0535564063157921E-2</v>
      </c>
      <c r="R33" s="51">
        <v>-3.7689132225820999E-3</v>
      </c>
      <c r="S33" s="51">
        <v>9.0799207547047848E-3</v>
      </c>
      <c r="T33" s="51">
        <v>1.3679995095993406E-2</v>
      </c>
      <c r="U33" s="51">
        <v>3.4729293053654171E-5</v>
      </c>
      <c r="V33" s="51">
        <v>-3.3681095713983242E-2</v>
      </c>
      <c r="W33" s="51">
        <v>-3.2685835327344766E-2</v>
      </c>
      <c r="X33" s="51">
        <v>-4.0661280571230696E-2</v>
      </c>
      <c r="Y33" s="51">
        <v>-3.6765057037973309E-2</v>
      </c>
      <c r="Z33" s="51">
        <v>4.0590344571784869E-4</v>
      </c>
      <c r="AA33" s="51">
        <v>6.3569257191336808E-3</v>
      </c>
      <c r="AB33" s="51">
        <v>1.2870854582181667E-2</v>
      </c>
      <c r="AC33" s="51">
        <v>3.7570291786116101E-3</v>
      </c>
      <c r="AD33" s="51">
        <v>-2.0275875621019176E-2</v>
      </c>
      <c r="AE33" s="51">
        <v>-1.943798752114614E-2</v>
      </c>
      <c r="AF33" s="51">
        <v>-1.6955969751366297E-2</v>
      </c>
      <c r="AG33" s="51">
        <v>-1.9720531690504046E-2</v>
      </c>
      <c r="AH33" s="51">
        <v>-3.6544198572927623E-3</v>
      </c>
      <c r="AI33" s="51">
        <v>-1.0219585428499062E-2</v>
      </c>
      <c r="AJ33" s="51">
        <v>-1.7483918052717533E-3</v>
      </c>
      <c r="AK33" s="92">
        <v>4.6437307416926817E-3</v>
      </c>
      <c r="AL33" s="92">
        <v>5.0378927518148833E-3</v>
      </c>
      <c r="AM33" s="92">
        <v>7.6376900301404101E-3</v>
      </c>
      <c r="AN33" s="92">
        <v>1.167730910751214E-2</v>
      </c>
    </row>
    <row r="34" spans="1:69" ht="12.6" customHeight="1">
      <c r="A34" s="342" t="s">
        <v>137</v>
      </c>
      <c r="B34" s="51">
        <v>1.5754697061564002E-2</v>
      </c>
      <c r="C34" s="51">
        <v>1.7229017329431873E-3</v>
      </c>
      <c r="D34" s="51">
        <v>-4.8994205926614614E-3</v>
      </c>
      <c r="E34" s="51">
        <v>5.1751438984735639E-3</v>
      </c>
      <c r="F34" s="51">
        <v>3.7695191961148451E-3</v>
      </c>
      <c r="G34" s="51">
        <v>2.3567582468402787E-3</v>
      </c>
      <c r="H34" s="51">
        <v>4.3435684286119246E-4</v>
      </c>
      <c r="I34" s="51">
        <v>9.1091571050944337E-4</v>
      </c>
      <c r="J34" s="51">
        <v>-9.1381520983904712E-3</v>
      </c>
      <c r="K34" s="51">
        <v>6.9760883439953032E-4</v>
      </c>
      <c r="L34" s="51">
        <v>-2.6149791507212284E-3</v>
      </c>
      <c r="M34" s="51">
        <v>-8.7561786417806788E-3</v>
      </c>
      <c r="N34" s="51">
        <v>1.9113139319362872E-3</v>
      </c>
      <c r="O34" s="51">
        <v>8.5930797700383716E-3</v>
      </c>
      <c r="P34" s="51">
        <v>3.2550973951356249E-3</v>
      </c>
      <c r="Q34" s="51">
        <v>9.5291227469296216E-3</v>
      </c>
      <c r="R34" s="51">
        <v>1.7035522639198208E-3</v>
      </c>
      <c r="S34" s="51">
        <v>3.1308678523296889E-3</v>
      </c>
      <c r="T34" s="51">
        <v>5.3087550792996364E-3</v>
      </c>
      <c r="U34" s="51">
        <v>-6.421762006469117E-3</v>
      </c>
      <c r="V34" s="51">
        <v>-7.2226898329375618E-3</v>
      </c>
      <c r="W34" s="51">
        <v>-1.7039187227866466E-2</v>
      </c>
      <c r="X34" s="51">
        <v>-1.3362994796059961E-2</v>
      </c>
      <c r="Y34" s="51">
        <v>4.1182594742254636E-3</v>
      </c>
      <c r="Z34" s="51">
        <v>1.2184976498715371E-2</v>
      </c>
      <c r="AA34" s="51">
        <v>6.1082587547550068E-3</v>
      </c>
      <c r="AB34" s="51">
        <v>2.8392354307514665E-3</v>
      </c>
      <c r="AC34" s="51">
        <v>-2.0867709659477718E-3</v>
      </c>
      <c r="AD34" s="51">
        <v>-1.9882866064906381E-2</v>
      </c>
      <c r="AE34" s="51">
        <v>-1.2390261600313878E-2</v>
      </c>
      <c r="AF34" s="51">
        <v>-2.899691918363046E-3</v>
      </c>
      <c r="AG34" s="51">
        <v>2.107483433579545E-4</v>
      </c>
      <c r="AH34" s="51">
        <v>9.3043141113692725E-3</v>
      </c>
      <c r="AI34" s="51">
        <v>1.2878486416090875E-2</v>
      </c>
      <c r="AJ34" s="51">
        <v>9.8767410188035695E-3</v>
      </c>
      <c r="AK34" s="92">
        <v>3.7325516297862476E-3</v>
      </c>
      <c r="AL34" s="92">
        <v>-9.6646012931034461E-3</v>
      </c>
      <c r="AM34" s="92">
        <v>-2.04398560883043E-3</v>
      </c>
      <c r="AN34" s="92">
        <v>3.3127534713829157E-3</v>
      </c>
      <c r="BJ34" s="92"/>
      <c r="BK34" s="92"/>
      <c r="BL34" s="92"/>
      <c r="BM34" s="92"/>
      <c r="BN34" s="92"/>
      <c r="BO34" s="92"/>
      <c r="BP34" s="92"/>
      <c r="BQ34" s="92"/>
    </row>
    <row r="35" spans="1:69" ht="12.6" customHeight="1">
      <c r="A35" s="342" t="s">
        <v>138</v>
      </c>
      <c r="B35" s="51">
        <v>-3.5062094776135352E-3</v>
      </c>
      <c r="C35" s="51">
        <v>-2.5292126973277405E-2</v>
      </c>
      <c r="D35" s="51">
        <v>5.8154272381276691E-2</v>
      </c>
      <c r="E35" s="51">
        <v>-9.9380485286526491E-3</v>
      </c>
      <c r="F35" s="51">
        <v>1.8454858486125263E-2</v>
      </c>
      <c r="G35" s="51">
        <v>1.2440310268719453E-2</v>
      </c>
      <c r="H35" s="51">
        <v>-8.2240550127304791E-3</v>
      </c>
      <c r="I35" s="51">
        <v>-1.9890248109224172E-3</v>
      </c>
      <c r="J35" s="51">
        <v>-3.1902053621952948E-3</v>
      </c>
      <c r="K35" s="51">
        <v>1.1758070303953084E-2</v>
      </c>
      <c r="L35" s="51">
        <v>-1.0695693411556356E-2</v>
      </c>
      <c r="M35" s="51">
        <v>3.4952589432824803E-2</v>
      </c>
      <c r="N35" s="51">
        <v>1.7099925365118802E-2</v>
      </c>
      <c r="O35" s="51">
        <v>6.1439725191082565E-3</v>
      </c>
      <c r="P35" s="51">
        <v>2.2583822034868375E-2</v>
      </c>
      <c r="Q35" s="51">
        <v>3.2705326333834439E-2</v>
      </c>
      <c r="R35" s="51">
        <v>4.238828611657185E-3</v>
      </c>
      <c r="S35" s="51">
        <v>3.0100769506720703E-2</v>
      </c>
      <c r="T35" s="51">
        <v>1.9699999076300159E-3</v>
      </c>
      <c r="U35" s="51">
        <v>-7.1510771605961905E-3</v>
      </c>
      <c r="V35" s="51">
        <v>4.4004598722926981E-2</v>
      </c>
      <c r="W35" s="51">
        <v>-1.6686933668065818E-3</v>
      </c>
      <c r="X35" s="51">
        <v>1.5763571451057327E-2</v>
      </c>
      <c r="Y35" s="51">
        <v>2.2297820044636991E-2</v>
      </c>
      <c r="Z35" s="51">
        <v>3.2624489449572219E-2</v>
      </c>
      <c r="AA35" s="51">
        <v>2.4430453701050611E-2</v>
      </c>
      <c r="AB35" s="51">
        <v>2.0354774664884671E-2</v>
      </c>
      <c r="AC35" s="51">
        <v>4.1634446530280774E-3</v>
      </c>
      <c r="AD35" s="51">
        <v>-8.1556317842206696E-2</v>
      </c>
      <c r="AE35" s="51">
        <v>-5.3560354537822541E-2</v>
      </c>
      <c r="AF35" s="51">
        <v>-1.1873430573637361E-2</v>
      </c>
      <c r="AG35" s="51">
        <v>-8.25208703106268E-4</v>
      </c>
      <c r="AH35" s="51">
        <v>2.8735779282520298E-2</v>
      </c>
      <c r="AI35" s="51">
        <v>2.5728032413269215E-2</v>
      </c>
      <c r="AJ35" s="51">
        <v>4.9256053124347721E-3</v>
      </c>
      <c r="AK35" s="92">
        <v>-6.8121063497738376E-3</v>
      </c>
      <c r="AL35" s="92">
        <v>5.4561663452812907E-3</v>
      </c>
      <c r="AM35" s="92">
        <v>2.1289728307010797E-4</v>
      </c>
      <c r="AN35" s="92">
        <v>-1.4495709451293222E-2</v>
      </c>
      <c r="BJ35" s="92"/>
      <c r="BK35" s="92"/>
      <c r="BL35" s="92"/>
      <c r="BM35" s="92"/>
      <c r="BN35" s="92"/>
      <c r="BO35" s="92"/>
      <c r="BP35" s="92"/>
      <c r="BQ35" s="92"/>
    </row>
    <row r="36" spans="1:69" s="75" customFormat="1" ht="12.6" customHeight="1">
      <c r="A36" s="343" t="s">
        <v>139</v>
      </c>
      <c r="B36" s="153">
        <v>4.5989458125979543E-2</v>
      </c>
      <c r="C36" s="153">
        <v>-2.3172852142264461E-2</v>
      </c>
      <c r="D36" s="153">
        <v>8.8728939532700474E-2</v>
      </c>
      <c r="E36" s="153">
        <v>9.4969139845429672E-3</v>
      </c>
      <c r="F36" s="153">
        <v>2.7115053067108562E-2</v>
      </c>
      <c r="G36" s="153">
        <v>5.8003093981969227E-2</v>
      </c>
      <c r="H36" s="153">
        <v>-2.7019781080669325E-2</v>
      </c>
      <c r="I36" s="153">
        <v>-1.011135656296515E-2</v>
      </c>
      <c r="J36" s="153">
        <v>-1.7220662287707487E-2</v>
      </c>
      <c r="K36" s="153">
        <v>-2.3594719825798707E-2</v>
      </c>
      <c r="L36" s="153">
        <v>-3.4996780396230207E-2</v>
      </c>
      <c r="M36" s="153">
        <v>4.5094132667159524E-2</v>
      </c>
      <c r="N36" s="153">
        <v>5.4175927175450729E-2</v>
      </c>
      <c r="O36" s="153">
        <v>5.5158807641709433E-2</v>
      </c>
      <c r="P36" s="153">
        <v>7.7560450872497341E-2</v>
      </c>
      <c r="Q36" s="153">
        <v>9.3847073248455301E-2</v>
      </c>
      <c r="R36" s="153">
        <v>1.6912594865803748E-2</v>
      </c>
      <c r="S36" s="153">
        <v>5.3778210129307003E-2</v>
      </c>
      <c r="T36" s="153">
        <v>4.5885210977249201E-2</v>
      </c>
      <c r="U36" s="153">
        <v>2.1121724593549229E-3</v>
      </c>
      <c r="V36" s="153">
        <v>2.8995753005880091E-3</v>
      </c>
      <c r="W36" s="153">
        <v>-6.5179461028517724E-2</v>
      </c>
      <c r="X36" s="153">
        <v>-3.4992400326426858E-2</v>
      </c>
      <c r="Y36" s="153">
        <v>-9.0643097975413971E-3</v>
      </c>
      <c r="Z36" s="153">
        <v>5.4110253523443133E-2</v>
      </c>
      <c r="AA36" s="153">
        <v>4.4705845910805141E-2</v>
      </c>
      <c r="AB36" s="153">
        <v>2.3852345916112128E-2</v>
      </c>
      <c r="AC36" s="153">
        <v>-1.940107990397489E-2</v>
      </c>
      <c r="AD36" s="153">
        <v>-0.13759948054389093</v>
      </c>
      <c r="AE36" s="153">
        <v>-8.5098358511818475E-2</v>
      </c>
      <c r="AF36" s="153">
        <v>-2.8528376589197067E-2</v>
      </c>
      <c r="AG36" s="153">
        <v>-5.3700812048046945E-3</v>
      </c>
      <c r="AH36" s="153">
        <v>7.2675082733980143E-2</v>
      </c>
      <c r="AI36" s="153">
        <v>5.7166371233223635E-2</v>
      </c>
      <c r="AJ36" s="153">
        <v>3.6595618808329212E-2</v>
      </c>
      <c r="AK36" s="134">
        <v>1.6122635658777095E-2</v>
      </c>
      <c r="AL36" s="134">
        <v>-1.6022891617513725E-2</v>
      </c>
      <c r="AM36" s="134">
        <v>-6.638446330569538E-3</v>
      </c>
      <c r="AN36" s="134">
        <v>2.4851945854484033E-3</v>
      </c>
    </row>
    <row r="37" spans="1:69" s="75" customFormat="1" ht="12.6" customHeight="1">
      <c r="A37" s="34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34"/>
      <c r="AL37" s="134"/>
      <c r="AM37" s="134"/>
    </row>
    <row r="38" spans="1:69" ht="12.6" customHeight="1">
      <c r="A38" s="80" t="s">
        <v>140</v>
      </c>
    </row>
    <row r="39" spans="1:69" ht="12.6" customHeight="1">
      <c r="A39" s="53" t="s">
        <v>141</v>
      </c>
      <c r="B39" s="51">
        <v>0.10197891087678745</v>
      </c>
      <c r="C39" s="51">
        <v>7.9223540709239204E-2</v>
      </c>
      <c r="D39" s="51">
        <v>9.7376981105958826E-2</v>
      </c>
      <c r="E39" s="51">
        <v>0.11323616698542494</v>
      </c>
      <c r="F39" s="51">
        <v>0.11600471883602048</v>
      </c>
      <c r="G39" s="51">
        <v>8.5420109317401627E-2</v>
      </c>
      <c r="H39" s="51">
        <v>5.5625630676084725E-2</v>
      </c>
      <c r="I39" s="51">
        <v>2.9028436018957438E-2</v>
      </c>
      <c r="J39" s="51">
        <v>2.3490721165139838E-2</v>
      </c>
      <c r="K39" s="51">
        <v>3.9934418550181539E-2</v>
      </c>
      <c r="L39" s="51">
        <v>5.6631855657784724E-2</v>
      </c>
      <c r="M39" s="51">
        <v>8.5664939550949892E-2</v>
      </c>
      <c r="N39" s="51">
        <v>0.10064264402111545</v>
      </c>
      <c r="O39" s="51">
        <v>8.8513513513513553E-2</v>
      </c>
      <c r="P39" s="51">
        <v>8.0973864836086262E-2</v>
      </c>
      <c r="Q39" s="51">
        <v>0.10181355392936697</v>
      </c>
      <c r="R39" s="51">
        <v>4.093076842873522E-2</v>
      </c>
      <c r="S39" s="51">
        <v>6.1038692323608368E-2</v>
      </c>
      <c r="T39" s="51">
        <v>7.9401611047180687E-2</v>
      </c>
      <c r="U39" s="51">
        <v>7.8352103186062116E-2</v>
      </c>
      <c r="V39" s="51">
        <v>0.15978467415503883</v>
      </c>
      <c r="W39" s="51">
        <v>0.13219383775351035</v>
      </c>
      <c r="X39" s="51">
        <v>0.13045163791432457</v>
      </c>
      <c r="Y39" s="51">
        <v>0.10927546192984017</v>
      </c>
      <c r="Z39" s="51">
        <v>8.7937701251633582E-2</v>
      </c>
      <c r="AA39" s="51">
        <v>8.6224506492544428E-2</v>
      </c>
      <c r="AB39" s="51">
        <v>8.8048696844992946E-2</v>
      </c>
      <c r="AC39" s="51">
        <v>6.8703014907686821E-2</v>
      </c>
      <c r="AD39" s="51">
        <v>4.3819957132650744E-2</v>
      </c>
      <c r="AE39" s="51">
        <v>5.4784745897090481E-2</v>
      </c>
      <c r="AF39" s="51">
        <v>5.2005358127807044E-2</v>
      </c>
      <c r="AG39" s="51">
        <v>8.2900384007228434E-2</v>
      </c>
      <c r="AH39" s="51">
        <v>0.10282150733896089</v>
      </c>
      <c r="AI39" s="51">
        <v>0.16088973241130478</v>
      </c>
      <c r="AJ39" s="51">
        <v>0.17829720620178269</v>
      </c>
      <c r="AK39" s="51">
        <v>0.21695994993742174</v>
      </c>
      <c r="AL39" s="51">
        <v>0.26252486035445832</v>
      </c>
      <c r="AM39" s="92">
        <v>0.22374665066353505</v>
      </c>
      <c r="AN39" s="92">
        <v>0.27725067358715783</v>
      </c>
      <c r="AO39" s="149"/>
    </row>
    <row r="40" spans="1:69" ht="12.6" customHeight="1">
      <c r="A40" s="53" t="s">
        <v>142</v>
      </c>
      <c r="B40" s="87"/>
      <c r="C40" s="87"/>
      <c r="D40" s="87"/>
      <c r="E40" s="87"/>
      <c r="F40" s="51">
        <v>0.16487455197132617</v>
      </c>
      <c r="G40" s="51">
        <v>0.11728083459532224</v>
      </c>
      <c r="H40" s="51">
        <v>8.0237489397794626E-2</v>
      </c>
      <c r="I40" s="51">
        <v>2.2993688007213908E-2</v>
      </c>
      <c r="J40" s="51">
        <v>2.1076923076923215E-2</v>
      </c>
      <c r="K40" s="51">
        <v>2.5903614457831292E-2</v>
      </c>
      <c r="L40" s="51">
        <v>2.8894472361809198E-2</v>
      </c>
      <c r="M40" s="51">
        <v>2.8353165858674867E-2</v>
      </c>
      <c r="N40" s="51">
        <v>3.1791472050625158E-2</v>
      </c>
      <c r="O40" s="51">
        <v>2.7598355842630484E-2</v>
      </c>
      <c r="P40" s="51">
        <v>5.4487179487179294E-2</v>
      </c>
      <c r="Q40" s="51">
        <v>7.6714285714285735E-2</v>
      </c>
      <c r="R40" s="51">
        <v>3.0811915887850594E-2</v>
      </c>
      <c r="S40" s="51">
        <v>3.585714285714281E-2</v>
      </c>
      <c r="T40" s="51">
        <v>6.0509480387899828E-2</v>
      </c>
      <c r="U40" s="51">
        <v>7.0147273450975156E-2</v>
      </c>
      <c r="V40" s="51">
        <v>0.17271709873919816</v>
      </c>
      <c r="W40" s="51">
        <v>0.16240104813129208</v>
      </c>
      <c r="X40" s="51">
        <v>0.15052968039022474</v>
      </c>
      <c r="Y40" s="51">
        <v>0.12199437122630385</v>
      </c>
      <c r="Z40" s="51">
        <v>0.10795570540008037</v>
      </c>
      <c r="AA40" s="51">
        <v>0.11940696939101181</v>
      </c>
      <c r="AB40" s="51">
        <v>0.11743772241992878</v>
      </c>
      <c r="AC40" s="51">
        <v>0.10048211702747167</v>
      </c>
      <c r="AD40" s="51">
        <v>3.1085196180939967E-2</v>
      </c>
      <c r="AE40" s="51">
        <v>5.3100158982511969E-2</v>
      </c>
      <c r="AF40" s="51">
        <v>5.4140127388535131E-2</v>
      </c>
      <c r="AG40" s="51">
        <v>7.2497238678582043E-2</v>
      </c>
      <c r="AH40" s="51">
        <v>0.12794755207782593</v>
      </c>
      <c r="AI40" s="51">
        <v>0.16767310789049916</v>
      </c>
      <c r="AJ40" s="51">
        <v>0.16558610271903307</v>
      </c>
      <c r="AK40" s="51">
        <v>0.20335174609119</v>
      </c>
      <c r="AL40" s="51">
        <v>0.26830411549639077</v>
      </c>
      <c r="AM40" s="92">
        <v>0.10784606102396133</v>
      </c>
      <c r="AN40" s="92">
        <v>0.34470683680266689</v>
      </c>
      <c r="AO40" s="149"/>
    </row>
    <row r="41" spans="1:69" ht="12.6" customHeight="1">
      <c r="A41" s="53" t="s">
        <v>143</v>
      </c>
      <c r="B41" s="51">
        <v>-1.6425936943406882E-2</v>
      </c>
      <c r="C41" s="51">
        <v>-5.0623175677624754E-2</v>
      </c>
      <c r="D41" s="51">
        <v>-3.902733739810027E-2</v>
      </c>
      <c r="E41" s="51">
        <v>-3.9094483389554568E-3</v>
      </c>
      <c r="F41" s="51">
        <v>2.1474588403722183E-2</v>
      </c>
      <c r="G41" s="51">
        <v>1.1453113815318661E-2</v>
      </c>
      <c r="H41" s="51">
        <v>1.436781609195581E-3</v>
      </c>
      <c r="I41" s="51">
        <v>9.7087378640776656E-3</v>
      </c>
      <c r="J41" s="51">
        <v>6.3069376313946712E-3</v>
      </c>
      <c r="K41" s="51">
        <v>2.3354564755838414E-2</v>
      </c>
      <c r="L41" s="51">
        <v>5.7388809182209455E-2</v>
      </c>
      <c r="M41" s="51">
        <v>7.4175824175824356E-2</v>
      </c>
      <c r="N41" s="51">
        <v>7.3816155988857934E-2</v>
      </c>
      <c r="O41" s="51">
        <v>6.2240663900414939E-2</v>
      </c>
      <c r="P41" s="51">
        <v>1.8317503392130119E-2</v>
      </c>
      <c r="Q41" s="51">
        <v>4.1560102301790192E-2</v>
      </c>
      <c r="R41" s="51">
        <v>-3.5724971879407152E-2</v>
      </c>
      <c r="S41" s="51">
        <v>-9.0445806013663699E-3</v>
      </c>
      <c r="T41" s="51">
        <v>8.4222187858653541E-3</v>
      </c>
      <c r="U41" s="51">
        <v>-6.971882199988122E-3</v>
      </c>
      <c r="V41" s="51">
        <v>7.5791470336287414E-2</v>
      </c>
      <c r="W41" s="51">
        <v>4.0010864307866045E-2</v>
      </c>
      <c r="X41" s="51">
        <v>2.7743383621816164E-2</v>
      </c>
      <c r="Y41" s="51">
        <v>4.5032038540754327E-2</v>
      </c>
      <c r="Z41" s="51">
        <v>2.0488083207137242E-2</v>
      </c>
      <c r="AA41" s="51">
        <v>4.5703767182419641E-2</v>
      </c>
      <c r="AB41" s="51">
        <v>6.3266462791244482E-2</v>
      </c>
      <c r="AC41" s="51">
        <v>3.0834284736128259E-2</v>
      </c>
      <c r="AD41" s="51">
        <v>2.146934991425975E-2</v>
      </c>
      <c r="AE41" s="51">
        <v>-7.0492857156470023E-3</v>
      </c>
      <c r="AF41" s="51">
        <v>-3.4876176018787453E-2</v>
      </c>
      <c r="AG41" s="51">
        <v>-2.5036348781661721E-2</v>
      </c>
      <c r="AH41" s="51">
        <v>-4.6177360024850844E-2</v>
      </c>
      <c r="AI41" s="51">
        <v>-6.3139709394810506E-4</v>
      </c>
      <c r="AJ41" s="51">
        <v>2.5581282412090456E-2</v>
      </c>
      <c r="AK41" s="51">
        <v>6.7522532989185535E-2</v>
      </c>
      <c r="AL41" s="51">
        <v>0.12670482099722302</v>
      </c>
      <c r="AM41" s="92">
        <v>0.10536598245741646</v>
      </c>
      <c r="AN41" s="92">
        <v>0.16193146458910967</v>
      </c>
      <c r="AO41" s="149"/>
    </row>
    <row r="42" spans="1:69" ht="12.6" customHeight="1">
      <c r="A42" s="53" t="s">
        <v>144</v>
      </c>
      <c r="B42" s="51">
        <v>6.1254974798394812E-2</v>
      </c>
      <c r="C42" s="51">
        <v>7.809833876304606E-2</v>
      </c>
      <c r="D42" s="51">
        <v>0.12713411774394179</v>
      </c>
      <c r="E42" s="51">
        <v>0.10460453425707583</v>
      </c>
      <c r="F42" s="51">
        <v>7.0190187965094797E-2</v>
      </c>
      <c r="G42" s="51">
        <v>5.3327965577986802E-2</v>
      </c>
      <c r="H42" s="51">
        <v>-2.0767672324618625E-2</v>
      </c>
      <c r="I42" s="51">
        <v>-0.13116439913611411</v>
      </c>
      <c r="J42" s="51">
        <v>-0.10854694462057812</v>
      </c>
      <c r="K42" s="51">
        <v>-9.1420824173149007E-2</v>
      </c>
      <c r="L42" s="51">
        <v>-0.10822848235163129</v>
      </c>
      <c r="M42" s="51">
        <v>-2.2681606139298593E-2</v>
      </c>
      <c r="N42" s="51">
        <v>4.4033667334669291E-2</v>
      </c>
      <c r="O42" s="51">
        <v>6.3607546672052928E-2</v>
      </c>
      <c r="P42" s="51">
        <v>8.6985474674324603E-2</v>
      </c>
      <c r="Q42" s="51">
        <v>0.1379167122089846</v>
      </c>
      <c r="R42" s="51">
        <v>0.15912283072487998</v>
      </c>
      <c r="S42" s="51">
        <v>0.11154797153797258</v>
      </c>
      <c r="T42" s="51">
        <v>0.14723586071750105</v>
      </c>
      <c r="U42" s="51">
        <v>0.15445498904983301</v>
      </c>
      <c r="V42" s="51">
        <v>0.1129670861525498</v>
      </c>
      <c r="W42" s="51">
        <v>0.18258745757215999</v>
      </c>
      <c r="X42" s="51">
        <v>0.18985359408214775</v>
      </c>
      <c r="Y42" s="51">
        <v>0.14410756481512288</v>
      </c>
      <c r="Z42" s="51">
        <v>0.19720402137177051</v>
      </c>
      <c r="AA42" s="51">
        <v>9.4408991135935816E-2</v>
      </c>
      <c r="AB42" s="51">
        <v>8.7965753296576077E-2</v>
      </c>
      <c r="AC42" s="51">
        <v>3.601099572388522E-2</v>
      </c>
      <c r="AD42" s="51">
        <v>-3.8849932755652739E-2</v>
      </c>
      <c r="AE42" s="51">
        <v>3.9107623922413737E-2</v>
      </c>
      <c r="AF42" s="51">
        <v>8.1784875665041223E-2</v>
      </c>
      <c r="AG42" s="51">
        <v>0.15324814438880296</v>
      </c>
      <c r="AH42" s="51">
        <v>0.23153720695279167</v>
      </c>
      <c r="AI42" s="51">
        <v>0.1585593573522539</v>
      </c>
      <c r="AJ42" s="51">
        <v>0.10894199045100739</v>
      </c>
      <c r="AK42" s="51">
        <v>0.12422127742457767</v>
      </c>
      <c r="AL42" s="51">
        <v>5.6607957513933549E-2</v>
      </c>
      <c r="AM42" s="92">
        <v>0.12392258922082933</v>
      </c>
      <c r="AN42" s="92">
        <v>0.23775869631824076</v>
      </c>
      <c r="AO42" s="149"/>
    </row>
    <row r="44" spans="1:69" ht="12.6" hidden="1" customHeight="1">
      <c r="A44" s="80" t="s">
        <v>145</v>
      </c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</row>
    <row r="45" spans="1:69" ht="12.6" hidden="1" customHeight="1">
      <c r="A45" s="75" t="s">
        <v>146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>
        <v>-9.1725580480702673E-3</v>
      </c>
      <c r="O45" s="153">
        <v>-2.1514977108341937E-2</v>
      </c>
      <c r="P45" s="153">
        <v>4.1631662245018575E-3</v>
      </c>
      <c r="Q45" s="153">
        <v>-1.8706013675709676E-2</v>
      </c>
      <c r="R45" s="153">
        <v>-4.3196966777401258E-3</v>
      </c>
      <c r="S45" s="153">
        <v>1.4842343547109671E-2</v>
      </c>
      <c r="T45" s="153">
        <v>1.6170560761306296E-2</v>
      </c>
      <c r="U45" s="153">
        <v>6.2029895826811954E-2</v>
      </c>
      <c r="V45" s="153">
        <v>6.5374687998388081E-2</v>
      </c>
      <c r="W45" s="153">
        <v>9.7081525233902122E-2</v>
      </c>
      <c r="X45" s="153">
        <v>0.12266216034314259</v>
      </c>
      <c r="Y45" s="153">
        <v>0.11577455583225693</v>
      </c>
      <c r="Z45" s="153">
        <v>7.1321093265737767E-2</v>
      </c>
      <c r="AA45" s="153">
        <v>-6.9351431411512898E-4</v>
      </c>
      <c r="AB45" s="153">
        <v>-4.2176429726220044E-2</v>
      </c>
      <c r="AC45" s="153">
        <v>-4.6910084033864541E-2</v>
      </c>
      <c r="AD45" s="153">
        <v>2.8487965199770038E-2</v>
      </c>
      <c r="AE45" s="153">
        <v>7.8444620735061976E-2</v>
      </c>
      <c r="AF45" s="153">
        <v>9.8936983843190163E-2</v>
      </c>
      <c r="AG45" s="153">
        <v>6.980787564265567E-2</v>
      </c>
      <c r="AH45" s="153">
        <v>-7.9044388849592861E-3</v>
      </c>
      <c r="AI45" s="153">
        <v>-2.3407694105798571E-2</v>
      </c>
      <c r="AJ45" s="134">
        <v>-2.5010446295884892E-2</v>
      </c>
      <c r="AK45" s="92"/>
      <c r="AL45" s="92"/>
    </row>
    <row r="46" spans="1:69" ht="12.6" hidden="1" customHeight="1">
      <c r="A46" s="82" t="s">
        <v>85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>
        <v>-1.8944129044017877E-2</v>
      </c>
      <c r="O46" s="51">
        <v>-5.3340205134457697E-2</v>
      </c>
      <c r="P46" s="51">
        <v>2.4209299158939102E-2</v>
      </c>
      <c r="Q46" s="51">
        <v>-2.2620432776931154E-2</v>
      </c>
      <c r="R46" s="51">
        <v>-5.2473888869011276E-3</v>
      </c>
      <c r="S46" s="51">
        <v>6.0365276973447735E-2</v>
      </c>
      <c r="T46" s="51">
        <v>4.4357405797179394E-2</v>
      </c>
      <c r="U46" s="51">
        <v>0.12372609217760977</v>
      </c>
      <c r="V46" s="51">
        <v>0.10523008114330179</v>
      </c>
      <c r="W46" s="51">
        <v>9.9431853621154698E-2</v>
      </c>
      <c r="X46" s="51">
        <v>0.10914634816849533</v>
      </c>
      <c r="Y46" s="51">
        <v>0.16558167093213294</v>
      </c>
      <c r="Z46" s="51">
        <v>0.20437937108964266</v>
      </c>
      <c r="AA46" s="51">
        <v>0.25992629107209941</v>
      </c>
      <c r="AB46" s="51">
        <v>0.25648879313943529</v>
      </c>
      <c r="AC46" s="51">
        <v>0.16733327224392336</v>
      </c>
      <c r="AD46" s="51">
        <v>7.8312390915630248E-2</v>
      </c>
      <c r="AE46" s="51">
        <v>-4.0471456031188846E-2</v>
      </c>
      <c r="AF46" s="51">
        <v>-7.4954425450431739E-2</v>
      </c>
      <c r="AG46" s="51">
        <v>-0.11174234677740169</v>
      </c>
      <c r="AH46" s="51">
        <v>-6.357342272565214E-2</v>
      </c>
      <c r="AI46" s="51">
        <v>2.8623154526955519E-2</v>
      </c>
      <c r="AJ46" s="92">
        <v>4.7658496950308438E-2</v>
      </c>
      <c r="AK46" s="92"/>
      <c r="AL46" s="92"/>
    </row>
    <row r="47" spans="1:69" ht="12.6" hidden="1" customHeight="1">
      <c r="A47" s="82" t="s">
        <v>86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>
        <v>-0.44056104944625163</v>
      </c>
      <c r="O47" s="51">
        <v>-0.56255796761642496</v>
      </c>
      <c r="P47" s="51">
        <v>-0.56720615651141226</v>
      </c>
      <c r="Q47" s="51">
        <v>-0.5286526213271785</v>
      </c>
      <c r="R47" s="51">
        <v>-0.35758810243116368</v>
      </c>
      <c r="S47" s="51">
        <v>-0.20313246587622957</v>
      </c>
      <c r="T47" s="51">
        <v>-5.6705128517793413E-2</v>
      </c>
      <c r="U47" s="51">
        <v>9.9237753296233411E-2</v>
      </c>
      <c r="V47" s="51">
        <v>0.15994899810628205</v>
      </c>
      <c r="W47" s="51">
        <v>0.17465701346311158</v>
      </c>
      <c r="X47" s="51">
        <v>2.3205017287160068E-3</v>
      </c>
      <c r="Y47" s="51">
        <v>-0.16617453238990476</v>
      </c>
      <c r="Z47" s="51">
        <v>-0.2760938792290627</v>
      </c>
      <c r="AA47" s="51">
        <v>-0.33229538417234095</v>
      </c>
      <c r="AB47" s="51">
        <v>-0.19867419659604224</v>
      </c>
      <c r="AC47" s="51">
        <v>0.16328367414146872</v>
      </c>
      <c r="AD47" s="51">
        <v>1.382777066655692</v>
      </c>
      <c r="AE47" s="51">
        <v>2.4800291167105089</v>
      </c>
      <c r="AF47" s="51">
        <v>3.388751788800052</v>
      </c>
      <c r="AG47" s="51">
        <v>3.2711001845987564</v>
      </c>
      <c r="AH47" s="51">
        <v>0.99091650198530568</v>
      </c>
      <c r="AI47" s="51">
        <v>0.36729072298147614</v>
      </c>
      <c r="AJ47" s="92">
        <v>2.6157478564891923E-2</v>
      </c>
      <c r="AK47" s="92"/>
      <c r="AL47" s="92"/>
    </row>
    <row r="48" spans="1:69" ht="12.6" hidden="1" customHeight="1">
      <c r="A48" s="82" t="s">
        <v>134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>
        <v>-8.8701713921316427E-2</v>
      </c>
      <c r="O48" s="51">
        <v>-6.8165343731376726E-3</v>
      </c>
      <c r="P48" s="51">
        <v>-2.1765649661598108E-2</v>
      </c>
      <c r="Q48" s="51">
        <v>7.6087549283947675E-2</v>
      </c>
      <c r="R48" s="51">
        <v>5.7775250443594439E-2</v>
      </c>
      <c r="S48" s="51">
        <v>7.3137352723966487E-2</v>
      </c>
      <c r="T48" s="51">
        <v>7.1869762520742286E-2</v>
      </c>
      <c r="U48" s="51">
        <v>9.6535069804290385E-2</v>
      </c>
      <c r="V48" s="51">
        <v>0.10595018459952787</v>
      </c>
      <c r="W48" s="51">
        <v>0.13044402249532694</v>
      </c>
      <c r="X48" s="51">
        <v>0.1743236344379453</v>
      </c>
      <c r="Y48" s="51">
        <v>0.12978405568504758</v>
      </c>
      <c r="Z48" s="51">
        <v>0.10146216224280713</v>
      </c>
      <c r="AA48" s="51">
        <v>2.4694667746366639E-2</v>
      </c>
      <c r="AB48" s="51">
        <v>-1.607179104655343E-2</v>
      </c>
      <c r="AC48" s="51">
        <v>4.0742263715272786E-2</v>
      </c>
      <c r="AD48" s="51">
        <v>0.11940158239473786</v>
      </c>
      <c r="AE48" s="51">
        <v>0.15581209931412299</v>
      </c>
      <c r="AF48" s="51">
        <v>0.19822856794308108</v>
      </c>
      <c r="AG48" s="51">
        <v>8.2745360882720442E-2</v>
      </c>
      <c r="AH48" s="51">
        <v>-7.5120109884696862E-2</v>
      </c>
      <c r="AI48" s="51">
        <v>-0.13163424284231651</v>
      </c>
      <c r="AJ48" s="92">
        <v>-0.20088902702799849</v>
      </c>
      <c r="AK48" s="92"/>
      <c r="AL48" s="92"/>
    </row>
    <row r="49" spans="1:44" ht="12.6" hidden="1" customHeight="1">
      <c r="A49" s="82" t="s">
        <v>135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>
        <v>0.21875195006161374</v>
      </c>
      <c r="O49" s="51">
        <v>7.3814464103758359E-2</v>
      </c>
      <c r="P49" s="51">
        <v>4.7008449767819593E-2</v>
      </c>
      <c r="Q49" s="51">
        <v>4.5316091096949673E-3</v>
      </c>
      <c r="R49" s="51">
        <v>-8.1715703137718587E-2</v>
      </c>
      <c r="S49" s="51">
        <v>-4.4106940311061438E-2</v>
      </c>
      <c r="T49" s="51">
        <v>-2.9100180801559294E-2</v>
      </c>
      <c r="U49" s="51">
        <v>-5.8292267346350624E-2</v>
      </c>
      <c r="V49" s="51">
        <v>2.7476271155280507E-2</v>
      </c>
      <c r="W49" s="51">
        <v>8.9948866411420969E-2</v>
      </c>
      <c r="X49" s="51">
        <v>0.21910160060857953</v>
      </c>
      <c r="Y49" s="51">
        <v>0.28876297997532663</v>
      </c>
      <c r="Z49" s="51">
        <v>0.12766918927111659</v>
      </c>
      <c r="AA49" s="51">
        <v>-2.4031593523872963E-2</v>
      </c>
      <c r="AB49" s="51">
        <v>-7.6578098239939774E-2</v>
      </c>
      <c r="AC49" s="51">
        <v>-0.1412606983695357</v>
      </c>
      <c r="AD49" s="51">
        <v>-4.8203531153283241E-2</v>
      </c>
      <c r="AE49" s="51">
        <v>-4.7647494109562816E-2</v>
      </c>
      <c r="AF49" s="51">
        <v>-0.12283792967185936</v>
      </c>
      <c r="AG49" s="51">
        <v>-0.24715930231060257</v>
      </c>
      <c r="AH49" s="51">
        <v>-0.3016365915043161</v>
      </c>
      <c r="AI49" s="51">
        <v>-0.23130857850337772</v>
      </c>
      <c r="AJ49" s="92">
        <v>-0.12072905828201463</v>
      </c>
      <c r="AK49" s="92"/>
      <c r="AL49" s="92"/>
    </row>
    <row r="50" spans="1:44" ht="12.6" hidden="1" customHeight="1">
      <c r="A50" s="82" t="s">
        <v>136</v>
      </c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>
        <v>-2.0803458175294054E-2</v>
      </c>
      <c r="O50" s="51">
        <v>-7.4366782416012023E-2</v>
      </c>
      <c r="P50" s="51">
        <v>-5.2549106581035288E-2</v>
      </c>
      <c r="Q50" s="51">
        <v>-8.6791023003319645E-2</v>
      </c>
      <c r="R50" s="51">
        <v>-4.9226062061331621E-2</v>
      </c>
      <c r="S50" s="51">
        <v>-3.4647529663727084E-2</v>
      </c>
      <c r="T50" s="51">
        <v>-4.186105882471558E-2</v>
      </c>
      <c r="U50" s="51">
        <v>-2.6897228993583933E-2</v>
      </c>
      <c r="V50" s="51">
        <v>3.7546208374976908E-2</v>
      </c>
      <c r="W50" s="51">
        <v>0.1375379725160597</v>
      </c>
      <c r="X50" s="51">
        <v>0.28439285560387018</v>
      </c>
      <c r="Y50" s="51">
        <v>0.4128814686986122</v>
      </c>
      <c r="Z50" s="51">
        <v>0.27619365286571607</v>
      </c>
      <c r="AA50" s="51">
        <v>0.10586781372126386</v>
      </c>
      <c r="AB50" s="51">
        <v>-5.8525064849794139E-2</v>
      </c>
      <c r="AC50" s="51">
        <v>-0.16000982435059086</v>
      </c>
      <c r="AD50" s="51">
        <v>-9.6835669316284623E-2</v>
      </c>
      <c r="AE50" s="51">
        <v>-2.0034746901860245E-3</v>
      </c>
      <c r="AF50" s="51">
        <v>0.1110326776577566</v>
      </c>
      <c r="AG50" s="51">
        <v>0.21870749032326464</v>
      </c>
      <c r="AH50" s="51">
        <v>0.18600483813851731</v>
      </c>
      <c r="AI50" s="51">
        <v>0.19719078601189377</v>
      </c>
      <c r="AJ50" s="92">
        <v>0.1761478126381868</v>
      </c>
      <c r="AK50" s="92"/>
      <c r="AL50" s="92"/>
    </row>
    <row r="51" spans="1:44" ht="12.6" hidden="1" customHeight="1">
      <c r="A51" s="82" t="s">
        <v>147</v>
      </c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>
        <v>0.11717756854020678</v>
      </c>
      <c r="O51" s="51">
        <v>8.3102168571881352E-2</v>
      </c>
      <c r="P51" s="51">
        <v>3.6084566529962725E-2</v>
      </c>
      <c r="Q51" s="51">
        <v>-8.4007866347609705E-2</v>
      </c>
      <c r="R51" s="51">
        <v>-8.7618229191227859E-2</v>
      </c>
      <c r="S51" s="51">
        <v>-5.2656409804679005E-2</v>
      </c>
      <c r="T51" s="51">
        <v>1.422356695203697E-2</v>
      </c>
      <c r="U51" s="51">
        <v>0.1300989405986448</v>
      </c>
      <c r="V51" s="51">
        <v>0.19630344769324926</v>
      </c>
      <c r="W51" s="51">
        <v>0.29751378823875196</v>
      </c>
      <c r="X51" s="51">
        <v>0.38161771502689823</v>
      </c>
      <c r="Y51" s="51">
        <v>0.21894382935326684</v>
      </c>
      <c r="Z51" s="51">
        <v>4.3099866005378296E-2</v>
      </c>
      <c r="AA51" s="51">
        <v>-0.12384368446592386</v>
      </c>
      <c r="AB51" s="51">
        <v>-0.25042482648710596</v>
      </c>
      <c r="AC51" s="51">
        <v>-0.24894225257135982</v>
      </c>
      <c r="AD51" s="51">
        <v>-5.6816607649738393E-2</v>
      </c>
      <c r="AE51" s="51">
        <v>9.8592408094518191E-2</v>
      </c>
      <c r="AF51" s="51">
        <v>0.14337279244151224</v>
      </c>
      <c r="AG51" s="51">
        <v>9.5038732379448376E-2</v>
      </c>
      <c r="AH51" s="51">
        <v>-0.12562743447655511</v>
      </c>
      <c r="AI51" s="51">
        <v>-0.23681437709126019</v>
      </c>
      <c r="AJ51" s="92">
        <v>-0.21310641005394171</v>
      </c>
      <c r="AK51" s="92"/>
      <c r="AL51" s="92"/>
    </row>
    <row r="52" spans="1:44" ht="12.6" hidden="1" customHeight="1">
      <c r="A52" s="82" t="s">
        <v>138</v>
      </c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>
        <v>-1.0903497733643075E-2</v>
      </c>
      <c r="O52" s="51">
        <v>1.0091274455393817E-2</v>
      </c>
      <c r="P52" s="51">
        <v>-7.5668089583221798E-3</v>
      </c>
      <c r="Q52" s="51">
        <v>5.8649649214461697E-3</v>
      </c>
      <c r="R52" s="51">
        <v>2.5228781200903105E-2</v>
      </c>
      <c r="S52" s="51">
        <v>-3.2158679010786395E-3</v>
      </c>
      <c r="T52" s="51">
        <v>1.1626335453097436E-2</v>
      </c>
      <c r="U52" s="51">
        <v>2.1178449720484993E-2</v>
      </c>
      <c r="V52" s="51">
        <v>-1.3907238237439223E-2</v>
      </c>
      <c r="W52" s="51">
        <v>1.601020968916389E-2</v>
      </c>
      <c r="X52" s="51">
        <v>5.7956419809834792E-4</v>
      </c>
      <c r="Y52" s="51">
        <v>-2.2271260518498148E-2</v>
      </c>
      <c r="Z52" s="51">
        <v>-2.3772659614850977E-2</v>
      </c>
      <c r="AA52" s="51">
        <v>-6.5714638825661198E-2</v>
      </c>
      <c r="AB52" s="51">
        <v>-7.4452616960353768E-2</v>
      </c>
      <c r="AC52" s="51">
        <v>-6.9276927199247273E-2</v>
      </c>
      <c r="AD52" s="51">
        <v>1.0273320465626679E-2</v>
      </c>
      <c r="AE52" s="51">
        <v>8.2822686234075293E-2</v>
      </c>
      <c r="AF52" s="51">
        <v>0.12219106816330982</v>
      </c>
      <c r="AG52" s="51">
        <v>0.15487005591238279</v>
      </c>
      <c r="AH52" s="51">
        <v>8.2770255992336894E-2</v>
      </c>
      <c r="AI52" s="51">
        <v>3.2742210709971964E-2</v>
      </c>
      <c r="AJ52" s="92">
        <v>1.6408542506483936E-2</v>
      </c>
      <c r="AK52" s="92"/>
      <c r="AL52" s="92"/>
    </row>
    <row r="54" spans="1:44" ht="12.6" customHeight="1">
      <c r="A54" s="80" t="s">
        <v>148</v>
      </c>
    </row>
    <row r="55" spans="1:44" ht="12.6" customHeight="1">
      <c r="A55" s="154" t="s">
        <v>149</v>
      </c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34">
        <v>8.0919313173757196E-2</v>
      </c>
      <c r="O55" s="134">
        <v>0.1069654945126777</v>
      </c>
      <c r="P55" s="134">
        <v>8.4405554114114129E-2</v>
      </c>
      <c r="Q55" s="134">
        <v>0.11393527739988737</v>
      </c>
      <c r="R55" s="134">
        <v>8.2366995609762739E-2</v>
      </c>
      <c r="S55" s="134">
        <v>5.5180357060758377E-2</v>
      </c>
      <c r="T55" s="134">
        <v>5.3601115539896639E-2</v>
      </c>
      <c r="U55" s="134">
        <v>2.9705618666190274E-3</v>
      </c>
      <c r="V55" s="134">
        <v>2.7723311130798716E-2</v>
      </c>
      <c r="W55" s="134">
        <v>1.4119852424248788E-2</v>
      </c>
      <c r="X55" s="134">
        <v>1.9231726339151182E-3</v>
      </c>
      <c r="Y55" s="134">
        <v>1.47311371282708E-2</v>
      </c>
      <c r="Z55" s="134">
        <v>3.9873062105523202E-2</v>
      </c>
      <c r="AA55" s="134">
        <v>0.10341529121479025</v>
      </c>
      <c r="AB55" s="134">
        <v>0.14084065213573288</v>
      </c>
      <c r="AC55" s="134">
        <v>0.13576779714248707</v>
      </c>
      <c r="AD55" s="134">
        <v>4.1429263114501048E-2</v>
      </c>
      <c r="AE55" s="134">
        <v>-1.3986216762730794E-2</v>
      </c>
      <c r="AF55" s="134">
        <v>-4.018502384267867E-2</v>
      </c>
      <c r="AG55" s="134">
        <v>-1.0390058636232238E-2</v>
      </c>
      <c r="AH55" s="134">
        <v>8.184361248740854E-2</v>
      </c>
      <c r="AI55" s="134">
        <v>0.12588599067959122</v>
      </c>
      <c r="AJ55" s="134">
        <v>0.15948108609380793</v>
      </c>
      <c r="AK55" s="134">
        <v>0.16517629957563779</v>
      </c>
      <c r="AL55" s="134">
        <v>0.15556432726191977</v>
      </c>
      <c r="AM55" s="134">
        <v>0.15693420451719542</v>
      </c>
      <c r="AN55" s="134">
        <v>0.16412105199235652</v>
      </c>
      <c r="AP55" s="306"/>
      <c r="AQ55" s="306"/>
      <c r="AR55" s="306"/>
    </row>
    <row r="56" spans="1:44" ht="12.6" customHeight="1">
      <c r="A56" s="26" t="s">
        <v>150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92">
        <v>7.100451802839039E-2</v>
      </c>
      <c r="O56" s="92">
        <v>8.3149157238512836E-2</v>
      </c>
      <c r="P56" s="92">
        <v>8.892011469066409E-2</v>
      </c>
      <c r="Q56" s="92">
        <v>9.309798886699E-2</v>
      </c>
      <c r="R56" s="92">
        <v>7.7691498494731781E-2</v>
      </c>
      <c r="S56" s="92">
        <v>7.0841706424416312E-2</v>
      </c>
      <c r="T56" s="92">
        <v>7.063843639691457E-2</v>
      </c>
      <c r="U56" s="92">
        <v>6.5184721336564305E-2</v>
      </c>
      <c r="V56" s="92">
        <v>9.4910401944644701E-2</v>
      </c>
      <c r="W56" s="92">
        <v>0.11257215446757435</v>
      </c>
      <c r="X56" s="92">
        <v>0.1248212334870463</v>
      </c>
      <c r="Y56" s="92">
        <v>0.13221118381845731</v>
      </c>
      <c r="Z56" s="92">
        <v>0.11403794575247971</v>
      </c>
      <c r="AA56" s="92">
        <v>0.10265005691591941</v>
      </c>
      <c r="AB56" s="92">
        <v>9.2724066542115235E-2</v>
      </c>
      <c r="AC56" s="92">
        <v>8.2488834335576119E-2</v>
      </c>
      <c r="AD56" s="92">
        <v>7.1097463720129137E-2</v>
      </c>
      <c r="AE56" s="92">
        <v>6.3361260502860256E-2</v>
      </c>
      <c r="AF56" s="92">
        <v>5.4776174945849736E-2</v>
      </c>
      <c r="AG56" s="92">
        <v>5.8692509085225344E-2</v>
      </c>
      <c r="AH56" s="92">
        <v>7.3529980283759191E-2</v>
      </c>
      <c r="AI56" s="92">
        <v>0.10020938483547912</v>
      </c>
      <c r="AJ56" s="92">
        <v>0.13137276066685494</v>
      </c>
      <c r="AK56" s="92">
        <v>0.16596982615435726</v>
      </c>
      <c r="AL56" s="92">
        <v>0.20613118945586809</v>
      </c>
      <c r="AM56" s="92">
        <v>0.22128335670166888</v>
      </c>
      <c r="AN56" s="92">
        <v>0.24549882454602134</v>
      </c>
      <c r="AP56" s="306"/>
      <c r="AQ56" s="306"/>
      <c r="AR56" s="306"/>
    </row>
    <row r="57" spans="1:44" ht="12.6" customHeight="1">
      <c r="A57" s="26" t="s">
        <v>151</v>
      </c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92">
        <v>3.0331058613240789E-2</v>
      </c>
      <c r="O57" s="92">
        <v>5.7493632662468062E-2</v>
      </c>
      <c r="P57" s="92">
        <v>6.2102252784287021E-2</v>
      </c>
      <c r="Q57" s="92">
        <v>7.6505897945600393E-2</v>
      </c>
      <c r="R57" s="92">
        <v>6.1972213698771976E-2</v>
      </c>
      <c r="S57" s="92">
        <v>4.5794272841526006E-2</v>
      </c>
      <c r="T57" s="92">
        <v>4.5660975486986159E-2</v>
      </c>
      <c r="U57" s="92">
        <v>1.4518339302706726E-2</v>
      </c>
      <c r="V57" s="92">
        <v>1.5417677760469787E-2</v>
      </c>
      <c r="W57" s="92">
        <v>-1.5348544041993943E-2</v>
      </c>
      <c r="X57" s="92">
        <v>-4.1792367733838494E-2</v>
      </c>
      <c r="Y57" s="92">
        <v>-5.3552138586521116E-2</v>
      </c>
      <c r="Z57" s="92">
        <v>-4.802927089007062E-2</v>
      </c>
      <c r="AA57" s="92">
        <v>-2.0936554991291646E-2</v>
      </c>
      <c r="AB57" s="92">
        <v>5.2123663019586967E-4</v>
      </c>
      <c r="AC57" s="92">
        <v>1.3981517126874039E-3</v>
      </c>
      <c r="AD57" s="92">
        <v>-2.9162272858280349E-2</v>
      </c>
      <c r="AE57" s="92">
        <v>-5.0826332689651199E-2</v>
      </c>
      <c r="AF57" s="92">
        <v>-6.3349269483649329E-2</v>
      </c>
      <c r="AG57" s="92">
        <v>-4.995306269410902E-2</v>
      </c>
      <c r="AH57" s="92">
        <v>-9.5719923367683282E-3</v>
      </c>
      <c r="AI57" s="92">
        <v>2.1335940130342911E-2</v>
      </c>
      <c r="AJ57" s="92">
        <v>4.3162382336229849E-2</v>
      </c>
      <c r="AK57" s="92">
        <v>4.9612319686663922E-2</v>
      </c>
      <c r="AL57" s="92">
        <v>2.8630608514669077E-2</v>
      </c>
      <c r="AM57" s="92">
        <v>1.4271319903404927E-2</v>
      </c>
      <c r="AN57" s="92">
        <v>2.457774416421974E-3</v>
      </c>
      <c r="AP57" s="306"/>
      <c r="AQ57" s="306"/>
      <c r="AR57" s="306"/>
    </row>
    <row r="58" spans="1:44" ht="12.6" customHeight="1">
      <c r="A58" s="26" t="s">
        <v>152</v>
      </c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92">
        <v>-2.0453218101875979E-2</v>
      </c>
      <c r="O58" s="92">
        <v>-3.357522170918744E-2</v>
      </c>
      <c r="P58" s="92">
        <v>-6.2374558324076117E-2</v>
      </c>
      <c r="Q58" s="92">
        <v>-5.3360877207992805E-2</v>
      </c>
      <c r="R58" s="92">
        <v>-5.4270512489799159E-2</v>
      </c>
      <c r="S58" s="92">
        <v>-5.7773832456340123E-2</v>
      </c>
      <c r="T58" s="92">
        <v>-5.8885443524254684E-2</v>
      </c>
      <c r="U58" s="92">
        <v>-7.1881657632443113E-2</v>
      </c>
      <c r="V58" s="92">
        <v>-7.5614965409831814E-2</v>
      </c>
      <c r="W58" s="92">
        <v>-7.4282292951788328E-2</v>
      </c>
      <c r="X58" s="92">
        <v>-7.0410329212050579E-2</v>
      </c>
      <c r="Y58" s="92">
        <v>-5.3050427669881529E-2</v>
      </c>
      <c r="Z58" s="92">
        <v>-1.9479339432319977E-2</v>
      </c>
      <c r="AA58" s="92">
        <v>2.2093104090004704E-2</v>
      </c>
      <c r="AB58" s="92">
        <v>4.3489705134529232E-2</v>
      </c>
      <c r="AC58" s="92">
        <v>4.775402997934463E-2</v>
      </c>
      <c r="AD58" s="92">
        <v>1.5073501576384136E-3</v>
      </c>
      <c r="AE58" s="92">
        <v>-2.3085692221099099E-2</v>
      </c>
      <c r="AF58" s="92">
        <v>-2.8484946413082496E-2</v>
      </c>
      <c r="AG58" s="92">
        <v>-1.6104108609814434E-2</v>
      </c>
      <c r="AH58" s="92">
        <v>1.7483545943777799E-2</v>
      </c>
      <c r="AI58" s="92">
        <v>1.9601644956906803E-3</v>
      </c>
      <c r="AJ58" s="92">
        <v>-1.7560008115327392E-2</v>
      </c>
      <c r="AK58" s="92">
        <v>-4.7915683612387482E-2</v>
      </c>
      <c r="AL58" s="92">
        <v>-6.8591632529092464E-2</v>
      </c>
      <c r="AM58" s="92">
        <v>-6.6018923384950939E-2</v>
      </c>
      <c r="AN58" s="92">
        <v>-6.762905192676591E-2</v>
      </c>
      <c r="AP58" s="306"/>
      <c r="AQ58" s="306"/>
      <c r="AR58" s="306"/>
    </row>
    <row r="59" spans="1:44" ht="12.6" customHeight="1">
      <c r="AN59" s="134"/>
    </row>
    <row r="60" spans="1:44" ht="12.6" customHeight="1">
      <c r="K60" s="78"/>
      <c r="O60" s="78"/>
    </row>
    <row r="61" spans="1:44" ht="12.6" customHeight="1">
      <c r="K61" s="78"/>
      <c r="O61" s="78"/>
      <c r="Z61" s="280"/>
      <c r="AA61" s="280"/>
      <c r="AB61" s="280"/>
      <c r="AC61" s="280"/>
      <c r="AD61" s="280"/>
      <c r="AE61" s="280"/>
      <c r="AF61" s="280"/>
      <c r="AG61" s="280"/>
      <c r="AH61" s="280"/>
      <c r="AI61" s="280"/>
      <c r="AJ61" s="280"/>
    </row>
    <row r="62" spans="1:44" ht="12.6" customHeight="1">
      <c r="K62" s="78"/>
      <c r="O62" s="78"/>
    </row>
    <row r="63" spans="1:44" ht="12.6" customHeight="1">
      <c r="K63" s="78"/>
      <c r="O63" s="78"/>
    </row>
    <row r="64" spans="1:44" ht="12.6" customHeight="1">
      <c r="K64" s="78"/>
      <c r="O64" s="78"/>
    </row>
    <row r="65" s="78" customFormat="1" ht="12.6" customHeight="1"/>
    <row r="66" s="78" customFormat="1" ht="12.6" customHeight="1"/>
    <row r="67" s="78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>
    <tabColor theme="7" tint="0.59999389629810485"/>
  </sheetPr>
  <dimension ref="A2:F11"/>
  <sheetViews>
    <sheetView workbookViewId="0">
      <selection activeCell="D15" sqref="D15"/>
    </sheetView>
  </sheetViews>
  <sheetFormatPr defaultRowHeight="15"/>
  <cols>
    <col min="1" max="1" width="58" bestFit="1" customWidth="1"/>
    <col min="6" max="6" width="10.7109375" bestFit="1" customWidth="1"/>
  </cols>
  <sheetData>
    <row r="2" spans="1:6" ht="15.75">
      <c r="A2" s="394" t="s">
        <v>153</v>
      </c>
      <c r="B2" s="395" t="str">
        <f>[122]q!DB3</f>
        <v>2019Q3</v>
      </c>
      <c r="C2" s="395" t="str">
        <f>[122]q!DC3</f>
        <v>2022Q3</v>
      </c>
      <c r="D2" s="395" t="str">
        <f>[122]q!DD3</f>
        <v>2023Q2</v>
      </c>
      <c r="E2" s="395" t="str">
        <f>[122]q!DE3</f>
        <v>2023Q3</v>
      </c>
      <c r="F2" s="395" t="str">
        <f>[122]Table!$P$2</f>
        <v>2023Q3</v>
      </c>
    </row>
    <row r="3" spans="1:6" ht="15.75">
      <c r="A3" s="396" t="s">
        <v>112</v>
      </c>
      <c r="B3" s="397">
        <f>[122]q!DB6</f>
        <v>2133.4859999999999</v>
      </c>
      <c r="C3" s="398">
        <f>[122]q!DC6</f>
        <v>2126.5210000000002</v>
      </c>
      <c r="D3" s="399">
        <f>[122]q!DD6</f>
        <v>2127.3000000000002</v>
      </c>
      <c r="E3" s="399">
        <f>[122]q!DE6</f>
        <v>2136.616</v>
      </c>
      <c r="F3" s="417">
        <f>[122]Table!$P$3</f>
        <v>2136.616</v>
      </c>
    </row>
    <row r="4" spans="1:6" ht="15.75">
      <c r="A4" s="400" t="s">
        <v>154</v>
      </c>
      <c r="B4" s="397">
        <f>[122]q!DB8</f>
        <v>1282.527</v>
      </c>
      <c r="C4" s="398">
        <f>[122]q!DC8</f>
        <v>1259.5820000000001</v>
      </c>
      <c r="D4" s="399">
        <f>[122]q!DD8</f>
        <v>1231.2</v>
      </c>
      <c r="E4" s="399">
        <f>[122]q!DE8</f>
        <v>1259.3499999999999</v>
      </c>
      <c r="F4" s="417">
        <f>[122]Table!$P$4</f>
        <v>1259.3499999999999</v>
      </c>
    </row>
    <row r="5" spans="1:6" ht="15.75">
      <c r="A5" s="401" t="s">
        <v>133</v>
      </c>
      <c r="B5" s="397">
        <f>[122]q!DB9</f>
        <v>1155.9449999999999</v>
      </c>
      <c r="C5" s="398">
        <f>[122]q!DC9</f>
        <v>1191.4559999999999</v>
      </c>
      <c r="D5" s="399">
        <f>[122]q!DD9</f>
        <v>1160.3</v>
      </c>
      <c r="E5" s="399">
        <f>[122]q!DE9</f>
        <v>1193.3209999999999</v>
      </c>
      <c r="F5" s="417">
        <f>[122]Table!$P$5</f>
        <v>1193.3209999999999</v>
      </c>
    </row>
    <row r="6" spans="1:6" ht="15.75">
      <c r="A6" s="402" t="s">
        <v>113</v>
      </c>
      <c r="B6" s="397">
        <f>[122]q!DB10</f>
        <v>1145.088</v>
      </c>
      <c r="C6" s="398">
        <f>[122]q!DC10</f>
        <v>1177.4169999999999</v>
      </c>
      <c r="D6" s="399">
        <f>[122]q!DD10</f>
        <v>1153.8999999999999</v>
      </c>
      <c r="E6" s="399">
        <f>[122]q!DE10</f>
        <v>1187.204</v>
      </c>
      <c r="F6" s="417">
        <f>[122]Table!$P$6</f>
        <v>1187.204</v>
      </c>
    </row>
    <row r="7" spans="1:6" ht="15.75">
      <c r="A7" s="402" t="s">
        <v>155</v>
      </c>
      <c r="B7" s="397">
        <f>[122]q!DB11</f>
        <v>10.856999999999999</v>
      </c>
      <c r="C7" s="398">
        <f>[122]q!DC11</f>
        <v>14.039</v>
      </c>
      <c r="D7" s="399">
        <f>[122]q!DD11</f>
        <v>6.4</v>
      </c>
      <c r="E7" s="399">
        <f>[122]q!DE11</f>
        <v>6.117</v>
      </c>
      <c r="F7" s="417">
        <f>[122]Table!$P$7</f>
        <v>6.117</v>
      </c>
    </row>
    <row r="8" spans="1:6" ht="15.75">
      <c r="A8" s="403" t="s">
        <v>115</v>
      </c>
      <c r="B8" s="397">
        <f>[122]q!DB12</f>
        <v>126.58199999999999</v>
      </c>
      <c r="C8" s="398">
        <f>[122]q!DC12</f>
        <v>68.126000000000005</v>
      </c>
      <c r="D8" s="399">
        <f>[122]q!DD12</f>
        <v>70.900000000000006</v>
      </c>
      <c r="E8" s="399">
        <f>[122]q!DE12</f>
        <v>66.028999999999996</v>
      </c>
      <c r="F8" s="417">
        <f>[122]Table!$P$8</f>
        <v>66.028999999999996</v>
      </c>
    </row>
    <row r="9" spans="1:6" ht="15.75">
      <c r="A9" s="404" t="s">
        <v>119</v>
      </c>
      <c r="B9" s="397">
        <f>[122]q!DB13</f>
        <v>850.95899999999995</v>
      </c>
      <c r="C9" s="398">
        <f>[122]q!DC13</f>
        <v>866.93899999999996</v>
      </c>
      <c r="D9" s="399">
        <f>[122]q!DD13</f>
        <v>896.1</v>
      </c>
      <c r="E9" s="399">
        <f>[122]q!DE13</f>
        <v>877.26599999999996</v>
      </c>
      <c r="F9" s="417">
        <f>[122]Table!$P$9</f>
        <v>877.26599999999996</v>
      </c>
    </row>
    <row r="10" spans="1:6" ht="15.75">
      <c r="A10" s="403" t="s">
        <v>116</v>
      </c>
      <c r="B10" s="397">
        <f>[122]q!DB14</f>
        <v>51.383000000000003</v>
      </c>
      <c r="C10" s="398">
        <f>[122]q!DC14</f>
        <v>41.351999999999997</v>
      </c>
      <c r="D10" s="399">
        <f>[122]q!DD14</f>
        <v>25.4</v>
      </c>
      <c r="E10" s="399">
        <f>[122]q!DE14</f>
        <v>39.881</v>
      </c>
      <c r="F10" s="417">
        <f>[122]Table!$P$10</f>
        <v>39.881</v>
      </c>
    </row>
    <row r="11" spans="1:6" ht="15.75">
      <c r="A11" s="405" t="s">
        <v>117</v>
      </c>
      <c r="B11" s="406">
        <f>[122]q!DB15</f>
        <v>799.57600000000002</v>
      </c>
      <c r="C11" s="407">
        <f>[122]q!DC15</f>
        <v>825.58699999999999</v>
      </c>
      <c r="D11" s="408">
        <f>[122]q!DD15</f>
        <v>870.7</v>
      </c>
      <c r="E11" s="408">
        <f>[122]q!DE15</f>
        <v>837.38499999999999</v>
      </c>
      <c r="F11" s="418">
        <f>[122]Table!$P$11</f>
        <v>837.38499999999999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1">
    <tabColor theme="4"/>
  </sheetPr>
  <dimension ref="A1:AW74"/>
  <sheetViews>
    <sheetView workbookViewId="0">
      <pane xSplit="1" ySplit="2" topLeftCell="Y33" activePane="bottomRight" state="frozen"/>
      <selection pane="topRight" activeCell="B1" sqref="B1"/>
      <selection pane="bottomLeft" activeCell="A3" sqref="A3"/>
      <selection pane="bottomRight" activeCell="AR67" sqref="AR67"/>
    </sheetView>
  </sheetViews>
  <sheetFormatPr defaultColWidth="9.42578125" defaultRowHeight="15"/>
  <cols>
    <col min="1" max="1" width="28.42578125" style="7" bestFit="1" customWidth="1"/>
    <col min="2" max="19" width="9.42578125" style="7" bestFit="1" customWidth="1"/>
    <col min="20" max="20" width="9.42578125" style="7" customWidth="1"/>
    <col min="21" max="21" width="10.42578125" style="7" customWidth="1"/>
    <col min="22" max="22" width="14.42578125" style="7" bestFit="1" customWidth="1"/>
    <col min="23" max="23" width="11.42578125" style="7" customWidth="1"/>
    <col min="24" max="24" width="10.42578125" style="7" customWidth="1"/>
    <col min="25" max="25" width="12" style="7" bestFit="1" customWidth="1"/>
    <col min="26" max="30" width="9.42578125" style="7" bestFit="1" customWidth="1"/>
    <col min="31" max="16384" width="9.42578125" style="7"/>
  </cols>
  <sheetData>
    <row r="1" spans="1:45">
      <c r="A1" s="44" t="s">
        <v>156</v>
      </c>
      <c r="B1" s="45">
        <v>2013</v>
      </c>
      <c r="C1" s="46"/>
      <c r="D1" s="46"/>
      <c r="E1" s="45"/>
      <c r="F1" s="45">
        <v>2014</v>
      </c>
      <c r="G1" s="46"/>
      <c r="H1" s="46"/>
      <c r="I1" s="46"/>
      <c r="J1" s="45">
        <v>2015</v>
      </c>
      <c r="K1" s="46"/>
      <c r="L1" s="45"/>
      <c r="M1" s="44"/>
      <c r="N1" s="45">
        <v>2016</v>
      </c>
      <c r="O1" s="46"/>
      <c r="P1" s="45"/>
      <c r="Q1" s="45"/>
      <c r="R1" s="45">
        <v>2017</v>
      </c>
      <c r="S1" s="45"/>
      <c r="T1" s="46"/>
      <c r="U1" s="46"/>
      <c r="V1" s="47">
        <v>2018</v>
      </c>
      <c r="W1" s="47"/>
      <c r="X1" s="44"/>
      <c r="Y1" s="44"/>
      <c r="Z1" s="44">
        <v>2019</v>
      </c>
      <c r="AA1" s="44"/>
      <c r="AB1" s="44"/>
      <c r="AC1" s="44"/>
      <c r="AD1" s="44">
        <v>2020</v>
      </c>
      <c r="AE1" s="44"/>
      <c r="AF1" s="44"/>
      <c r="AG1" s="44"/>
      <c r="AH1" s="44">
        <v>2021</v>
      </c>
      <c r="AI1" s="44"/>
      <c r="AJ1" s="44"/>
      <c r="AK1" s="44"/>
      <c r="AL1" s="7">
        <v>2022</v>
      </c>
      <c r="AP1" s="7">
        <v>2023</v>
      </c>
    </row>
    <row r="2" spans="1:45">
      <c r="A2" s="41" t="s">
        <v>157</v>
      </c>
      <c r="B2" s="42" t="s">
        <v>4</v>
      </c>
      <c r="C2" s="42" t="s">
        <v>1</v>
      </c>
      <c r="D2" s="42" t="s">
        <v>2</v>
      </c>
      <c r="E2" s="42" t="s">
        <v>3</v>
      </c>
      <c r="F2" s="42" t="s">
        <v>4</v>
      </c>
      <c r="G2" s="42" t="s">
        <v>1</v>
      </c>
      <c r="H2" s="42" t="s">
        <v>2</v>
      </c>
      <c r="I2" s="42" t="s">
        <v>3</v>
      </c>
      <c r="J2" s="42" t="s">
        <v>4</v>
      </c>
      <c r="K2" s="42" t="s">
        <v>1</v>
      </c>
      <c r="L2" s="42" t="s">
        <v>2</v>
      </c>
      <c r="M2" s="42" t="s">
        <v>3</v>
      </c>
      <c r="N2" s="42" t="s">
        <v>4</v>
      </c>
      <c r="O2" s="42" t="s">
        <v>1</v>
      </c>
      <c r="P2" s="42" t="s">
        <v>2</v>
      </c>
      <c r="Q2" s="42" t="s">
        <v>3</v>
      </c>
      <c r="R2" s="42" t="s">
        <v>4</v>
      </c>
      <c r="S2" s="42" t="s">
        <v>1</v>
      </c>
      <c r="T2" s="42" t="s">
        <v>2</v>
      </c>
      <c r="U2" s="42" t="s">
        <v>3</v>
      </c>
      <c r="V2" s="42" t="s">
        <v>4</v>
      </c>
      <c r="W2" s="42" t="s">
        <v>1</v>
      </c>
      <c r="X2" s="42" t="s">
        <v>2</v>
      </c>
      <c r="Y2" s="42" t="s">
        <v>3</v>
      </c>
      <c r="Z2" s="42" t="s">
        <v>4</v>
      </c>
      <c r="AA2" s="42" t="s">
        <v>1</v>
      </c>
      <c r="AB2" s="42" t="s">
        <v>2</v>
      </c>
      <c r="AC2" s="42" t="s">
        <v>3</v>
      </c>
      <c r="AD2" s="42" t="s">
        <v>4</v>
      </c>
      <c r="AE2" s="42" t="s">
        <v>1</v>
      </c>
      <c r="AF2" s="101" t="s">
        <v>2</v>
      </c>
      <c r="AG2" s="101" t="s">
        <v>3</v>
      </c>
      <c r="AH2" s="48" t="s">
        <v>4</v>
      </c>
      <c r="AI2" s="48" t="s">
        <v>1</v>
      </c>
      <c r="AJ2" s="48" t="s">
        <v>2</v>
      </c>
      <c r="AK2" s="48" t="s">
        <v>3</v>
      </c>
      <c r="AL2" s="48" t="s">
        <v>4</v>
      </c>
      <c r="AM2" s="48" t="s">
        <v>1</v>
      </c>
      <c r="AN2" s="7" t="s">
        <v>2</v>
      </c>
      <c r="AO2" s="314" t="s">
        <v>3</v>
      </c>
      <c r="AP2" s="314" t="s">
        <v>4</v>
      </c>
      <c r="AQ2" s="314" t="s">
        <v>1</v>
      </c>
      <c r="AR2" s="314" t="s">
        <v>2</v>
      </c>
      <c r="AS2" s="314" t="s">
        <v>478</v>
      </c>
    </row>
    <row r="3" spans="1:45">
      <c r="A3" s="370" t="s">
        <v>158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3"/>
      <c r="W3" s="43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 t="s">
        <v>159</v>
      </c>
    </row>
    <row r="4" spans="1:45">
      <c r="A4" s="371" t="s">
        <v>160</v>
      </c>
      <c r="B4" s="8">
        <v>-0.26762465381296147</v>
      </c>
      <c r="C4" s="8">
        <v>-0.21337307368175928</v>
      </c>
      <c r="D4" s="8">
        <v>-0.1784724345816677</v>
      </c>
      <c r="E4" s="8">
        <v>0.27379941254511642</v>
      </c>
      <c r="F4" s="8">
        <v>0.323195037649466</v>
      </c>
      <c r="G4" s="8">
        <v>0.28383350171537136</v>
      </c>
      <c r="H4" s="8">
        <v>0.23439891590475698</v>
      </c>
      <c r="I4" s="8">
        <v>0.11198735332591792</v>
      </c>
      <c r="J4" s="8">
        <v>9.6640435642693423E-2</v>
      </c>
      <c r="K4" s="8">
        <v>7.0547682655647606E-2</v>
      </c>
      <c r="L4" s="8">
        <v>9.061323036764414E-2</v>
      </c>
      <c r="M4" s="8">
        <v>5.4413193971374521E-2</v>
      </c>
      <c r="N4" s="281">
        <v>-3.1010583137245886E-2</v>
      </c>
      <c r="O4" s="281">
        <v>-4.74556740288943E-2</v>
      </c>
      <c r="P4" s="8">
        <v>-2.3232598242919261E-2</v>
      </c>
      <c r="Q4" s="8">
        <v>0.11836612463563384</v>
      </c>
      <c r="R4" s="8">
        <v>0.20755400658196196</v>
      </c>
      <c r="S4" s="8">
        <v>0.17629766967689131</v>
      </c>
      <c r="T4" s="8">
        <v>9.639085041124229E-2</v>
      </c>
      <c r="U4" s="8">
        <v>-0.18227853876066497</v>
      </c>
      <c r="V4" s="27">
        <v>-0.19101510241087005</v>
      </c>
      <c r="W4" s="27">
        <v>-0.18506019182709929</v>
      </c>
      <c r="X4" s="29">
        <v>-0.17381355850563843</v>
      </c>
      <c r="Y4" s="29">
        <v>-6.0686718764663521E-2</v>
      </c>
      <c r="Z4" s="41">
        <v>-9.3097716916087092E-2</v>
      </c>
      <c r="AA4" s="41">
        <v>-0.10642352265599282</v>
      </c>
      <c r="AB4" s="41">
        <v>-0.10864189439063114</v>
      </c>
      <c r="AC4" s="41">
        <v>-8.9110418307115802E-2</v>
      </c>
      <c r="AD4" s="41">
        <v>-5.997280935686268E-2</v>
      </c>
      <c r="AE4" s="41">
        <v>1.8979842638695038E-2</v>
      </c>
      <c r="AF4" s="41">
        <v>6.9458457710663044E-2</v>
      </c>
      <c r="AG4" s="41">
        <v>4.3755366547775384E-2</v>
      </c>
      <c r="AH4" s="41">
        <v>4.0133627118802773E-3</v>
      </c>
      <c r="AI4" s="41">
        <v>2.3441100617615888E-2</v>
      </c>
      <c r="AJ4" s="41">
        <v>-6.0520325004263208E-3</v>
      </c>
      <c r="AK4" s="41">
        <v>4.4161351092242264E-2</v>
      </c>
      <c r="AL4" s="41">
        <v>5.6742851377596784E-2</v>
      </c>
      <c r="AM4" s="41">
        <v>5.820842756391287E-3</v>
      </c>
      <c r="AN4" s="29">
        <v>-9.5315566170502044E-3</v>
      </c>
      <c r="AO4" s="29">
        <v>-4.2019361645604207E-2</v>
      </c>
      <c r="AP4" s="29">
        <v>-9.2506928515888001E-2</v>
      </c>
      <c r="AQ4" s="29">
        <v>-0.10444591301850832</v>
      </c>
      <c r="AR4" s="29">
        <v>-0.11071156838182912</v>
      </c>
      <c r="AS4" s="29">
        <v>-9.6996382034724549E-2</v>
      </c>
    </row>
    <row r="5" spans="1:45">
      <c r="A5" s="371" t="s">
        <v>161</v>
      </c>
      <c r="B5" s="8">
        <v>8.4942447095733592E-2</v>
      </c>
      <c r="C5" s="8">
        <v>-0.1042272923308467</v>
      </c>
      <c r="D5" s="8">
        <v>-0.1412974261351963</v>
      </c>
      <c r="E5" s="8">
        <v>-0.47094822689855448</v>
      </c>
      <c r="F5" s="8">
        <v>-0.49471278646832406</v>
      </c>
      <c r="G5" s="8">
        <v>-0.45334896109249462</v>
      </c>
      <c r="H5" s="8">
        <v>-0.36510424297565708</v>
      </c>
      <c r="I5" s="8">
        <v>-0.29363287502099844</v>
      </c>
      <c r="J5" s="8">
        <v>-0.36251349286182188</v>
      </c>
      <c r="K5" s="8">
        <v>-0.23490842022188158</v>
      </c>
      <c r="L5" s="8">
        <v>-0.26975943693739013</v>
      </c>
      <c r="M5" s="8">
        <v>-0.20213920777306538</v>
      </c>
      <c r="N5" s="281">
        <v>-9.4183239382087322E-2</v>
      </c>
      <c r="O5" s="281">
        <v>-2.2652737338699224E-2</v>
      </c>
      <c r="P5" s="8">
        <v>-4.1738737892285681E-2</v>
      </c>
      <c r="Q5" s="8">
        <v>-4.1949654713221318E-2</v>
      </c>
      <c r="R5" s="8">
        <v>-7.3981228596195395E-2</v>
      </c>
      <c r="S5" s="8">
        <v>-6.8359041107085461E-2</v>
      </c>
      <c r="T5" s="8">
        <v>6.9157097718298421E-2</v>
      </c>
      <c r="U5" s="8">
        <v>0.27368066578805345</v>
      </c>
      <c r="V5" s="27">
        <v>0.29163133113571094</v>
      </c>
      <c r="W5" s="27">
        <v>0.22795796732482929</v>
      </c>
      <c r="X5" s="29">
        <v>0.14664880962138555</v>
      </c>
      <c r="Y5" s="29">
        <v>9.3466567825160107E-2</v>
      </c>
      <c r="Z5" s="41">
        <v>0.15364501709317235</v>
      </c>
      <c r="AA5" s="41">
        <v>0.19162234640236733</v>
      </c>
      <c r="AB5" s="41">
        <v>0.2367472682687026</v>
      </c>
      <c r="AC5" s="41">
        <v>0.13998392965008621</v>
      </c>
      <c r="AD5" s="41">
        <v>8.2445360104954069E-2</v>
      </c>
      <c r="AE5" s="41">
        <v>3.9227294378966909E-2</v>
      </c>
      <c r="AF5" s="41">
        <v>5.3402491379106215E-2</v>
      </c>
      <c r="AG5" s="41">
        <v>0.12386793559307002</v>
      </c>
      <c r="AH5" s="41">
        <v>0.19162503662038893</v>
      </c>
      <c r="AI5" s="41">
        <v>0.15626297088740818</v>
      </c>
      <c r="AJ5" s="41">
        <v>1.3875083938153579E-2</v>
      </c>
      <c r="AK5" s="41">
        <v>-8.2104955182295797E-2</v>
      </c>
      <c r="AL5" s="41">
        <v>-0.22132878936971886</v>
      </c>
      <c r="AM5" s="41">
        <v>-0.20561790757881729</v>
      </c>
      <c r="AN5" s="29">
        <v>-0.13463434035927638</v>
      </c>
      <c r="AO5" s="29">
        <v>-4.7155646360740835E-2</v>
      </c>
      <c r="AP5" s="29">
        <v>0.10270492150232712</v>
      </c>
      <c r="AQ5" s="29">
        <v>0.11811682575142185</v>
      </c>
      <c r="AR5" s="29">
        <v>0.21201203482662975</v>
      </c>
      <c r="AS5" s="29">
        <v>0.21430993098038573</v>
      </c>
    </row>
    <row r="6" spans="1:45">
      <c r="A6" s="41" t="s">
        <v>162</v>
      </c>
      <c r="B6" s="8">
        <v>0.26248235203262671</v>
      </c>
      <c r="C6" s="8">
        <v>0.32485513051279646</v>
      </c>
      <c r="D6" s="8">
        <v>0.49384828049975682</v>
      </c>
      <c r="E6" s="8">
        <v>0.58039286818740066</v>
      </c>
      <c r="F6" s="8">
        <v>0.6596367490146301</v>
      </c>
      <c r="G6" s="8">
        <v>0.55412659878059745</v>
      </c>
      <c r="H6" s="8">
        <v>0.37637098272954117</v>
      </c>
      <c r="I6" s="8">
        <v>0.2956433231221085</v>
      </c>
      <c r="J6" s="8">
        <v>0.22372847455713116</v>
      </c>
      <c r="K6" s="8">
        <v>0.12033097970553261</v>
      </c>
      <c r="L6" s="8">
        <v>9.7405653341193901E-2</v>
      </c>
      <c r="M6" s="8">
        <v>4.5206118408253247E-2</v>
      </c>
      <c r="N6" s="8">
        <v>-0.1317641786646237</v>
      </c>
      <c r="O6" s="8">
        <v>-4.8581184327405359E-2</v>
      </c>
      <c r="P6" s="8">
        <v>-6.3515627090741891E-2</v>
      </c>
      <c r="Q6" s="8">
        <v>0.10677291258140198</v>
      </c>
      <c r="R6" s="8">
        <v>0.29870748777897627</v>
      </c>
      <c r="S6" s="8">
        <v>0.28349239480239036</v>
      </c>
      <c r="T6" s="8">
        <v>0.31133931094359962</v>
      </c>
      <c r="U6" s="8">
        <v>0.16351925928881947</v>
      </c>
      <c r="V6" s="27">
        <v>0.17975512913478245</v>
      </c>
      <c r="W6" s="27">
        <v>0.20174466494679294</v>
      </c>
      <c r="X6" s="29">
        <v>0.20938133638330678</v>
      </c>
      <c r="Y6" s="29">
        <v>0.23115747248720175</v>
      </c>
      <c r="Z6" s="41">
        <v>0.19558882382746862</v>
      </c>
      <c r="AA6" s="41">
        <v>0.13306450983515056</v>
      </c>
      <c r="AB6" s="41">
        <v>7.1518547490923789E-2</v>
      </c>
      <c r="AC6" s="41">
        <v>1.8879066884955383E-2</v>
      </c>
      <c r="AD6" s="41">
        <v>3.5538861635054141E-3</v>
      </c>
      <c r="AE6" s="41">
        <v>-2.0435290284733516E-2</v>
      </c>
      <c r="AF6" s="41">
        <v>-1.8024461446825429E-2</v>
      </c>
      <c r="AG6" s="41">
        <v>-2.2796967278586742E-2</v>
      </c>
      <c r="AH6" s="41">
        <v>1.4757169497814408E-2</v>
      </c>
      <c r="AI6" s="41">
        <v>9.1702632791394123E-2</v>
      </c>
      <c r="AJ6" s="41">
        <v>0.13964157649283954</v>
      </c>
      <c r="AK6" s="41">
        <v>0.16668541497289105</v>
      </c>
      <c r="AL6" s="41">
        <v>0.19742722143240199</v>
      </c>
      <c r="AM6" s="41">
        <v>0.16429564457986343</v>
      </c>
      <c r="AN6" s="29">
        <v>0.12780924640747604</v>
      </c>
      <c r="AO6" s="29">
        <v>9.3913954082827239E-2</v>
      </c>
      <c r="AP6" s="29">
        <v>9.1898478876011408E-2</v>
      </c>
      <c r="AQ6" s="29">
        <v>0.1081624030972321</v>
      </c>
      <c r="AR6" s="29">
        <v>0.12633392340213859</v>
      </c>
      <c r="AS6" s="29">
        <v>0.13873686984135764</v>
      </c>
    </row>
    <row r="7" spans="1:45">
      <c r="A7" s="371" t="s">
        <v>124</v>
      </c>
      <c r="B7" s="8">
        <v>0.11620791042275253</v>
      </c>
      <c r="C7" s="8">
        <v>0.12789653071119991</v>
      </c>
      <c r="D7" s="8">
        <v>1.8074756822948713E-2</v>
      </c>
      <c r="E7" s="8">
        <v>-0.14142789996053304</v>
      </c>
      <c r="F7" s="8">
        <v>-0.12524004474293346</v>
      </c>
      <c r="G7" s="8">
        <v>-0.12174949966188234</v>
      </c>
      <c r="H7" s="8">
        <v>-5.7439546785356357E-2</v>
      </c>
      <c r="I7" s="8">
        <v>1.1024406009852638E-2</v>
      </c>
      <c r="J7" s="8">
        <v>3.7616250147700522E-2</v>
      </c>
      <c r="K7" s="8">
        <v>3.7599472174635107E-2</v>
      </c>
      <c r="L7" s="8">
        <v>6.7948329443379807E-2</v>
      </c>
      <c r="M7" s="8">
        <v>4.7477891813214573E-2</v>
      </c>
      <c r="N7" s="8">
        <v>0.27818236185347994</v>
      </c>
      <c r="O7" s="8">
        <v>0.23287935679397681</v>
      </c>
      <c r="P7" s="8">
        <v>0.29184179102478341</v>
      </c>
      <c r="Q7" s="8">
        <v>2.6735484185568658E-2</v>
      </c>
      <c r="R7" s="8">
        <v>-0.21997606502820896</v>
      </c>
      <c r="S7" s="8">
        <v>-0.18610425488212048</v>
      </c>
      <c r="T7" s="8">
        <v>-0.2004670342401883</v>
      </c>
      <c r="U7" s="8">
        <v>4.9611205839775928E-2</v>
      </c>
      <c r="V7" s="27">
        <v>3.0402457670110149E-2</v>
      </c>
      <c r="W7" s="27">
        <v>4.1612167312457309E-2</v>
      </c>
      <c r="X7" s="29">
        <v>3.2737236668020565E-2</v>
      </c>
      <c r="Y7" s="29">
        <v>-3.6193026036400767E-2</v>
      </c>
      <c r="Z7" s="41">
        <v>-3.0215557611511398E-2</v>
      </c>
      <c r="AA7" s="41">
        <v>-5.1824083799585141E-2</v>
      </c>
      <c r="AB7" s="41">
        <v>-5.9410607575097328E-2</v>
      </c>
      <c r="AC7" s="41">
        <v>2.8797933131071902E-5</v>
      </c>
      <c r="AD7" s="41">
        <v>1.2155575129714333E-2</v>
      </c>
      <c r="AE7" s="41">
        <v>1.7528719546112872E-2</v>
      </c>
      <c r="AF7" s="41">
        <v>-7.2960124374156655E-3</v>
      </c>
      <c r="AG7" s="41">
        <v>1.7711216457597639E-2</v>
      </c>
      <c r="AH7" s="41">
        <v>1.8734031283809769E-2</v>
      </c>
      <c r="AI7" s="41">
        <v>2.4166315205310675E-2</v>
      </c>
      <c r="AJ7" s="41">
        <v>5.4644437723089904E-2</v>
      </c>
      <c r="AK7" s="41">
        <v>9.4373371404961864E-3</v>
      </c>
      <c r="AL7" s="41">
        <v>9.3964935493875187E-3</v>
      </c>
      <c r="AM7" s="41">
        <v>2.2635957663609648E-2</v>
      </c>
      <c r="AN7" s="29">
        <v>2.3897671624037848E-2</v>
      </c>
      <c r="AO7" s="29">
        <v>5.9909536295192939E-2</v>
      </c>
      <c r="AP7" s="29">
        <v>6.5065064716830392E-2</v>
      </c>
      <c r="AQ7" s="29">
        <v>1.7010153044777803E-2</v>
      </c>
      <c r="AR7" s="29">
        <v>-1.8346039932751801E-2</v>
      </c>
      <c r="AS7" s="29">
        <v>-2.0849025671276878E-2</v>
      </c>
    </row>
    <row r="8" spans="1:45">
      <c r="A8" s="371" t="s">
        <v>163</v>
      </c>
      <c r="B8" s="8">
        <v>0.19600805573815139</v>
      </c>
      <c r="C8" s="8">
        <v>0.1351512952113901</v>
      </c>
      <c r="D8" s="8">
        <v>0.1921531766058415</v>
      </c>
      <c r="E8" s="8">
        <v>0.24181615387342964</v>
      </c>
      <c r="F8" s="8">
        <v>0.36287895545283838</v>
      </c>
      <c r="G8" s="8">
        <v>0.26286163974159216</v>
      </c>
      <c r="H8" s="8">
        <v>0.18822610887328445</v>
      </c>
      <c r="I8" s="8">
        <v>0.12502220743688064</v>
      </c>
      <c r="J8" s="8">
        <v>-4.5283325142966759E-3</v>
      </c>
      <c r="K8" s="8">
        <v>-6.4302856860664085E-3</v>
      </c>
      <c r="L8" s="8">
        <v>-1.3792223785172184E-2</v>
      </c>
      <c r="M8" s="8">
        <v>-5.504200358022307E-2</v>
      </c>
      <c r="N8" s="281">
        <v>2.1224360669523042E-2</v>
      </c>
      <c r="O8" s="281">
        <v>0.11418976109897808</v>
      </c>
      <c r="P8" s="8">
        <v>0.16335482779883659</v>
      </c>
      <c r="Q8" s="8">
        <v>0.20992486668938334</v>
      </c>
      <c r="R8" s="8">
        <v>0.21230420073653408</v>
      </c>
      <c r="S8" s="8">
        <v>0.20532676849007567</v>
      </c>
      <c r="T8" s="8">
        <v>0.27638332790577885</v>
      </c>
      <c r="U8" s="8">
        <v>0.30453258975861902</v>
      </c>
      <c r="V8" s="27">
        <v>0.31077381726444125</v>
      </c>
      <c r="W8" s="27">
        <v>0.28625460566578503</v>
      </c>
      <c r="X8" s="29">
        <v>0.21495382547696637</v>
      </c>
      <c r="Y8" s="29">
        <v>0.22782647945291876</v>
      </c>
      <c r="Z8" s="41">
        <v>0.22592056639304234</v>
      </c>
      <c r="AA8" s="41">
        <v>0.16643924978193983</v>
      </c>
      <c r="AB8" s="41">
        <v>0.14021331379389809</v>
      </c>
      <c r="AC8" s="41">
        <v>6.9781376161056938E-2</v>
      </c>
      <c r="AD8" s="41">
        <v>5.0388672735718829E-2</v>
      </c>
      <c r="AE8" s="41">
        <v>6.735997999269859E-2</v>
      </c>
      <c r="AF8" s="41">
        <v>0.10971913328791798</v>
      </c>
      <c r="AG8" s="41">
        <v>0.17505081498023489</v>
      </c>
      <c r="AH8" s="41">
        <v>0.22912960011389333</v>
      </c>
      <c r="AI8" s="41">
        <v>0.29557301950172893</v>
      </c>
      <c r="AJ8" s="41">
        <v>0.20210906565365674</v>
      </c>
      <c r="AK8" s="41">
        <v>0.13817914802333375</v>
      </c>
      <c r="AL8" s="41">
        <v>4.2237776989667297E-2</v>
      </c>
      <c r="AM8" s="41">
        <v>-1.2865462578953001E-2</v>
      </c>
      <c r="AN8" s="29">
        <v>7.5410210551871458E-3</v>
      </c>
      <c r="AO8" s="29">
        <v>6.4648482371675128E-2</v>
      </c>
      <c r="AP8" s="29">
        <v>0.16716153657928104</v>
      </c>
      <c r="AQ8" s="29">
        <v>0.13884346887492352</v>
      </c>
      <c r="AR8" s="29">
        <v>0.20928834991418746</v>
      </c>
      <c r="AS8" s="29">
        <v>0.23520139311574206</v>
      </c>
    </row>
    <row r="9" spans="1:45">
      <c r="A9" s="371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281"/>
      <c r="O9" s="281"/>
      <c r="P9" s="8"/>
      <c r="Q9" s="8"/>
      <c r="R9" s="8"/>
      <c r="S9" s="8"/>
      <c r="T9" s="8"/>
      <c r="U9" s="8"/>
      <c r="V9" s="27"/>
      <c r="W9" s="27"/>
      <c r="X9" s="29"/>
      <c r="Y9" s="29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29"/>
      <c r="AO9" s="29"/>
      <c r="AP9" s="29"/>
      <c r="AQ9" s="29"/>
      <c r="AR9" s="29"/>
      <c r="AS9" s="29"/>
    </row>
    <row r="10" spans="1:45">
      <c r="A10" s="370" t="s">
        <v>145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</row>
    <row r="11" spans="1:45">
      <c r="A11" s="41" t="s">
        <v>164</v>
      </c>
      <c r="B11" s="8">
        <v>-7.4240223704283943E-3</v>
      </c>
      <c r="C11" s="8">
        <v>7.0650357960051705E-3</v>
      </c>
      <c r="D11" s="8">
        <v>3.7384417637802446E-2</v>
      </c>
      <c r="E11" s="8">
        <v>1.5129568062516131E-2</v>
      </c>
      <c r="F11" s="8">
        <v>2.8036375904655565E-2</v>
      </c>
      <c r="G11" s="8">
        <v>2.1127232836759727E-2</v>
      </c>
      <c r="H11" s="8">
        <v>1.4445819805795023E-2</v>
      </c>
      <c r="I11" s="8">
        <v>4.9187824395326714E-2</v>
      </c>
      <c r="J11" s="8">
        <v>5.8149450756613845E-3</v>
      </c>
      <c r="K11" s="8">
        <v>-3.9552350968314878E-3</v>
      </c>
      <c r="L11" s="8">
        <v>-2.1963533488949531E-2</v>
      </c>
      <c r="M11" s="8">
        <v>-4.3003173507137213E-2</v>
      </c>
      <c r="N11" s="8">
        <v>-1.3085403390240499E-2</v>
      </c>
      <c r="O11" s="8">
        <v>2.2753331140610202E-2</v>
      </c>
      <c r="P11" s="8">
        <v>3.8746254906720866E-2</v>
      </c>
      <c r="Q11" s="8">
        <v>4.4726607966744061E-2</v>
      </c>
      <c r="R11" s="8">
        <v>3.6101986028051106E-2</v>
      </c>
      <c r="S11" s="8">
        <v>1.2349917832444716E-3</v>
      </c>
      <c r="T11" s="8">
        <v>4.2629080602187189E-2</v>
      </c>
      <c r="U11" s="8">
        <v>3.7022183516071422E-2</v>
      </c>
      <c r="V11" s="27">
        <v>4.909079300864537E-2</v>
      </c>
      <c r="W11" s="27">
        <v>6.8673976928201305E-2</v>
      </c>
      <c r="X11" s="27">
        <v>2.4027060981557734E-2</v>
      </c>
      <c r="Y11" s="27">
        <v>2.4376893062503364E-2</v>
      </c>
      <c r="Z11" s="41">
        <v>3.9628775339373735E-3</v>
      </c>
      <c r="AA11" s="41">
        <v>1.2906543221504476E-3</v>
      </c>
      <c r="AB11" s="41">
        <v>3.6180083541029431E-2</v>
      </c>
      <c r="AC11" s="41">
        <v>2.9899593477879121E-3</v>
      </c>
      <c r="AD11" s="41">
        <v>2.9980181284826379E-2</v>
      </c>
      <c r="AE11" s="41">
        <v>5.3024493965183666E-3</v>
      </c>
      <c r="AF11" s="41">
        <v>-3.9709060895926497E-2</v>
      </c>
      <c r="AG11" s="41">
        <v>-1.6493285317669026E-2</v>
      </c>
      <c r="AH11" s="41">
        <v>-1.5181514680494782E-2</v>
      </c>
      <c r="AI11" s="41">
        <v>5.5994811202424548E-3</v>
      </c>
      <c r="AJ11" s="41">
        <v>1.7892759122645789E-3</v>
      </c>
      <c r="AK11" s="41">
        <v>1.4195009250043505E-2</v>
      </c>
      <c r="AL11" s="41">
        <v>1.967504997380079E-2</v>
      </c>
      <c r="AM11" s="41">
        <v>2.6250041910859372E-2</v>
      </c>
      <c r="AN11" s="29">
        <v>7.1034290669572425E-2</v>
      </c>
      <c r="AO11" s="29">
        <v>9.3391156313428522E-2</v>
      </c>
      <c r="AP11" s="29">
        <v>8.766610313829587E-2</v>
      </c>
      <c r="AQ11" s="29">
        <v>1.3013405486954559E-2</v>
      </c>
      <c r="AR11" s="29">
        <v>3.5320468420597252E-2</v>
      </c>
      <c r="AS11" s="29">
        <v>3.7614899537778586E-2</v>
      </c>
    </row>
    <row r="12" spans="1:45">
      <c r="A12" s="41" t="s">
        <v>165</v>
      </c>
      <c r="B12" s="8">
        <v>0.11767354926859436</v>
      </c>
      <c r="C12" s="8">
        <v>0.12209923528858072</v>
      </c>
      <c r="D12" s="8">
        <v>0.14096855345328335</v>
      </c>
      <c r="E12" s="8">
        <v>0.18739453939388839</v>
      </c>
      <c r="F12" s="8">
        <v>0.20353613814841623</v>
      </c>
      <c r="G12" s="8">
        <v>0.21899126016579934</v>
      </c>
      <c r="H12" s="8">
        <v>0.13374617712974093</v>
      </c>
      <c r="I12" s="8">
        <v>5.2798373533282053E-2</v>
      </c>
      <c r="J12" s="8">
        <v>3.5199013294525354E-4</v>
      </c>
      <c r="K12" s="8">
        <v>-3.9515384293809644E-2</v>
      </c>
      <c r="L12" s="8">
        <v>-3.4942555099856162E-3</v>
      </c>
      <c r="M12" s="8">
        <v>2.2337544863888998E-3</v>
      </c>
      <c r="N12" s="281">
        <v>2.8244183391987639E-2</v>
      </c>
      <c r="O12" s="281">
        <v>3.364881850865286E-2</v>
      </c>
      <c r="P12" s="8">
        <v>4.8844433819470345E-2</v>
      </c>
      <c r="Q12" s="8">
        <v>3.5415824040254444E-2</v>
      </c>
      <c r="R12" s="8">
        <v>9.8582978596580023E-2</v>
      </c>
      <c r="S12" s="8">
        <v>0.13422474630723866</v>
      </c>
      <c r="T12" s="8">
        <v>0.15227368340696551</v>
      </c>
      <c r="U12" s="8">
        <v>0.23292954249708037</v>
      </c>
      <c r="V12" s="27">
        <v>0.19493608220879707</v>
      </c>
      <c r="W12" s="27">
        <v>0.15763414437833848</v>
      </c>
      <c r="X12" s="27">
        <v>0.14136300994632942</v>
      </c>
      <c r="Y12" s="27">
        <v>9.6737311326174857E-2</v>
      </c>
      <c r="Z12" s="41">
        <v>0.14274220575268498</v>
      </c>
      <c r="AA12" s="41">
        <v>9.6782283269773894E-2</v>
      </c>
      <c r="AB12" s="41">
        <v>7.0758655342645818E-2</v>
      </c>
      <c r="AC12" s="41">
        <v>4.9466466194061018E-2</v>
      </c>
      <c r="AD12" s="41">
        <v>-2.1692904424484707E-2</v>
      </c>
      <c r="AE12" s="41">
        <v>5.8228651165337948E-3</v>
      </c>
      <c r="AF12" s="41">
        <v>4.22185297500468E-2</v>
      </c>
      <c r="AG12" s="41">
        <v>0.10937083538982331</v>
      </c>
      <c r="AH12" s="41">
        <v>0.16890524704176271</v>
      </c>
      <c r="AI12" s="41">
        <v>0.18214453974717443</v>
      </c>
      <c r="AJ12" s="41">
        <v>0.15488992484191411</v>
      </c>
      <c r="AK12" s="41">
        <v>6.0612966901459162E-2</v>
      </c>
      <c r="AL12" s="41">
        <v>-2.6169918434324587E-2</v>
      </c>
      <c r="AM12" s="41">
        <v>-4.8014665198123425E-2</v>
      </c>
      <c r="AN12" s="41">
        <v>-0.1004223554226458</v>
      </c>
      <c r="AO12" s="29">
        <v>-8.7277472273784809E-2</v>
      </c>
      <c r="AP12" s="29">
        <v>-2.3055499242863278E-2</v>
      </c>
      <c r="AQ12" s="29">
        <v>2.1378206068238269E-2</v>
      </c>
      <c r="AR12" s="29">
        <v>8.4161012977864547E-2</v>
      </c>
      <c r="AS12" s="29">
        <v>0.10739830059988756</v>
      </c>
    </row>
    <row r="13" spans="1:45">
      <c r="A13" s="41" t="s">
        <v>166</v>
      </c>
      <c r="B13" s="8">
        <v>1.0889997537040176E-2</v>
      </c>
      <c r="C13" s="8">
        <v>4.1458882179173956E-2</v>
      </c>
      <c r="D13" s="8">
        <v>4.3586374395897645E-2</v>
      </c>
      <c r="E13" s="8">
        <v>3.6690355120943798E-2</v>
      </c>
      <c r="F13" s="8">
        <v>1.1094053262135342E-2</v>
      </c>
      <c r="G13" s="8">
        <v>-1.691979082200374E-2</v>
      </c>
      <c r="H13" s="8">
        <v>-1.3667495754738275E-2</v>
      </c>
      <c r="I13" s="8">
        <v>-2.0478215393623937E-2</v>
      </c>
      <c r="J13" s="8">
        <v>-1.3271059870028318E-2</v>
      </c>
      <c r="K13" s="8">
        <v>-5.6813368598770146E-3</v>
      </c>
      <c r="L13" s="8">
        <v>-9.3282682753551439E-3</v>
      </c>
      <c r="M13" s="8">
        <v>-8.4988724122220839E-3</v>
      </c>
      <c r="N13" s="281">
        <v>1.02570034924133E-2</v>
      </c>
      <c r="O13" s="281">
        <v>1.8607973979503208E-2</v>
      </c>
      <c r="P13" s="8">
        <v>2.5029448996594133E-2</v>
      </c>
      <c r="Q13" s="8">
        <v>3.5651697323683423E-2</v>
      </c>
      <c r="R13" s="8">
        <v>4.1104395923274147E-2</v>
      </c>
      <c r="S13" s="8">
        <v>5.7047580203324733E-2</v>
      </c>
      <c r="T13" s="8">
        <v>6.310800972474355E-2</v>
      </c>
      <c r="U13" s="8">
        <v>5.1768182864936188E-2</v>
      </c>
      <c r="V13" s="27">
        <v>5.1290943994325246E-2</v>
      </c>
      <c r="W13" s="27">
        <v>4.8364157840763179E-2</v>
      </c>
      <c r="X13" s="27">
        <v>3.9831817998242286E-2</v>
      </c>
      <c r="Y13" s="27">
        <v>7.2264095520238394E-2</v>
      </c>
      <c r="Z13" s="41">
        <v>5.3308339980449607E-2</v>
      </c>
      <c r="AA13" s="41">
        <v>4.2731152752420114E-2</v>
      </c>
      <c r="AB13" s="41">
        <v>2.4865445792069233E-2</v>
      </c>
      <c r="AC13" s="41">
        <v>-3.6351308180031625E-3</v>
      </c>
      <c r="AD13" s="41">
        <v>-8.2475264725284259E-3</v>
      </c>
      <c r="AE13" s="41">
        <v>-2.8041649492233294E-2</v>
      </c>
      <c r="AF13" s="41">
        <v>-1.6666926710618753E-2</v>
      </c>
      <c r="AG13" s="41">
        <v>7.4212459177777131E-3</v>
      </c>
      <c r="AH13" s="41">
        <v>3.383435901507343E-2</v>
      </c>
      <c r="AI13" s="41">
        <v>0.10188037892501403</v>
      </c>
      <c r="AJ13" s="41">
        <v>8.5677617590687247E-2</v>
      </c>
      <c r="AK13" s="41">
        <v>8.9899992796151726E-2</v>
      </c>
      <c r="AL13" s="41">
        <v>5.575919244888617E-2</v>
      </c>
      <c r="AM13" s="41">
        <v>7.6565680947955263E-3</v>
      </c>
      <c r="AN13" s="41">
        <v>2.2683687378199303E-2</v>
      </c>
      <c r="AO13" s="29">
        <v>2.5486610323019181E-2</v>
      </c>
      <c r="AP13" s="29">
        <v>3.7864203428987463E-2</v>
      </c>
      <c r="AQ13" s="29">
        <v>7.7851626204217261E-2</v>
      </c>
      <c r="AR13" s="29">
        <v>6.9326536778652734E-2</v>
      </c>
      <c r="AS13" s="29">
        <v>7.7723870160899183E-2</v>
      </c>
    </row>
    <row r="14" spans="1:45">
      <c r="A14" s="41" t="s">
        <v>167</v>
      </c>
      <c r="B14" s="8">
        <v>6.9202800538570419E-2</v>
      </c>
      <c r="C14" s="8">
        <v>-2.6548918940159399E-2</v>
      </c>
      <c r="D14" s="8">
        <v>-3.6213046955982382E-2</v>
      </c>
      <c r="E14" s="8">
        <v>5.4040448857331615E-3</v>
      </c>
      <c r="F14" s="8">
        <v>0.11101127650517274</v>
      </c>
      <c r="G14" s="8">
        <v>4.3273077659413212E-2</v>
      </c>
      <c r="H14" s="8">
        <v>6.0934293378715872E-2</v>
      </c>
      <c r="I14" s="8">
        <v>5.2271275164809665E-2</v>
      </c>
      <c r="J14" s="8">
        <v>1.8586572548411784E-2</v>
      </c>
      <c r="K14" s="8">
        <v>5.6639332308756375E-2</v>
      </c>
      <c r="L14" s="8">
        <v>3.3781690080806386E-2</v>
      </c>
      <c r="M14" s="8">
        <v>-1.956796294697727E-3</v>
      </c>
      <c r="N14" s="281">
        <v>-7.850781382579013E-3</v>
      </c>
      <c r="O14" s="281">
        <v>2.6101585246755196E-2</v>
      </c>
      <c r="P14" s="8">
        <v>3.4795527134678574E-2</v>
      </c>
      <c r="Q14" s="8">
        <v>8.377758614816215E-2</v>
      </c>
      <c r="R14" s="8">
        <v>2.4102818318187526E-2</v>
      </c>
      <c r="S14" s="8">
        <v>3.9362138984270212E-3</v>
      </c>
      <c r="T14" s="8">
        <v>1.3994606521620752E-2</v>
      </c>
      <c r="U14" s="8">
        <v>-2.1205269062539389E-2</v>
      </c>
      <c r="V14" s="27">
        <v>1.3525078685259971E-2</v>
      </c>
      <c r="W14" s="27">
        <v>1.2990203383283943E-2</v>
      </c>
      <c r="X14" s="27">
        <v>7.3445649282284919E-3</v>
      </c>
      <c r="Y14" s="27">
        <v>3.0743435228336988E-2</v>
      </c>
      <c r="Z14" s="41">
        <v>2.387575488813656E-2</v>
      </c>
      <c r="AA14" s="41">
        <v>2.502753900866185E-2</v>
      </c>
      <c r="AB14" s="41">
        <v>1.2001554643150187E-2</v>
      </c>
      <c r="AC14" s="41">
        <v>2.383568392653454E-2</v>
      </c>
      <c r="AD14" s="41">
        <v>4.0068810967150127E-2</v>
      </c>
      <c r="AE14" s="41">
        <v>7.0267507701659571E-2</v>
      </c>
      <c r="AF14" s="41">
        <v>0.10696278093092064</v>
      </c>
      <c r="AG14" s="41">
        <v>5.5583018896831468E-2</v>
      </c>
      <c r="AH14" s="41">
        <v>3.3432294170159367E-2</v>
      </c>
      <c r="AI14" s="41">
        <v>-2.9431514876228707E-3</v>
      </c>
      <c r="AJ14" s="41">
        <v>-4.4950860435174864E-2</v>
      </c>
      <c r="AK14" s="41">
        <v>-3.0369490987909281E-2</v>
      </c>
      <c r="AL14" s="41">
        <v>-6.5489398450679871E-3</v>
      </c>
      <c r="AM14" s="41">
        <v>5.7776694683318612E-3</v>
      </c>
      <c r="AN14" s="41">
        <v>1.6599218753104699E-2</v>
      </c>
      <c r="AO14" s="29">
        <v>3.3623318919252139E-2</v>
      </c>
      <c r="AP14" s="29">
        <v>6.3161697073753811E-2</v>
      </c>
      <c r="AQ14" s="29">
        <v>2.424334284564084E-2</v>
      </c>
      <c r="AR14" s="29">
        <v>1.6437168827117054E-2</v>
      </c>
      <c r="AS14" s="29">
        <v>9.2875118722080974E-3</v>
      </c>
    </row>
    <row r="15" spans="1:45">
      <c r="A15" s="41" t="s">
        <v>168</v>
      </c>
      <c r="B15" s="8">
        <v>5.66573076437492E-3</v>
      </c>
      <c r="C15" s="8">
        <v>-8.9229391122101504E-3</v>
      </c>
      <c r="D15" s="8">
        <v>6.4268780748404676E-3</v>
      </c>
      <c r="E15" s="8">
        <v>-2.8023535896518478E-3</v>
      </c>
      <c r="F15" s="8">
        <v>9.201111632458547E-3</v>
      </c>
      <c r="G15" s="8">
        <v>-3.6101400983766102E-3</v>
      </c>
      <c r="H15" s="8">
        <v>-7.2326856862291889E-3</v>
      </c>
      <c r="I15" s="8">
        <v>-8.7570502629138545E-3</v>
      </c>
      <c r="J15" s="8">
        <v>-1.6010780401286898E-2</v>
      </c>
      <c r="K15" s="8">
        <v>-1.3917661744304442E-2</v>
      </c>
      <c r="L15" s="8">
        <v>-1.278785659168832E-2</v>
      </c>
      <c r="M15" s="8">
        <v>-3.8169158525550029E-3</v>
      </c>
      <c r="N15" s="281">
        <v>3.6593585579414744E-3</v>
      </c>
      <c r="O15" s="281">
        <v>1.3078052223456708E-2</v>
      </c>
      <c r="P15" s="8">
        <v>1.5939162941372556E-2</v>
      </c>
      <c r="Q15" s="8">
        <v>1.0370040385120016E-2</v>
      </c>
      <c r="R15" s="8">
        <v>1.2412021870441121E-2</v>
      </c>
      <c r="S15" s="8">
        <v>8.8832362978407235E-3</v>
      </c>
      <c r="T15" s="8">
        <v>4.4148447498386202E-3</v>
      </c>
      <c r="U15" s="8">
        <v>4.0179499430705251E-3</v>
      </c>
      <c r="V15" s="27">
        <v>1.9309193674135676E-3</v>
      </c>
      <c r="W15" s="27">
        <v>-1.4078768648019603E-3</v>
      </c>
      <c r="X15" s="27">
        <v>2.3873716226083764E-3</v>
      </c>
      <c r="Y15" s="27">
        <v>3.7047443156650768E-3</v>
      </c>
      <c r="Z15" s="41">
        <v>2.0313882378337781E-3</v>
      </c>
      <c r="AA15" s="41">
        <v>6.0762042893365207E-4</v>
      </c>
      <c r="AB15" s="41">
        <v>-3.5924255249965512E-3</v>
      </c>
      <c r="AC15" s="41">
        <v>-2.8756024893233189E-3</v>
      </c>
      <c r="AD15" s="41">
        <v>-1.9265493136518402E-3</v>
      </c>
      <c r="AE15" s="41">
        <v>1.9493935565627323E-3</v>
      </c>
      <c r="AF15" s="41">
        <v>4.7351521311061271E-3</v>
      </c>
      <c r="AG15" s="41">
        <v>6.6557364330928764E-3</v>
      </c>
      <c r="AH15" s="41">
        <v>8.139214567392342E-3</v>
      </c>
      <c r="AI15" s="41">
        <v>8.8917711969207572E-3</v>
      </c>
      <c r="AJ15" s="41">
        <v>4.703107743965494E-3</v>
      </c>
      <c r="AK15" s="41">
        <v>3.8406700635885025E-3</v>
      </c>
      <c r="AL15" s="41">
        <v>-4.7760715362684834E-4</v>
      </c>
      <c r="AM15" s="41">
        <v>-4.5350768548162949E-3</v>
      </c>
      <c r="AN15" s="41">
        <v>-2.3538203230433247E-3</v>
      </c>
      <c r="AO15" s="29">
        <v>-5.7513091023979985E-4</v>
      </c>
      <c r="AP15" s="29">
        <v>1.5250284086160981E-3</v>
      </c>
      <c r="AQ15" s="29">
        <v>2.3568882698725992E-3</v>
      </c>
      <c r="AR15" s="29">
        <v>4.0431629099557482E-3</v>
      </c>
      <c r="AS15" s="29">
        <v>3.1768109449687677E-3</v>
      </c>
    </row>
    <row r="16" spans="1:45">
      <c r="A16" s="41" t="s">
        <v>163</v>
      </c>
      <c r="B16" s="8">
        <v>0.19600805573815136</v>
      </c>
      <c r="C16" s="8">
        <v>0.13515129521139002</v>
      </c>
      <c r="D16" s="8">
        <v>0.19215317660584152</v>
      </c>
      <c r="E16" s="8">
        <v>0.24181615387342958</v>
      </c>
      <c r="F16" s="8">
        <v>0.36287895545283844</v>
      </c>
      <c r="G16" s="8">
        <v>0.26286163974159216</v>
      </c>
      <c r="H16" s="8">
        <v>0.18822610887328439</v>
      </c>
      <c r="I16" s="8">
        <v>0.12502220743688075</v>
      </c>
      <c r="J16" s="8">
        <v>-4.5283325142966291E-3</v>
      </c>
      <c r="K16" s="8">
        <v>-6.4302856860664059E-3</v>
      </c>
      <c r="L16" s="8">
        <v>-1.3792223785172197E-2</v>
      </c>
      <c r="M16" s="8">
        <v>-5.5042003580223049E-2</v>
      </c>
      <c r="N16" s="281">
        <v>2.1224360669523046E-2</v>
      </c>
      <c r="O16" s="281">
        <v>0.11418976109897816</v>
      </c>
      <c r="P16" s="8">
        <v>0.16335482779883659</v>
      </c>
      <c r="Q16" s="8">
        <v>0.20994175586396402</v>
      </c>
      <c r="R16" s="8">
        <v>0.21230420073653414</v>
      </c>
      <c r="S16" s="8">
        <v>0.2053267684900757</v>
      </c>
      <c r="T16" s="8">
        <v>0.27642022500535557</v>
      </c>
      <c r="U16" s="8">
        <v>0.30453258975861908</v>
      </c>
      <c r="V16" s="27">
        <v>0.3107738172644412</v>
      </c>
      <c r="W16" s="27">
        <v>0.28625460566578509</v>
      </c>
      <c r="X16" s="27">
        <v>0.21495382547696626</v>
      </c>
      <c r="Y16" s="27">
        <v>0.22782647945291881</v>
      </c>
      <c r="Z16" s="41">
        <v>0.22592056639304237</v>
      </c>
      <c r="AA16" s="41">
        <v>0.1664392497819398</v>
      </c>
      <c r="AB16" s="41">
        <v>0.14021331379389812</v>
      </c>
      <c r="AC16" s="41">
        <v>6.9781376161056841E-2</v>
      </c>
      <c r="AD16" s="41">
        <v>3.8182012041311664E-2</v>
      </c>
      <c r="AE16" s="41">
        <v>5.5300566279041119E-2</v>
      </c>
      <c r="AF16" s="41">
        <v>9.7540475205528221E-2</v>
      </c>
      <c r="AG16" s="41">
        <v>0.16253755131985634</v>
      </c>
      <c r="AH16" s="41">
        <v>0.22912960011389338</v>
      </c>
      <c r="AI16" s="41">
        <v>0.29557301950172898</v>
      </c>
      <c r="AJ16" s="41">
        <v>0.20210906565365683</v>
      </c>
      <c r="AK16" s="41">
        <v>0.13817914802333386</v>
      </c>
      <c r="AL16" s="41">
        <v>4.2237776989667353E-2</v>
      </c>
      <c r="AM16" s="41">
        <v>-1.2865462578953046E-2</v>
      </c>
      <c r="AN16" s="41">
        <v>7.5410210551871693E-3</v>
      </c>
      <c r="AO16" s="29">
        <v>6.4648482371675087E-2</v>
      </c>
      <c r="AP16" s="29">
        <v>0.16716153657928104</v>
      </c>
      <c r="AQ16" s="29">
        <v>0.13884346887492352</v>
      </c>
      <c r="AR16" s="29">
        <v>0.20928834991418746</v>
      </c>
      <c r="AS16" s="29">
        <v>0.23520139311574206</v>
      </c>
    </row>
    <row r="17" spans="1:45">
      <c r="A17" s="41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28"/>
      <c r="W17" s="28"/>
      <c r="X17" s="28"/>
      <c r="Y17" s="28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</row>
    <row r="18" spans="1:45">
      <c r="A18" s="370" t="s">
        <v>169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</row>
    <row r="19" spans="1:45">
      <c r="A19" s="41" t="s">
        <v>170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29">
        <v>0.11433863860819443</v>
      </c>
      <c r="W19" s="29">
        <v>0.19297358792140695</v>
      </c>
      <c r="X19" s="29">
        <v>0.21703550661947518</v>
      </c>
      <c r="Y19" s="29">
        <v>0.26475638702703908</v>
      </c>
      <c r="Z19" s="29">
        <v>0.23474992986803234</v>
      </c>
      <c r="AA19" s="29">
        <v>0.18225956634823945</v>
      </c>
      <c r="AB19" s="29">
        <v>0.11031866700842295</v>
      </c>
      <c r="AC19" s="29">
        <v>4.9750828478273945E-2</v>
      </c>
      <c r="AD19" s="29">
        <v>-1.9548567186960873E-2</v>
      </c>
      <c r="AE19" s="29">
        <v>-4.7688514465394641E-2</v>
      </c>
      <c r="AF19" s="29">
        <v>-4.5153096446160682E-2</v>
      </c>
      <c r="AG19" s="29">
        <v>-5.0078106362519942E-2</v>
      </c>
      <c r="AH19" s="29">
        <v>2.8167585688173534E-2</v>
      </c>
      <c r="AI19" s="29">
        <v>0.10266974687016481</v>
      </c>
      <c r="AJ19" s="29">
        <v>0.16506391523804229</v>
      </c>
      <c r="AK19" s="29">
        <v>0.21328337651745963</v>
      </c>
      <c r="AL19" s="29">
        <v>0.25220616105211702</v>
      </c>
      <c r="AM19" s="29">
        <v>0.22590033392598202</v>
      </c>
      <c r="AN19" s="29">
        <v>0.13682210219660035</v>
      </c>
      <c r="AO19" s="29">
        <v>6.4881025209965013E-2</v>
      </c>
      <c r="AP19" s="29">
        <v>5.214555109466084E-2</v>
      </c>
      <c r="AQ19" s="29">
        <v>9.0517766609263847E-2</v>
      </c>
      <c r="AR19" s="29">
        <v>0.1368337207773507</v>
      </c>
      <c r="AS19" s="29">
        <v>0.15673717046202013</v>
      </c>
    </row>
    <row r="20" spans="1:45">
      <c r="A20" s="41" t="s">
        <v>171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29">
        <v>0.15430685189069976</v>
      </c>
      <c r="W20" s="29">
        <v>0.15943177872130818</v>
      </c>
      <c r="X20" s="29">
        <v>0.13641014709696478</v>
      </c>
      <c r="Y20" s="29">
        <v>0.1556937509977753</v>
      </c>
      <c r="Z20" s="29">
        <v>0.10396577277880667</v>
      </c>
      <c r="AA20" s="29">
        <v>6.8420062078410712E-2</v>
      </c>
      <c r="AB20" s="29">
        <v>2.6998605915502828E-2</v>
      </c>
      <c r="AC20" s="29">
        <v>-1.8074823875668899E-2</v>
      </c>
      <c r="AD20" s="29">
        <v>-5.542886591795481E-2</v>
      </c>
      <c r="AE20" s="29">
        <v>-5.5843426783680178E-2</v>
      </c>
      <c r="AF20" s="29">
        <v>-5.4332529195890954E-2</v>
      </c>
      <c r="AG20" s="29">
        <v>-6.697329635028805E-2</v>
      </c>
      <c r="AH20" s="29">
        <v>-2.0079449836592825E-2</v>
      </c>
      <c r="AI20" s="29">
        <v>-1.4466777590436873E-2</v>
      </c>
      <c r="AJ20" s="29">
        <v>3.0773734888052385E-4</v>
      </c>
      <c r="AK20" s="29">
        <v>3.7261065169216484E-2</v>
      </c>
      <c r="AL20" s="29">
        <v>5.944152321926327E-2</v>
      </c>
      <c r="AM20" s="29">
        <v>7.4982072007293149E-2</v>
      </c>
      <c r="AN20" s="29">
        <v>5.3949369239926853E-2</v>
      </c>
      <c r="AO20" s="29">
        <v>3.570844107753704E-2</v>
      </c>
      <c r="AP20" s="29">
        <v>5.0927539525922959E-2</v>
      </c>
      <c r="AQ20" s="29">
        <v>6.0256065920542411E-2</v>
      </c>
      <c r="AR20" s="29">
        <v>9.3985805697959501E-2</v>
      </c>
      <c r="AS20" s="29">
        <v>0.10078633508722751</v>
      </c>
    </row>
    <row r="21" spans="1:45">
      <c r="A21" s="41" t="s">
        <v>172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29">
        <v>-1.5458005555762428E-2</v>
      </c>
      <c r="W21" s="29">
        <v>-4.925240659221123E-3</v>
      </c>
      <c r="X21" s="29">
        <v>-1.2524342071288361E-2</v>
      </c>
      <c r="Y21" s="29">
        <v>-1.0287458662760129E-2</v>
      </c>
      <c r="Z21" s="29">
        <v>-8.5933441217872183E-4</v>
      </c>
      <c r="AA21" s="29">
        <v>8.0522024433182376E-3</v>
      </c>
      <c r="AB21" s="29">
        <v>2.0219658086491009E-3</v>
      </c>
      <c r="AC21" s="29">
        <v>8.7565737744588461E-3</v>
      </c>
      <c r="AD21" s="29">
        <v>-2.5305484092749621E-4</v>
      </c>
      <c r="AE21" s="29">
        <v>-1.3163516612777431E-4</v>
      </c>
      <c r="AF21" s="29">
        <v>9.009819569698688E-3</v>
      </c>
      <c r="AG21" s="29">
        <v>1.2995234163059498E-2</v>
      </c>
      <c r="AH21" s="29">
        <v>2.2392317494956075E-2</v>
      </c>
      <c r="AI21" s="29">
        <v>2.9252064900020566E-2</v>
      </c>
      <c r="AJ21" s="29">
        <v>4.637320302797885E-2</v>
      </c>
      <c r="AK21" s="29">
        <v>3.9602029658826976E-2</v>
      </c>
      <c r="AL21" s="29">
        <v>4.8019477730625371E-2</v>
      </c>
      <c r="AM21" s="29">
        <v>4.3395359437560808E-2</v>
      </c>
      <c r="AN21" s="29">
        <v>1.0954484831351363E-2</v>
      </c>
      <c r="AO21" s="29">
        <v>1.9425357148206999E-2</v>
      </c>
      <c r="AP21" s="29">
        <v>-3.7611371711294807E-3</v>
      </c>
      <c r="AQ21" s="29">
        <v>5.5837866834452751E-4</v>
      </c>
      <c r="AR21" s="29">
        <v>1.7447850543317184E-2</v>
      </c>
      <c r="AS21" s="29">
        <v>2.1233668533897042E-2</v>
      </c>
    </row>
    <row r="22" spans="1:45">
      <c r="A22" s="41" t="s">
        <v>173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29">
        <v>-2.4510207726742946E-2</v>
      </c>
      <c r="W22" s="29">
        <v>3.846704985931975E-2</v>
      </c>
      <c r="X22" s="29">
        <v>9.314970159379872E-2</v>
      </c>
      <c r="Y22" s="29">
        <v>0.11935009469202393</v>
      </c>
      <c r="Z22" s="29">
        <v>0.13164349150140436</v>
      </c>
      <c r="AA22" s="29">
        <v>0.10578730182651055</v>
      </c>
      <c r="AB22" s="29">
        <v>8.1298095284271024E-2</v>
      </c>
      <c r="AC22" s="29">
        <v>5.9069078579484027E-2</v>
      </c>
      <c r="AD22" s="29">
        <v>3.6133353571921489E-2</v>
      </c>
      <c r="AE22" s="29">
        <v>8.2865474844134191E-3</v>
      </c>
      <c r="AF22" s="29">
        <v>1.6961318003158658E-4</v>
      </c>
      <c r="AG22" s="29">
        <v>3.8999558247085593E-3</v>
      </c>
      <c r="AH22" s="29">
        <v>2.5854718029810257E-2</v>
      </c>
      <c r="AI22" s="29">
        <v>8.7884459560580983E-2</v>
      </c>
      <c r="AJ22" s="29">
        <v>0.11838297486118284</v>
      </c>
      <c r="AK22" s="29">
        <v>0.13642028168941617</v>
      </c>
      <c r="AL22" s="29">
        <v>0.14474516010222832</v>
      </c>
      <c r="AM22" s="29">
        <v>0.10752290248112809</v>
      </c>
      <c r="AN22" s="29">
        <v>7.1918248125322132E-2</v>
      </c>
      <c r="AO22" s="29">
        <v>9.7472269842209507E-3</v>
      </c>
      <c r="AP22" s="29">
        <v>4.9791487398674634E-3</v>
      </c>
      <c r="AQ22" s="29">
        <v>2.9703322020376895E-2</v>
      </c>
      <c r="AR22" s="29">
        <v>2.540006453607406E-2</v>
      </c>
      <c r="AS22" s="29">
        <v>3.4717166840895555E-2</v>
      </c>
    </row>
    <row r="23" spans="1:45">
      <c r="A23" s="41" t="s">
        <v>86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29">
        <v>2.5976173155482854E-2</v>
      </c>
      <c r="W23" s="29">
        <v>2.1376526712069424E-2</v>
      </c>
      <c r="X23" s="29">
        <v>1.8871432323143891E-2</v>
      </c>
      <c r="Y23" s="29">
        <v>1.5042770197057768E-2</v>
      </c>
      <c r="Z23" s="29">
        <v>1.4936723953691423E-2</v>
      </c>
      <c r="AA23" s="29">
        <v>1.7950299250048814E-2</v>
      </c>
      <c r="AB23" s="29">
        <v>1.5403621986938393E-2</v>
      </c>
      <c r="AC23" s="29">
        <v>1.6684149085404557E-2</v>
      </c>
      <c r="AD23" s="29">
        <v>9.9671908974227879E-3</v>
      </c>
      <c r="AE23" s="29">
        <v>-2.0864654275083478E-3</v>
      </c>
      <c r="AF23" s="29">
        <v>1.0446584431992091E-2</v>
      </c>
      <c r="AG23" s="29">
        <v>1.3424092591840629E-2</v>
      </c>
      <c r="AH23" s="29">
        <v>1.6418595820394646E-2</v>
      </c>
      <c r="AI23" s="29">
        <v>1.6123593408739482E-2</v>
      </c>
      <c r="AJ23" s="29">
        <v>2.2762231760731787E-2</v>
      </c>
      <c r="AK23" s="29">
        <v>5.4195093760623534E-3</v>
      </c>
      <c r="AL23" s="29">
        <v>2.7908665673055614E-3</v>
      </c>
      <c r="AM23" s="29">
        <v>-2.1094623216003825E-3</v>
      </c>
      <c r="AN23" s="29">
        <v>-1.7147130096670554E-2</v>
      </c>
      <c r="AO23" s="29">
        <v>-3.2800998046197231E-2</v>
      </c>
      <c r="AP23" s="29">
        <v>-2.3115179831484412E-2</v>
      </c>
      <c r="AQ23" s="29">
        <v>-1.2482678352637729E-2</v>
      </c>
      <c r="AR23" s="29">
        <v>-1.5181591729599032E-2</v>
      </c>
      <c r="AS23" s="29">
        <v>-1.3467510879129539E-2</v>
      </c>
    </row>
    <row r="24" spans="1:45">
      <c r="A24" s="41" t="s">
        <v>134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29">
        <v>3.1935548264195712E-3</v>
      </c>
      <c r="W24" s="29">
        <v>6.5746901321830451E-3</v>
      </c>
      <c r="X24" s="29">
        <v>1.0313332270886533E-2</v>
      </c>
      <c r="Y24" s="29">
        <v>5.4571406400337422E-3</v>
      </c>
      <c r="Z24" s="29">
        <v>5.0778261576016059E-3</v>
      </c>
      <c r="AA24" s="29">
        <v>-5.1475223352954284E-3</v>
      </c>
      <c r="AB24" s="29">
        <v>-4.5693483707138138E-3</v>
      </c>
      <c r="AC24" s="29">
        <v>-9.8022732483987111E-4</v>
      </c>
      <c r="AD24" s="29">
        <v>2.0310444274925161E-4</v>
      </c>
      <c r="AE24" s="29">
        <v>-2.4478495615356819E-3</v>
      </c>
      <c r="AF24" s="29">
        <v>-1.9357838192974395E-3</v>
      </c>
      <c r="AG24" s="29">
        <v>-2.2451171436186084E-3</v>
      </c>
      <c r="AH24" s="29">
        <v>-2.5441125342842443E-3</v>
      </c>
      <c r="AI24" s="29">
        <v>1.7091861010135986E-2</v>
      </c>
      <c r="AJ24" s="29">
        <v>1.1301475373063096E-2</v>
      </c>
      <c r="AK24" s="29">
        <v>1.6222140432681137E-2</v>
      </c>
      <c r="AL24" s="29">
        <v>1.0800696963519778E-2</v>
      </c>
      <c r="AM24" s="29">
        <v>3.4115881472466195E-3</v>
      </c>
      <c r="AN24" s="29">
        <v>1.0221730191439439E-2</v>
      </c>
      <c r="AO24" s="29">
        <v>-6.67587067619112E-3</v>
      </c>
      <c r="AP24" s="29">
        <v>7.4435103892770372E-3</v>
      </c>
      <c r="AQ24" s="29">
        <v>7.3731681117339513E-3</v>
      </c>
      <c r="AR24" s="29">
        <v>5.3465228560066972E-3</v>
      </c>
      <c r="AS24" s="29">
        <v>6.7992743003982784E-3</v>
      </c>
    </row>
    <row r="25" spans="1:45">
      <c r="A25" s="41" t="s">
        <v>135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29">
        <v>1.5066503859516591E-3</v>
      </c>
      <c r="W25" s="29">
        <v>1.4077435126618012E-2</v>
      </c>
      <c r="X25" s="29">
        <v>2.3763070023717966E-2</v>
      </c>
      <c r="Y25" s="29">
        <v>1.8219741887787872E-2</v>
      </c>
      <c r="Z25" s="29">
        <v>1.6404911698942377E-2</v>
      </c>
      <c r="AA25" s="29">
        <v>1.8111422359856442E-2</v>
      </c>
      <c r="AB25" s="29">
        <v>9.9211933649962936E-3</v>
      </c>
      <c r="AC25" s="29">
        <v>6.734629717180471E-3</v>
      </c>
      <c r="AD25" s="29">
        <v>6.6133225864726383E-3</v>
      </c>
      <c r="AE25" s="29">
        <v>4.7786506507976672E-3</v>
      </c>
      <c r="AF25" s="29">
        <v>-4.4827241223114106E-3</v>
      </c>
      <c r="AG25" s="29">
        <v>-6.3530171981027337E-3</v>
      </c>
      <c r="AH25" s="29">
        <v>-7.5010138714238887E-3</v>
      </c>
      <c r="AI25" s="29">
        <v>-2.6189119230060278E-3</v>
      </c>
      <c r="AJ25" s="29">
        <v>7.3308418007154022E-3</v>
      </c>
      <c r="AK25" s="29">
        <v>7.5555995722873795E-3</v>
      </c>
      <c r="AL25" s="29">
        <v>1.7312391724952858E-2</v>
      </c>
      <c r="AM25" s="29">
        <v>1.2830835599911408E-2</v>
      </c>
      <c r="AN25" s="29">
        <v>6.8785655325520568E-3</v>
      </c>
      <c r="AO25" s="29">
        <v>6.8712390752272198E-3</v>
      </c>
      <c r="AP25" s="29">
        <v>5.6999372862105734E-4</v>
      </c>
      <c r="AQ25" s="29">
        <v>3.2087760461825109E-3</v>
      </c>
      <c r="AR25" s="29">
        <v>2.3416880301133525E-3</v>
      </c>
      <c r="AS25" s="29">
        <v>7.084887189536533E-3</v>
      </c>
    </row>
    <row r="26" spans="1:45">
      <c r="A26" s="41" t="s">
        <v>136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29">
        <v>1.5112417267388253E-2</v>
      </c>
      <c r="W26" s="29">
        <v>4.3326465924696925E-2</v>
      </c>
      <c r="X26" s="29">
        <v>5.9740417889003812E-2</v>
      </c>
      <c r="Y26" s="29">
        <v>4.0492548985338217E-2</v>
      </c>
      <c r="Z26" s="29">
        <v>3.7317634102080312E-2</v>
      </c>
      <c r="AA26" s="29">
        <v>3.1181400695825909E-2</v>
      </c>
      <c r="AB26" s="29">
        <v>1.7578515681317075E-2</v>
      </c>
      <c r="AC26" s="29">
        <v>2.8211757273733293E-2</v>
      </c>
      <c r="AD26" s="29">
        <v>1.8679288896788052E-2</v>
      </c>
      <c r="AE26" s="29">
        <v>2.1219937913611502E-3</v>
      </c>
      <c r="AF26" s="29">
        <v>-5.1513644258861261E-3</v>
      </c>
      <c r="AG26" s="29">
        <v>-8.0871312274989338E-3</v>
      </c>
      <c r="AH26" s="29">
        <v>2.2253095996471943E-3</v>
      </c>
      <c r="AI26" s="29">
        <v>4.1371317086968104E-2</v>
      </c>
      <c r="AJ26" s="29">
        <v>5.1556722766584996E-2</v>
      </c>
      <c r="AK26" s="29">
        <v>8.0565688823369022E-2</v>
      </c>
      <c r="AL26" s="29">
        <v>8.8855482827449442E-2</v>
      </c>
      <c r="AM26" s="29">
        <v>6.9080287161508769E-2</v>
      </c>
      <c r="AN26" s="29">
        <v>5.4549195107212206E-2</v>
      </c>
      <c r="AO26" s="29">
        <v>3.0550469928023988E-2</v>
      </c>
      <c r="AP26" s="29">
        <v>1.701298139388556E-2</v>
      </c>
      <c r="AQ26" s="29">
        <v>1.6334969945310363E-2</v>
      </c>
      <c r="AR26" s="29">
        <v>1.5687746676894942E-2</v>
      </c>
      <c r="AS26" s="29">
        <v>1.4210186936221307E-2</v>
      </c>
    </row>
    <row r="27" spans="1:45">
      <c r="A27" s="41" t="s">
        <v>138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29">
        <v>-4.4691603731231901E-3</v>
      </c>
      <c r="W27" s="29">
        <v>-1.8005925895381366E-3</v>
      </c>
      <c r="X27" s="29">
        <v>-1.3726618018392943E-2</v>
      </c>
      <c r="Y27" s="29">
        <v>9.3766951102949182E-3</v>
      </c>
      <c r="Z27" s="29">
        <v>1.0309916818146785E-2</v>
      </c>
      <c r="AA27" s="29">
        <v>1.0036059665551E-2</v>
      </c>
      <c r="AB27" s="29">
        <v>1.270137738601591E-2</v>
      </c>
      <c r="AC27" s="29">
        <v>3.5650950970402185E-4</v>
      </c>
      <c r="AD27" s="29">
        <v>-3.7036940881236603E-3</v>
      </c>
      <c r="AE27" s="29">
        <v>1.8778597172540022E-2</v>
      </c>
      <c r="AF27" s="29">
        <v>1.5792935663821447E-2</v>
      </c>
      <c r="AG27" s="29">
        <v>1.9953369316000735E-2</v>
      </c>
      <c r="AH27" s="29">
        <v>2.4740390583908412E-2</v>
      </c>
      <c r="AI27" s="29">
        <v>3.3041227742677901E-3</v>
      </c>
      <c r="AJ27" s="29">
        <v>8.9149133672812159E-3</v>
      </c>
      <c r="AK27" s="29">
        <v>1.2404386881496842E-2</v>
      </c>
      <c r="AL27" s="29">
        <v>1.7135117538138938E-2</v>
      </c>
      <c r="AM27" s="29">
        <v>1.3218161960933721E-2</v>
      </c>
      <c r="AN27" s="29">
        <v>9.3382725641674384E-3</v>
      </c>
      <c r="AO27" s="29">
        <v>7.1812737782795842E-3</v>
      </c>
      <c r="AP27" s="29">
        <v>4.9643538387250897E-3</v>
      </c>
      <c r="AQ27" s="29">
        <v>1.508796860228644E-2</v>
      </c>
      <c r="AR27" s="29">
        <v>1.4499021181206311E-2</v>
      </c>
      <c r="AS27" s="29">
        <v>1.5322394961160512E-2</v>
      </c>
    </row>
    <row r="28" spans="1:45">
      <c r="A28" s="41" t="s">
        <v>124</v>
      </c>
      <c r="B28" s="381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19">
        <f t="shared" ref="V28:AS28" si="0">V22-V23-V24-V25-V26-V27</f>
        <v>-6.5829842988862103E-2</v>
      </c>
      <c r="W28" s="319">
        <f t="shared" si="0"/>
        <v>-4.5087475446709518E-2</v>
      </c>
      <c r="X28" s="319">
        <f t="shared" si="0"/>
        <v>-5.8119328945605425E-3</v>
      </c>
      <c r="Y28" s="319">
        <f t="shared" si="0"/>
        <v>3.0761197871511409E-2</v>
      </c>
      <c r="Z28" s="319">
        <f t="shared" si="0"/>
        <v>4.7596478770941877E-2</v>
      </c>
      <c r="AA28" s="319">
        <f t="shared" si="0"/>
        <v>3.3655642190523818E-2</v>
      </c>
      <c r="AB28" s="319">
        <f t="shared" si="0"/>
        <v>3.0262735235717157E-2</v>
      </c>
      <c r="AC28" s="319">
        <f t="shared" si="0"/>
        <v>8.0622603183015552E-3</v>
      </c>
      <c r="AD28" s="319">
        <f t="shared" si="0"/>
        <v>4.3741408366124151E-3</v>
      </c>
      <c r="AE28" s="319">
        <f t="shared" si="0"/>
        <v>-1.285837914124139E-2</v>
      </c>
      <c r="AF28" s="319">
        <f t="shared" si="0"/>
        <v>-1.4500034548286977E-2</v>
      </c>
      <c r="AG28" s="319">
        <f t="shared" si="0"/>
        <v>-1.2792240513912527E-2</v>
      </c>
      <c r="AH28" s="319">
        <f t="shared" si="0"/>
        <v>-7.4844515684318637E-3</v>
      </c>
      <c r="AI28" s="319">
        <f t="shared" si="0"/>
        <v>1.2612477203475648E-2</v>
      </c>
      <c r="AJ28" s="319">
        <f t="shared" si="0"/>
        <v>1.6516789792806331E-2</v>
      </c>
      <c r="AK28" s="319">
        <f t="shared" si="0"/>
        <v>1.4252956603519421E-2</v>
      </c>
      <c r="AL28" s="319">
        <f t="shared" si="0"/>
        <v>7.850604480861726E-3</v>
      </c>
      <c r="AM28" s="319">
        <f t="shared" si="0"/>
        <v>1.1091491933127938E-2</v>
      </c>
      <c r="AN28" s="319">
        <f t="shared" si="0"/>
        <v>8.0776148266215372E-3</v>
      </c>
      <c r="AO28" s="319">
        <f t="shared" si="0"/>
        <v>4.6211129250785079E-3</v>
      </c>
      <c r="AP28" s="319">
        <f>AP22-AP23-AP24-AP25-AP26-AP27</f>
        <v>-1.8965107791568672E-3</v>
      </c>
      <c r="AQ28" s="319">
        <f t="shared" si="0"/>
        <v>1.811176675013508E-4</v>
      </c>
      <c r="AR28" s="319">
        <f t="shared" si="0"/>
        <v>2.7066775214517891E-3</v>
      </c>
      <c r="AS28" s="319">
        <f t="shared" si="0"/>
        <v>4.7679343327084629E-3</v>
      </c>
    </row>
    <row r="29" spans="1:45">
      <c r="A29" s="41"/>
      <c r="B29" s="381"/>
      <c r="C29" s="381"/>
      <c r="D29" s="381"/>
      <c r="E29" s="381"/>
      <c r="F29" s="381"/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</row>
    <row r="30" spans="1:45">
      <c r="A30" s="370" t="s">
        <v>174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</row>
    <row r="31" spans="1:45">
      <c r="A31" s="43" t="s">
        <v>175</v>
      </c>
      <c r="B31" s="14"/>
      <c r="C31" s="14"/>
      <c r="D31" s="14"/>
      <c r="E31" s="14"/>
      <c r="F31" s="14"/>
      <c r="G31" s="14"/>
      <c r="H31" s="14"/>
      <c r="I31" s="14"/>
      <c r="J31" s="10">
        <v>0.23748727260083516</v>
      </c>
      <c r="K31" s="10">
        <v>0.24200816958984361</v>
      </c>
      <c r="L31" s="10">
        <v>0.24343310530189902</v>
      </c>
      <c r="M31" s="10">
        <v>0.2389245862841636</v>
      </c>
      <c r="N31" s="10">
        <v>0.23049220583150581</v>
      </c>
      <c r="O31" s="10">
        <v>0.22307544837267701</v>
      </c>
      <c r="P31" s="10">
        <v>0.20908979336697339</v>
      </c>
      <c r="Q31" s="10">
        <v>0.19050768906574952</v>
      </c>
      <c r="R31" s="10">
        <v>0.19617743776638824</v>
      </c>
      <c r="S31" s="10">
        <v>0.20325414947852011</v>
      </c>
      <c r="T31" s="10">
        <v>0.20359627674157468</v>
      </c>
      <c r="U31" s="10">
        <v>0.21253446012609523</v>
      </c>
      <c r="V31" s="10">
        <v>0.21503668286930244</v>
      </c>
      <c r="W31" s="10">
        <v>0.21885970822355913</v>
      </c>
      <c r="X31" s="49">
        <v>0.20366873330431989</v>
      </c>
      <c r="Y31" s="49">
        <v>0.16035424814534588</v>
      </c>
      <c r="Z31" s="50">
        <v>0.15245370744469322</v>
      </c>
      <c r="AA31" s="50">
        <v>0.13989264581624547</v>
      </c>
      <c r="AB31" s="50">
        <v>0.12686166127600781</v>
      </c>
      <c r="AC31" s="50">
        <v>0.11049501768601916</v>
      </c>
      <c r="AD31" s="50">
        <v>0.11234870191571901</v>
      </c>
      <c r="AE31" s="50">
        <v>9.5130463525701175E-2</v>
      </c>
      <c r="AF31" s="41">
        <v>9.0637579071920896E-2</v>
      </c>
      <c r="AG31" s="41">
        <v>9.2994415449276377E-2</v>
      </c>
      <c r="AH31" s="41">
        <v>9.2351941351835345E-2</v>
      </c>
      <c r="AI31" s="41">
        <v>9.6699975771794774E-2</v>
      </c>
      <c r="AJ31" s="41">
        <v>8.3341664645898039E-2</v>
      </c>
      <c r="AK31" s="41">
        <v>7.3851950081540288E-2</v>
      </c>
      <c r="AL31" s="41">
        <v>6.5935729469690202E-2</v>
      </c>
      <c r="AM31" s="41">
        <v>5.9985126393649904E-2</v>
      </c>
      <c r="AN31" s="29">
        <v>6.4047541046859793E-2</v>
      </c>
      <c r="AO31" s="29">
        <v>5.8299750365078534E-2</v>
      </c>
      <c r="AP31" s="29">
        <v>6.6000000000000003E-2</v>
      </c>
      <c r="AQ31" s="29">
        <v>6.1297440585787399E-2</v>
      </c>
      <c r="AR31" s="29">
        <v>5.5694045337184216E-2</v>
      </c>
      <c r="AS31" s="29">
        <v>5.6672022619916669E-2</v>
      </c>
    </row>
    <row r="32" spans="1:45">
      <c r="A32" s="43" t="s">
        <v>176</v>
      </c>
      <c r="B32" s="14"/>
      <c r="C32" s="14"/>
      <c r="D32" s="14"/>
      <c r="E32" s="14"/>
      <c r="F32" s="14"/>
      <c r="G32" s="14"/>
      <c r="H32" s="14"/>
      <c r="I32" s="14"/>
      <c r="J32" s="10">
        <v>0.35813882132001523</v>
      </c>
      <c r="K32" s="10">
        <v>0.31871979890181557</v>
      </c>
      <c r="L32" s="10">
        <v>0.33007982875803044</v>
      </c>
      <c r="M32" s="10">
        <v>0.31311693055076079</v>
      </c>
      <c r="N32" s="10">
        <v>0.32571915565394249</v>
      </c>
      <c r="O32" s="10">
        <v>0.31776429723043909</v>
      </c>
      <c r="P32" s="10">
        <v>0.34341599443034443</v>
      </c>
      <c r="Q32" s="10">
        <v>0.35971795699536568</v>
      </c>
      <c r="R32" s="10">
        <v>0.32159970032913626</v>
      </c>
      <c r="S32" s="10">
        <v>0.28405604758745462</v>
      </c>
      <c r="T32" s="10">
        <v>0.31994854336696754</v>
      </c>
      <c r="U32" s="10">
        <v>0.28397966985481954</v>
      </c>
      <c r="V32" s="10">
        <v>0.27480996214004416</v>
      </c>
      <c r="W32" s="10">
        <v>0.27690467700980048</v>
      </c>
      <c r="X32" s="49">
        <v>0.28317182139466274</v>
      </c>
      <c r="Y32" s="49">
        <v>0.2778838690467339</v>
      </c>
      <c r="Z32" s="50">
        <v>0.2554987192614751</v>
      </c>
      <c r="AA32" s="50">
        <v>0.26618663327965592</v>
      </c>
      <c r="AB32" s="50">
        <v>0.29877894901039664</v>
      </c>
      <c r="AC32" s="50">
        <v>0.29287724412730509</v>
      </c>
      <c r="AD32" s="50">
        <v>0.32061953086327211</v>
      </c>
      <c r="AE32" s="50">
        <v>0.32732680000983677</v>
      </c>
      <c r="AF32" s="50">
        <v>0.3337368721278669</v>
      </c>
      <c r="AG32" s="41">
        <v>0.28352610744224244</v>
      </c>
      <c r="AH32" s="41">
        <v>0.27288484649311168</v>
      </c>
      <c r="AI32" s="41">
        <v>0.25367203223130463</v>
      </c>
      <c r="AJ32" s="41">
        <v>0.23949400099633875</v>
      </c>
      <c r="AK32" s="41">
        <v>0.23352335455977419</v>
      </c>
      <c r="AL32" s="41">
        <v>0.2737316054758101</v>
      </c>
      <c r="AM32" s="41">
        <v>0.28616053033391559</v>
      </c>
      <c r="AN32" s="29">
        <v>0.32237316561750606</v>
      </c>
      <c r="AO32" s="29">
        <v>0.3393570704818486</v>
      </c>
      <c r="AP32" s="29">
        <v>0.36299999999999999</v>
      </c>
      <c r="AQ32" s="29">
        <v>0.28416366702002616</v>
      </c>
      <c r="AR32" s="29">
        <v>0.31100580374788878</v>
      </c>
      <c r="AS32" s="29">
        <v>0.30418258244634822</v>
      </c>
    </row>
    <row r="33" spans="1:45">
      <c r="A33" s="43" t="s">
        <v>177</v>
      </c>
      <c r="B33" s="14"/>
      <c r="C33" s="14"/>
      <c r="D33" s="14"/>
      <c r="E33" s="14"/>
      <c r="F33" s="14"/>
      <c r="G33" s="14"/>
      <c r="H33" s="14"/>
      <c r="I33" s="14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49"/>
      <c r="Y33" s="49"/>
      <c r="Z33" s="50">
        <v>0.25618875557336435</v>
      </c>
      <c r="AA33" s="50">
        <v>0.26649692778527728</v>
      </c>
      <c r="AB33" s="50">
        <v>0.29748334243022001</v>
      </c>
      <c r="AC33" s="50">
        <v>0.28768876718454561</v>
      </c>
      <c r="AD33" s="50">
        <v>0.31138535165870379</v>
      </c>
      <c r="AE33" s="50">
        <v>0.31451220018403009</v>
      </c>
      <c r="AF33" s="50">
        <v>0.31776144295705111</v>
      </c>
      <c r="AG33" s="41">
        <v>0.26966684038939026</v>
      </c>
      <c r="AH33" s="41">
        <v>0.258973036340716</v>
      </c>
      <c r="AI33" s="41">
        <v>0.24073200283290813</v>
      </c>
      <c r="AJ33" s="41">
        <v>0.22695426147980466</v>
      </c>
      <c r="AK33" s="41">
        <v>0.22079507885991645</v>
      </c>
      <c r="AL33" s="41">
        <v>0.25603603224642779</v>
      </c>
      <c r="AM33" s="41">
        <v>0.25372167832313264</v>
      </c>
      <c r="AN33" s="29">
        <v>0.27902831317703425</v>
      </c>
      <c r="AO33" s="29">
        <v>0.28322309779131094</v>
      </c>
      <c r="AP33" s="29">
        <v>0.30010921179102806</v>
      </c>
      <c r="AQ33" s="29">
        <v>0.23454948938152115</v>
      </c>
      <c r="AR33" s="29">
        <v>0.25690707940513402</v>
      </c>
      <c r="AS33" s="29">
        <v>0.25146760313427247</v>
      </c>
    </row>
    <row r="34" spans="1:45" hidden="1"/>
    <row r="35" spans="1:45" hidden="1">
      <c r="A35" s="372" t="s">
        <v>178</v>
      </c>
      <c r="T35" s="44"/>
      <c r="AL35" s="14" t="s">
        <v>179</v>
      </c>
      <c r="AM35" s="14" t="s">
        <v>180</v>
      </c>
      <c r="AN35" s="14" t="s">
        <v>181</v>
      </c>
    </row>
    <row r="36" spans="1:45" hidden="1">
      <c r="A36" s="7" t="s">
        <v>86</v>
      </c>
      <c r="T36" s="44"/>
      <c r="AD36" s="29"/>
      <c r="AE36" s="29"/>
      <c r="AF36" s="29"/>
      <c r="AG36" s="29"/>
      <c r="AH36" s="29"/>
      <c r="AI36" s="29"/>
      <c r="AJ36" s="29"/>
      <c r="AK36" s="29"/>
      <c r="AL36" s="29">
        <v>7.7914251037789969E-2</v>
      </c>
      <c r="AM36" s="29">
        <v>5.3309147537836304E-2</v>
      </c>
      <c r="AN36" s="29">
        <v>5.4372130686926916E-2</v>
      </c>
    </row>
    <row r="37" spans="1:45" hidden="1">
      <c r="A37" s="7" t="s">
        <v>134</v>
      </c>
      <c r="T37" s="44"/>
      <c r="AD37" s="29"/>
      <c r="AE37" s="29"/>
      <c r="AF37" s="29"/>
      <c r="AG37" s="29"/>
      <c r="AH37" s="29"/>
      <c r="AI37" s="29"/>
      <c r="AJ37" s="29"/>
      <c r="AK37" s="29"/>
      <c r="AL37" s="29">
        <v>7.5343243885208355E-2</v>
      </c>
      <c r="AM37" s="29">
        <v>6.9414166947451159E-2</v>
      </c>
      <c r="AN37" s="29">
        <v>7.7785183134960093E-2</v>
      </c>
    </row>
    <row r="38" spans="1:45" hidden="1">
      <c r="A38" s="7" t="s">
        <v>135</v>
      </c>
      <c r="T38" s="44"/>
      <c r="AD38" s="29"/>
      <c r="AE38" s="29"/>
      <c r="AF38" s="29"/>
      <c r="AG38" s="29"/>
      <c r="AH38" s="29"/>
      <c r="AI38" s="29"/>
      <c r="AJ38" s="29"/>
      <c r="AK38" s="29"/>
      <c r="AL38" s="29">
        <v>7.817543404453986E-2</v>
      </c>
      <c r="AM38" s="29">
        <v>8.0844701646893558E-2</v>
      </c>
      <c r="AN38" s="29">
        <v>7.5381678263452739E-2</v>
      </c>
    </row>
    <row r="39" spans="1:45" hidden="1">
      <c r="A39" s="7" t="s">
        <v>136</v>
      </c>
      <c r="T39" s="44"/>
      <c r="AD39" s="29"/>
      <c r="AE39" s="29"/>
      <c r="AF39" s="29"/>
      <c r="AG39" s="29"/>
      <c r="AH39" s="29"/>
      <c r="AI39" s="29"/>
      <c r="AJ39" s="29"/>
      <c r="AK39" s="29"/>
      <c r="AL39" s="29">
        <v>0.21017229467343823</v>
      </c>
      <c r="AM39" s="29">
        <v>0.21591795415310425</v>
      </c>
      <c r="AN39" s="29">
        <v>0.21095032076314493</v>
      </c>
    </row>
    <row r="40" spans="1:45" hidden="1">
      <c r="A40" s="7" t="s">
        <v>182</v>
      </c>
      <c r="T40" s="44"/>
      <c r="AD40" s="29"/>
      <c r="AE40" s="29"/>
      <c r="AF40" s="29"/>
      <c r="AG40" s="29"/>
      <c r="AH40" s="29"/>
      <c r="AI40" s="29"/>
      <c r="AJ40" s="29"/>
      <c r="AK40" s="29"/>
      <c r="AL40" s="29">
        <v>0.1452232484578122</v>
      </c>
      <c r="AM40" s="29">
        <v>0.15517296975394915</v>
      </c>
      <c r="AN40" s="29">
        <v>0.1389922268982392</v>
      </c>
    </row>
    <row r="41" spans="1:45" hidden="1">
      <c r="A41" s="7" t="s">
        <v>171</v>
      </c>
      <c r="T41" s="44"/>
      <c r="AD41" s="29"/>
      <c r="AE41" s="29"/>
      <c r="AF41" s="29"/>
      <c r="AG41" s="29"/>
      <c r="AH41" s="29"/>
      <c r="AI41" s="29"/>
      <c r="AJ41" s="29"/>
      <c r="AK41" s="29"/>
      <c r="AL41" s="29">
        <v>0.26198812207028505</v>
      </c>
      <c r="AM41" s="29">
        <v>0.27042676030532087</v>
      </c>
      <c r="AN41" s="29">
        <v>0.29934456871355075</v>
      </c>
    </row>
    <row r="42" spans="1:45" hidden="1">
      <c r="A42" s="7" t="s">
        <v>124</v>
      </c>
      <c r="T42" s="44"/>
      <c r="AD42" s="29"/>
      <c r="AE42" s="29"/>
      <c r="AF42" s="29"/>
      <c r="AG42" s="29"/>
      <c r="AH42" s="29"/>
      <c r="AI42" s="29"/>
      <c r="AJ42" s="29"/>
      <c r="AK42" s="29"/>
      <c r="AL42" s="29">
        <v>0.15118340583092627</v>
      </c>
      <c r="AM42" s="29">
        <v>0.15491429965544479</v>
      </c>
      <c r="AN42" s="29">
        <v>0.14317389153972537</v>
      </c>
    </row>
    <row r="43" spans="1:45">
      <c r="A43" s="372"/>
      <c r="T43" s="44"/>
      <c r="W43" s="30"/>
      <c r="AL43" s="29"/>
      <c r="AM43" s="29"/>
      <c r="AN43" s="29"/>
    </row>
    <row r="44" spans="1:45">
      <c r="A44" s="372" t="s">
        <v>183</v>
      </c>
      <c r="T44" s="44"/>
      <c r="U44" s="14"/>
      <c r="V44" s="14"/>
      <c r="W44" s="14"/>
    </row>
    <row r="45" spans="1:45">
      <c r="A45" s="373" t="s">
        <v>184</v>
      </c>
      <c r="T45" s="44"/>
      <c r="U45" s="14"/>
      <c r="V45" s="14"/>
      <c r="W45" s="14"/>
      <c r="AD45" s="29">
        <v>6.7280165462886218E-2</v>
      </c>
      <c r="AE45" s="29">
        <v>5.8202379788590712E-2</v>
      </c>
      <c r="AF45" s="29">
        <v>6.6464093278466155E-2</v>
      </c>
      <c r="AG45" s="29">
        <v>7.4233330340535059E-2</v>
      </c>
      <c r="AH45" s="29">
        <v>7.3109186136997031E-2</v>
      </c>
      <c r="AI45" s="29">
        <v>6.2437579092801371E-2</v>
      </c>
      <c r="AJ45" s="29">
        <v>5.312045123865574E-2</v>
      </c>
      <c r="AK45" s="29">
        <v>4.5119244633630672E-2</v>
      </c>
      <c r="AL45" s="29">
        <v>4.41368874873308E-2</v>
      </c>
      <c r="AM45" s="29">
        <v>4.726097150518125E-2</v>
      </c>
      <c r="AN45" s="29">
        <v>5.0938882721824938E-2</v>
      </c>
      <c r="AO45" s="29">
        <v>5.1047940367799034E-2</v>
      </c>
      <c r="AP45" s="29">
        <v>5.9864301616466234E-2</v>
      </c>
      <c r="AQ45" s="29">
        <v>5.1942178686189333E-2</v>
      </c>
      <c r="AR45" s="29">
        <v>5.4655442401532174E-2</v>
      </c>
      <c r="AS45" s="29">
        <v>5.312505035230445E-2</v>
      </c>
    </row>
    <row r="46" spans="1:45">
      <c r="A46" s="374" t="s">
        <v>185</v>
      </c>
      <c r="T46" s="44"/>
      <c r="U46" s="14"/>
      <c r="V46" s="14"/>
      <c r="W46" s="14"/>
      <c r="AD46" s="29">
        <v>0.25702528132675373</v>
      </c>
      <c r="AE46" s="29">
        <v>0.33983444926852274</v>
      </c>
      <c r="AF46" s="29">
        <v>0.16439859501232454</v>
      </c>
      <c r="AG46" s="29">
        <v>0.55010906264587034</v>
      </c>
      <c r="AH46" s="29">
        <v>0.117245994936929</v>
      </c>
      <c r="AI46" s="29">
        <v>0.18290746501299093</v>
      </c>
      <c r="AJ46" s="29">
        <v>-6.8839762245410302E-2</v>
      </c>
      <c r="AK46" s="29">
        <v>-0.26256266256834471</v>
      </c>
      <c r="AL46" s="29">
        <v>-0.24402820819624732</v>
      </c>
      <c r="AM46" s="29">
        <v>-7.2077399673752221E-2</v>
      </c>
      <c r="AN46" s="29">
        <v>9.0134710625935865E-2</v>
      </c>
      <c r="AO46" s="29">
        <v>0.20480702891024299</v>
      </c>
      <c r="AP46" s="29">
        <v>0.42705936464671562</v>
      </c>
      <c r="AQ46" s="29">
        <v>0.19853373491216952</v>
      </c>
      <c r="AR46" s="29">
        <v>0.21977842123821087</v>
      </c>
      <c r="AS46" s="29">
        <v>0.13546386851465977</v>
      </c>
    </row>
    <row r="47" spans="1:45">
      <c r="A47" s="7" t="s">
        <v>86</v>
      </c>
      <c r="T47" s="44"/>
      <c r="U47" s="319"/>
      <c r="V47" s="319"/>
      <c r="W47" s="319"/>
      <c r="AD47" s="29">
        <v>0.12495663081321119</v>
      </c>
      <c r="AE47" s="29">
        <v>8.2678433383943831E-2</v>
      </c>
      <c r="AF47" s="29">
        <v>0.1217808968149246</v>
      </c>
      <c r="AG47" s="29">
        <v>0.16727763741145135</v>
      </c>
      <c r="AH47" s="29">
        <v>-1.9538979030431131E-2</v>
      </c>
      <c r="AI47" s="29">
        <v>5.7173472945712511E-2</v>
      </c>
      <c r="AJ47" s="29">
        <v>-1.9596983553022449E-2</v>
      </c>
      <c r="AK47" s="29">
        <v>-3.2094887278280602E-2</v>
      </c>
      <c r="AL47" s="29">
        <v>1.451762525640274E-2</v>
      </c>
      <c r="AM47" s="29">
        <v>-1.0220209219919098E-2</v>
      </c>
      <c r="AN47" s="29">
        <v>2.0886005308773012E-3</v>
      </c>
      <c r="AO47" s="29">
        <v>2.2804676236570904E-3</v>
      </c>
      <c r="AP47" s="29">
        <v>6.8891926628925626E-2</v>
      </c>
      <c r="AQ47" s="29">
        <v>4.0221328137055402E-2</v>
      </c>
      <c r="AR47" s="29">
        <v>-8.3470864379736089E-4</v>
      </c>
      <c r="AS47" s="29">
        <v>-4.0523991953745946E-2</v>
      </c>
    </row>
    <row r="48" spans="1:45">
      <c r="A48" s="7" t="s">
        <v>134</v>
      </c>
      <c r="T48" s="44"/>
      <c r="U48" s="319"/>
      <c r="V48" s="319"/>
      <c r="W48" s="319"/>
      <c r="AD48" s="29">
        <v>6.1278671715407504E-2</v>
      </c>
      <c r="AE48" s="29">
        <v>5.0783875989451596E-2</v>
      </c>
      <c r="AF48" s="29">
        <v>8.3363027578763557E-2</v>
      </c>
      <c r="AG48" s="29">
        <v>3.8021146954549091E-2</v>
      </c>
      <c r="AH48" s="29">
        <v>-6.0896103438115292E-3</v>
      </c>
      <c r="AI48" s="29">
        <v>5.1267092968781069E-2</v>
      </c>
      <c r="AJ48" s="29">
        <v>-2.1579857836961508E-3</v>
      </c>
      <c r="AK48" s="29">
        <v>7.3490896680035001E-2</v>
      </c>
      <c r="AL48" s="29">
        <v>3.650648853368979E-2</v>
      </c>
      <c r="AM48" s="29">
        <v>4.1981048764889249E-2</v>
      </c>
      <c r="AN48" s="29">
        <v>4.9997418758234401E-2</v>
      </c>
      <c r="AO48" s="29">
        <v>-0.12246168344256057</v>
      </c>
      <c r="AP48" s="29">
        <v>2.9857983454035411E-2</v>
      </c>
      <c r="AQ48" s="29">
        <v>2.9327717856792047E-2</v>
      </c>
      <c r="AR48" s="29">
        <v>2.2173509021784599E-2</v>
      </c>
      <c r="AS48" s="29">
        <v>2.2987473464452995E-2</v>
      </c>
    </row>
    <row r="49" spans="1:45">
      <c r="A49" s="7" t="s">
        <v>135</v>
      </c>
      <c r="T49" s="44"/>
      <c r="U49" s="319"/>
      <c r="V49" s="319"/>
      <c r="W49" s="319"/>
      <c r="AD49" s="29">
        <v>-4.1328540612561963E-2</v>
      </c>
      <c r="AE49" s="29">
        <v>4.7259337912257025E-2</v>
      </c>
      <c r="AF49" s="29">
        <v>-1.6435797830238373E-2</v>
      </c>
      <c r="AG49" s="29">
        <v>-8.1935411248880863E-3</v>
      </c>
      <c r="AH49" s="29">
        <v>-3.1349388875655193E-2</v>
      </c>
      <c r="AI49" s="29">
        <v>-4.5677047671489571E-2</v>
      </c>
      <c r="AJ49" s="29">
        <v>-5.5352785096224121E-2</v>
      </c>
      <c r="AK49" s="29">
        <v>-8.7574419680176346E-2</v>
      </c>
      <c r="AL49" s="29">
        <v>-9.2530303482666512E-2</v>
      </c>
      <c r="AM49" s="29">
        <v>-7.8335723026557849E-2</v>
      </c>
      <c r="AN49" s="29">
        <v>-3.4315006452506967E-3</v>
      </c>
      <c r="AO49" s="29">
        <v>9.7967352433332919E-2</v>
      </c>
      <c r="AP49" s="29">
        <v>0.11959671123934876</v>
      </c>
      <c r="AQ49" s="29">
        <v>7.9445968877907003E-2</v>
      </c>
      <c r="AR49" s="29">
        <v>3.9621941679772538E-2</v>
      </c>
      <c r="AS49" s="29">
        <v>3.8828125177181971E-3</v>
      </c>
    </row>
    <row r="50" spans="1:45">
      <c r="A50" s="7" t="s">
        <v>136</v>
      </c>
      <c r="T50" s="44"/>
      <c r="U50" s="319"/>
      <c r="V50" s="319"/>
      <c r="W50" s="319"/>
      <c r="AD50" s="29">
        <v>0.13482787251757422</v>
      </c>
      <c r="AE50" s="29">
        <v>0.12652013019974709</v>
      </c>
      <c r="AF50" s="29">
        <v>-1.5286077289449895E-2</v>
      </c>
      <c r="AG50" s="29">
        <v>0.10826505239832393</v>
      </c>
      <c r="AH50" s="29">
        <v>8.3773208941252796E-3</v>
      </c>
      <c r="AI50" s="29">
        <v>4.4540037348197491E-3</v>
      </c>
      <c r="AJ50" s="29">
        <v>-3.9568111609239688E-3</v>
      </c>
      <c r="AK50" s="29">
        <v>-5.5279676548969772E-2</v>
      </c>
      <c r="AL50" s="29">
        <v>-5.3739359831856008E-2</v>
      </c>
      <c r="AM50" s="29">
        <v>2.5868313599160132E-2</v>
      </c>
      <c r="AN50" s="29">
        <v>1.6343036405695659E-2</v>
      </c>
      <c r="AO50" s="29">
        <v>2.8955779616692257E-2</v>
      </c>
      <c r="AP50" s="29">
        <v>5.802831325118081E-2</v>
      </c>
      <c r="AQ50" s="29">
        <v>-2.9120157177734453E-2</v>
      </c>
      <c r="AR50" s="29">
        <v>5.0920029244246705E-2</v>
      </c>
      <c r="AS50" s="29">
        <v>1.7907229401607824E-2</v>
      </c>
    </row>
    <row r="51" spans="1:45">
      <c r="A51" s="7" t="s">
        <v>182</v>
      </c>
      <c r="T51" s="44"/>
      <c r="U51" s="319"/>
      <c r="V51" s="319"/>
      <c r="W51" s="319"/>
      <c r="AD51" s="29">
        <v>-5.0429397477024128E-3</v>
      </c>
      <c r="AE51" s="29">
        <v>1.1541876048725514E-2</v>
      </c>
      <c r="AF51" s="29">
        <v>1.4712095477763796E-3</v>
      </c>
      <c r="AG51" s="29">
        <v>1.3035452145006114E-2</v>
      </c>
      <c r="AH51" s="29">
        <v>6.8108277687392253E-3</v>
      </c>
      <c r="AI51" s="29">
        <v>6.9868556404055118E-3</v>
      </c>
      <c r="AJ51" s="29">
        <v>9.1158878973337729E-3</v>
      </c>
      <c r="AK51" s="29">
        <v>1.5194751576718446E-4</v>
      </c>
      <c r="AL51" s="29">
        <v>-9.2045391885433991E-3</v>
      </c>
      <c r="AM51" s="29">
        <v>1.163475308853597E-2</v>
      </c>
      <c r="AN51" s="29">
        <v>2.4321286872493776E-2</v>
      </c>
      <c r="AO51" s="29">
        <v>4.6789233475211758E-2</v>
      </c>
      <c r="AP51" s="29">
        <v>5.1727417289584111E-2</v>
      </c>
      <c r="AQ51" s="29">
        <v>2.9663943164034513E-2</v>
      </c>
      <c r="AR51" s="29">
        <v>3.3028207079210024E-2</v>
      </c>
      <c r="AS51" s="29">
        <v>3.3966580833963832E-2</v>
      </c>
    </row>
    <row r="52" spans="1:45">
      <c r="A52" s="7" t="s">
        <v>171</v>
      </c>
      <c r="T52" s="44"/>
      <c r="U52" s="319"/>
      <c r="V52" s="319"/>
      <c r="W52" s="319"/>
      <c r="AD52" s="29">
        <v>-2.7496759143942662E-2</v>
      </c>
      <c r="AE52" s="29">
        <v>-2.002114815272419E-2</v>
      </c>
      <c r="AF52" s="29">
        <v>-4.9571628049870101E-2</v>
      </c>
      <c r="AG52" s="29">
        <v>-6.5177860344332594E-2</v>
      </c>
      <c r="AH52" s="29">
        <v>-2.1370449466526359E-2</v>
      </c>
      <c r="AI52" s="29">
        <v>-3.6916842574561286E-2</v>
      </c>
      <c r="AJ52" s="29">
        <v>-2.0964880009303428E-2</v>
      </c>
      <c r="AK52" s="29">
        <v>-1.1664485602851403E-2</v>
      </c>
      <c r="AL52" s="29">
        <v>6.7785527876276551E-3</v>
      </c>
      <c r="AM52" s="29">
        <v>3.7876705580425149E-2</v>
      </c>
      <c r="AN52" s="29">
        <v>8.7848088820379588E-2</v>
      </c>
      <c r="AO52" s="29">
        <v>6.1661356462365015E-2</v>
      </c>
      <c r="AP52" s="29">
        <v>3.8499464341201772E-2</v>
      </c>
      <c r="AQ52" s="29">
        <v>4.6326803682129958E-3</v>
      </c>
      <c r="AR52" s="29">
        <v>-3.2252666334967921E-2</v>
      </c>
      <c r="AS52" s="29">
        <v>-7.9459980026852298E-3</v>
      </c>
    </row>
    <row r="53" spans="1:45">
      <c r="A53" s="41" t="s">
        <v>138</v>
      </c>
      <c r="T53" s="44"/>
      <c r="U53" s="319"/>
      <c r="V53" s="319"/>
      <c r="W53" s="319"/>
      <c r="AD53" s="29">
        <v>-1.6842000453577153E-3</v>
      </c>
      <c r="AE53" s="29">
        <v>4.9734904800512424E-2</v>
      </c>
      <c r="AF53" s="29">
        <v>6.1225595457347771E-2</v>
      </c>
      <c r="AG53" s="29">
        <v>0.27532689956346401</v>
      </c>
      <c r="AH53" s="29">
        <v>0.17800940311177654</v>
      </c>
      <c r="AI53" s="29">
        <v>0.12022327346593946</v>
      </c>
      <c r="AJ53" s="29">
        <v>1.5063417023186502E-2</v>
      </c>
      <c r="AK53" s="29">
        <v>-0.13500001439168346</v>
      </c>
      <c r="AL53" s="29">
        <v>-0.12158771674974361</v>
      </c>
      <c r="AM53" s="29">
        <v>-8.9405392731131308E-2</v>
      </c>
      <c r="AN53" s="29">
        <v>-0.1019522583785292</v>
      </c>
      <c r="AO53" s="29">
        <v>6.074823231911048E-2</v>
      </c>
      <c r="AP53" s="29">
        <v>3.9398057037299268E-2</v>
      </c>
      <c r="AQ53" s="29">
        <v>3.014195336136238E-2</v>
      </c>
      <c r="AR53" s="29">
        <v>0.11069758797489392</v>
      </c>
      <c r="AS53" s="29">
        <v>0.11384811647875277</v>
      </c>
    </row>
    <row r="54" spans="1:45">
      <c r="A54" s="7" t="s">
        <v>124</v>
      </c>
      <c r="T54" s="44"/>
      <c r="U54" s="319"/>
      <c r="V54" s="319"/>
      <c r="W54" s="319"/>
      <c r="AD54" s="29">
        <f t="shared" ref="AD54:AP54" si="1">AD46-SUM(AD47:AD53)</f>
        <v>1.1514545830125594E-2</v>
      </c>
      <c r="AE54" s="29">
        <f t="shared" si="1"/>
        <v>-8.6629609133905272E-3</v>
      </c>
      <c r="AF54" s="29">
        <f t="shared" si="1"/>
        <v>-2.2148631216929393E-2</v>
      </c>
      <c r="AG54" s="29">
        <f t="shared" si="1"/>
        <v>2.1554275642296505E-2</v>
      </c>
      <c r="AH54" s="29">
        <f t="shared" si="1"/>
        <v>2.396870878712154E-3</v>
      </c>
      <c r="AI54" s="29">
        <f t="shared" si="1"/>
        <v>2.5396656503383491E-2</v>
      </c>
      <c r="AJ54" s="29">
        <f t="shared" si="1"/>
        <v>9.0103784372395496E-3</v>
      </c>
      <c r="AK54" s="29">
        <f t="shared" si="1"/>
        <v>-1.4592023262185311E-2</v>
      </c>
      <c r="AL54" s="29">
        <f t="shared" si="1"/>
        <v>-2.4768955521157987E-2</v>
      </c>
      <c r="AM54" s="29">
        <f t="shared" si="1"/>
        <v>-1.1476895729154467E-2</v>
      </c>
      <c r="AN54" s="29">
        <f t="shared" si="1"/>
        <v>1.4920038262035029E-2</v>
      </c>
      <c r="AO54" s="29">
        <f t="shared" si="1"/>
        <v>2.8866290422434049E-2</v>
      </c>
      <c r="AP54" s="29">
        <f t="shared" si="1"/>
        <v>2.1059491405139852E-2</v>
      </c>
      <c r="AQ54" s="29">
        <f>AQ46-SUM(AQ47:AQ53)</f>
        <v>1.4220300324539636E-2</v>
      </c>
      <c r="AR54" s="29">
        <f>AR46-SUM(AR47:AR53)</f>
        <v>-3.5754787829316015E-3</v>
      </c>
      <c r="AS54" s="29">
        <f>AS46-SUM(AS47:AS53)</f>
        <v>-8.6583542254046741E-3</v>
      </c>
    </row>
    <row r="55" spans="1:45">
      <c r="T55" s="44"/>
      <c r="U55" s="319"/>
      <c r="V55" s="319"/>
      <c r="W55" s="31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</row>
    <row r="56" spans="1:45">
      <c r="A56" s="380" t="s">
        <v>186</v>
      </c>
      <c r="Q56" s="44"/>
      <c r="R56" s="44"/>
      <c r="S56" s="44"/>
      <c r="T56" s="44"/>
      <c r="U56" s="44"/>
      <c r="V56" s="44"/>
    </row>
    <row r="57" spans="1:45">
      <c r="A57" s="373" t="s">
        <v>184</v>
      </c>
      <c r="Q57" s="44"/>
      <c r="R57" s="44"/>
      <c r="S57" s="44"/>
      <c r="T57" s="44"/>
      <c r="U57" s="44"/>
      <c r="V57" s="29">
        <v>8.7460456809859144E-2</v>
      </c>
      <c r="W57" s="29">
        <v>8.5770994526001523E-2</v>
      </c>
      <c r="X57" s="29">
        <v>8.3369405726751528E-2</v>
      </c>
      <c r="Y57" s="29">
        <v>0.10409941001254533</v>
      </c>
      <c r="Z57" s="29">
        <v>0.10730288326833512</v>
      </c>
      <c r="AA57" s="29">
        <v>0.10562977342349543</v>
      </c>
      <c r="AB57" s="29">
        <v>0.10928054458954557</v>
      </c>
      <c r="AC57" s="29">
        <v>0.10143482308867223</v>
      </c>
      <c r="AD57" s="29">
        <v>0.10752932483180382</v>
      </c>
      <c r="AE57" s="29">
        <v>0.11113321902634944</v>
      </c>
      <c r="AF57" s="29">
        <v>0.11430690554216888</v>
      </c>
      <c r="AG57" s="29">
        <v>0.11754441579849147</v>
      </c>
      <c r="AH57" s="29">
        <v>0.11526596380928839</v>
      </c>
      <c r="AI57" s="29">
        <v>0.10276768877255603</v>
      </c>
      <c r="AJ57" s="29">
        <v>9.8788365702949091E-2</v>
      </c>
      <c r="AK57" s="29">
        <v>0.10030739921205091</v>
      </c>
      <c r="AL57" s="29">
        <v>9.679367576981654E-2</v>
      </c>
      <c r="AM57" s="29">
        <v>9.0094304933096933E-2</v>
      </c>
      <c r="AN57" s="29">
        <v>0.11238533553166929</v>
      </c>
      <c r="AO57" s="29">
        <v>9.1735078875001833E-2</v>
      </c>
      <c r="AP57" s="29">
        <v>9.6403090549525602E-2</v>
      </c>
      <c r="AQ57" s="29">
        <v>8.7025555387119757E-2</v>
      </c>
      <c r="AR57" s="29">
        <v>8.4758309475092303E-2</v>
      </c>
      <c r="AS57" s="29">
        <v>8.3397891307572025E-2</v>
      </c>
    </row>
    <row r="58" spans="1:45">
      <c r="A58" s="7" t="s">
        <v>187</v>
      </c>
      <c r="Q58" s="44"/>
      <c r="R58" s="44"/>
      <c r="S58" s="44"/>
      <c r="T58" s="44"/>
      <c r="U58" s="44"/>
      <c r="V58" s="29">
        <v>0.19059931775100247</v>
      </c>
      <c r="W58" s="29">
        <v>0.16184710674985861</v>
      </c>
      <c r="X58" s="29">
        <v>0.16009597493320965</v>
      </c>
      <c r="Y58" s="29">
        <v>0.54837446739622087</v>
      </c>
      <c r="Z58" s="29">
        <v>0.51488149528255189</v>
      </c>
      <c r="AA58" s="29">
        <v>0.45599116357764158</v>
      </c>
      <c r="AB58" s="29">
        <v>0.45540474399332903</v>
      </c>
      <c r="AC58" s="29">
        <v>2.2880817105960939E-2</v>
      </c>
      <c r="AD58" s="29">
        <v>-1.7479517888480168E-2</v>
      </c>
      <c r="AE58" s="29">
        <v>1.9281256896530466E-3</v>
      </c>
      <c r="AF58" s="29">
        <v>-1.2348929838453971E-3</v>
      </c>
      <c r="AG58" s="29">
        <v>0.10078581143879167</v>
      </c>
      <c r="AH58" s="29">
        <v>0.10214332608516535</v>
      </c>
      <c r="AI58" s="29">
        <v>1.9666507980827846E-2</v>
      </c>
      <c r="AJ58" s="29">
        <v>6.8924495850854819E-3</v>
      </c>
      <c r="AK58" s="29">
        <v>3.536436996136548E-2</v>
      </c>
      <c r="AL58" s="29">
        <v>5.1530158116617118E-2</v>
      </c>
      <c r="AM58" s="29">
        <v>7.4721440381438325E-2</v>
      </c>
      <c r="AN58" s="29">
        <v>0.29329129484089184</v>
      </c>
      <c r="AO58" s="29">
        <v>-2.6124238017399694E-2</v>
      </c>
      <c r="AP58" s="29">
        <v>4.7899896628250144E-2</v>
      </c>
      <c r="AQ58" s="29">
        <v>5.3373066912126281E-2</v>
      </c>
      <c r="AR58" s="29">
        <v>-0.14262742668757722</v>
      </c>
      <c r="AS58" s="29">
        <v>-0.17798406142308565</v>
      </c>
    </row>
    <row r="59" spans="1:45">
      <c r="A59" s="7" t="s">
        <v>86</v>
      </c>
      <c r="Q59" s="44"/>
      <c r="R59" s="44"/>
      <c r="S59" s="44"/>
      <c r="T59" s="44"/>
      <c r="U59" s="44"/>
      <c r="V59" s="29">
        <v>2.7648661512098618E-2</v>
      </c>
      <c r="W59" s="29">
        <v>1.6492625745082132E-2</v>
      </c>
      <c r="X59" s="29">
        <v>8.0758830679108894E-3</v>
      </c>
      <c r="Y59" s="29">
        <v>0.19959075347264077</v>
      </c>
      <c r="Z59" s="29">
        <v>0.17411119141791562</v>
      </c>
      <c r="AA59" s="29">
        <v>0.16204350598372053</v>
      </c>
      <c r="AB59" s="29">
        <v>0.14529323257372298</v>
      </c>
      <c r="AC59" s="29">
        <v>-5.1440476815926874E-2</v>
      </c>
      <c r="AD59" s="29">
        <v>-4.0636447090049932E-2</v>
      </c>
      <c r="AE59" s="29">
        <v>-2.2150071267613529E-2</v>
      </c>
      <c r="AF59" s="29">
        <v>-5.1192556449660923E-3</v>
      </c>
      <c r="AG59" s="29">
        <v>2.1725831269557475E-2</v>
      </c>
      <c r="AH59" s="29">
        <v>1.1439493560331662E-2</v>
      </c>
      <c r="AI59" s="29">
        <v>-1.7816885673934666E-2</v>
      </c>
      <c r="AJ59" s="29">
        <v>-1.6027628857902713E-2</v>
      </c>
      <c r="AK59" s="29">
        <v>3.6349298102825743E-2</v>
      </c>
      <c r="AL59" s="29">
        <v>7.4408448302177493E-2</v>
      </c>
      <c r="AM59" s="29">
        <v>8.9514508650280794E-2</v>
      </c>
      <c r="AN59" s="29">
        <v>6.6554067497166081E-2</v>
      </c>
      <c r="AO59" s="29">
        <v>-6.072301619000426E-2</v>
      </c>
      <c r="AP59" s="29">
        <v>-6.0702419301701532E-2</v>
      </c>
      <c r="AQ59" s="29">
        <v>-6.0127905601166286E-2</v>
      </c>
      <c r="AR59" s="29">
        <v>-3.1942346771580615E-2</v>
      </c>
      <c r="AS59" s="29">
        <v>-5.8741358177305684E-2</v>
      </c>
    </row>
    <row r="60" spans="1:45">
      <c r="A60" s="7" t="s">
        <v>134</v>
      </c>
      <c r="Q60" s="44"/>
      <c r="R60" s="44"/>
      <c r="S60" s="44"/>
      <c r="T60" s="44"/>
      <c r="U60" s="44"/>
      <c r="V60" s="29">
        <v>0.11399778645743246</v>
      </c>
      <c r="W60" s="29">
        <v>2.9270053148172125E-2</v>
      </c>
      <c r="X60" s="29">
        <v>5.6547954982417187E-2</v>
      </c>
      <c r="Y60" s="29">
        <v>0.10934162764456809</v>
      </c>
      <c r="Z60" s="29">
        <v>6.8752918834022694E-2</v>
      </c>
      <c r="AA60" s="29">
        <v>0.10079160431006354</v>
      </c>
      <c r="AB60" s="29">
        <v>6.6858884966612131E-2</v>
      </c>
      <c r="AC60" s="29">
        <v>1.9932894298585448E-2</v>
      </c>
      <c r="AD60" s="29">
        <v>1.9517993624237118E-2</v>
      </c>
      <c r="AE60" s="29">
        <v>-1.7045828444790238E-2</v>
      </c>
      <c r="AF60" s="29">
        <v>-1.8893323902579771E-2</v>
      </c>
      <c r="AG60" s="29">
        <v>-4.7481445177864666E-3</v>
      </c>
      <c r="AH60" s="29">
        <v>-8.4656436232899597E-3</v>
      </c>
      <c r="AI60" s="29">
        <v>8.2000064896825525E-3</v>
      </c>
      <c r="AJ60" s="29">
        <v>1.3566220400621797E-2</v>
      </c>
      <c r="AK60" s="29">
        <v>-5.2476219923839025E-3</v>
      </c>
      <c r="AL60" s="29">
        <v>-3.1658805309678654E-3</v>
      </c>
      <c r="AM60" s="29">
        <v>-3.1611009123342776E-3</v>
      </c>
      <c r="AN60" s="29">
        <v>1.4842377165687226E-2</v>
      </c>
      <c r="AO60" s="29">
        <v>-2.6071862029022272E-2</v>
      </c>
      <c r="AP60" s="29">
        <v>-7.5091645562083047E-3</v>
      </c>
      <c r="AQ60" s="29">
        <v>-1.6268973114736532E-2</v>
      </c>
      <c r="AR60" s="29">
        <v>-2.9285554608208097E-2</v>
      </c>
      <c r="AS60" s="29">
        <v>-2.9148098169242413E-2</v>
      </c>
    </row>
    <row r="61" spans="1:45">
      <c r="A61" s="7" t="s">
        <v>135</v>
      </c>
      <c r="Q61" s="44"/>
      <c r="V61" s="29">
        <v>5.5687493024465719E-2</v>
      </c>
      <c r="W61" s="29">
        <v>7.7562037187222072E-2</v>
      </c>
      <c r="X61" s="29">
        <v>5.5027776951352768E-2</v>
      </c>
      <c r="Y61" s="29">
        <v>0.10347818614185077</v>
      </c>
      <c r="Z61" s="29">
        <v>0.13017372610920813</v>
      </c>
      <c r="AA61" s="29">
        <v>1.8080078883724277E-2</v>
      </c>
      <c r="AB61" s="29">
        <v>2.4555013062032276E-2</v>
      </c>
      <c r="AC61" s="29">
        <v>-9.3935173290882745E-3</v>
      </c>
      <c r="AD61" s="29">
        <v>-4.2058786837601024E-2</v>
      </c>
      <c r="AE61" s="29">
        <v>9.3854663871960932E-3</v>
      </c>
      <c r="AF61" s="29">
        <v>1.2454848064635864E-2</v>
      </c>
      <c r="AG61" s="29">
        <v>2.1793280535375117E-2</v>
      </c>
      <c r="AH61" s="29">
        <v>3.301009435798221E-2</v>
      </c>
      <c r="AI61" s="29">
        <v>2.4375148054768987E-2</v>
      </c>
      <c r="AJ61" s="29">
        <v>1.656147142460046E-2</v>
      </c>
      <c r="AK61" s="29">
        <v>1.0241838613154667E-2</v>
      </c>
      <c r="AL61" s="29">
        <v>8.8727249683614468E-3</v>
      </c>
      <c r="AM61" s="29">
        <v>4.1482762209520815E-3</v>
      </c>
      <c r="AN61" s="29">
        <v>4.6572273895532791E-2</v>
      </c>
      <c r="AO61" s="29">
        <v>4.2670809540539596E-2</v>
      </c>
      <c r="AP61" s="29">
        <v>4.0151713828590646E-2</v>
      </c>
      <c r="AQ61" s="29">
        <v>4.694832608247989E-2</v>
      </c>
      <c r="AR61" s="29">
        <v>-1.3589977991375439E-3</v>
      </c>
      <c r="AS61" s="29">
        <v>-2.1512837337115658E-3</v>
      </c>
    </row>
    <row r="62" spans="1:45">
      <c r="A62" s="7" t="s">
        <v>136</v>
      </c>
      <c r="V62" s="29">
        <v>-0.12662904807538719</v>
      </c>
      <c r="W62" s="29">
        <v>-3.6156728782470261E-2</v>
      </c>
      <c r="X62" s="29">
        <v>-4.6660685092284864E-3</v>
      </c>
      <c r="Y62" s="29">
        <v>-1.7382156275152733E-2</v>
      </c>
      <c r="Z62" s="29">
        <v>3.4701735424066378E-3</v>
      </c>
      <c r="AA62" s="29">
        <v>3.5212293163801554E-3</v>
      </c>
      <c r="AB62" s="29">
        <v>5.5735502320108628E-3</v>
      </c>
      <c r="AC62" s="29">
        <v>6.1865762822536485E-4</v>
      </c>
      <c r="AD62" s="29">
        <v>1.6681977167152791E-4</v>
      </c>
      <c r="AE62" s="29">
        <v>-8.832978068811231E-3</v>
      </c>
      <c r="AF62" s="29">
        <v>-9.0948159668235422E-3</v>
      </c>
      <c r="AG62" s="29">
        <v>6.848779414926294E-3</v>
      </c>
      <c r="AH62" s="29">
        <v>6.3486887030519282E-3</v>
      </c>
      <c r="AI62" s="29">
        <v>3.0588999264824467E-3</v>
      </c>
      <c r="AJ62" s="29">
        <v>-7.8069769326365671E-3</v>
      </c>
      <c r="AK62" s="29">
        <v>-1.2396227602997502E-2</v>
      </c>
      <c r="AL62" s="29">
        <v>-1.1817299434545474E-2</v>
      </c>
      <c r="AM62" s="29">
        <v>-3.3090070446497792E-3</v>
      </c>
      <c r="AN62" s="29">
        <v>7.4424147482021349E-2</v>
      </c>
      <c r="AO62" s="29">
        <v>4.9571966685787699E-2</v>
      </c>
      <c r="AP62" s="29">
        <v>8.7215718429107664E-2</v>
      </c>
      <c r="AQ62" s="29">
        <v>8.9878744562356297E-2</v>
      </c>
      <c r="AR62" s="29">
        <v>8.6118227930539661E-3</v>
      </c>
      <c r="AS62" s="29">
        <v>-5.5641912116749289E-3</v>
      </c>
    </row>
    <row r="63" spans="1:45">
      <c r="A63" s="7" t="s">
        <v>182</v>
      </c>
      <c r="V63" s="29">
        <v>3.9888680510694254E-2</v>
      </c>
      <c r="W63" s="29">
        <v>-6.1216050015434368E-3</v>
      </c>
      <c r="X63" s="29">
        <v>-1.1812410830525952E-2</v>
      </c>
      <c r="Y63" s="29">
        <v>3.4058099830388641E-2</v>
      </c>
      <c r="Z63" s="29">
        <v>3.3823022649733803E-2</v>
      </c>
      <c r="AA63" s="29">
        <v>4.2216653633224438E-2</v>
      </c>
      <c r="AB63" s="29">
        <v>4.2351518980266373E-2</v>
      </c>
      <c r="AC63" s="29">
        <v>6.534711799918002E-3</v>
      </c>
      <c r="AD63" s="29">
        <v>6.162421762089699E-3</v>
      </c>
      <c r="AE63" s="29">
        <v>-2.4672977840709542E-3</v>
      </c>
      <c r="AF63" s="29">
        <v>1.8859246384704164E-2</v>
      </c>
      <c r="AG63" s="29">
        <v>2.6130810993865099E-2</v>
      </c>
      <c r="AH63" s="29">
        <v>2.6850909982863557E-2</v>
      </c>
      <c r="AI63" s="29">
        <v>2.4030370899607613E-2</v>
      </c>
      <c r="AJ63" s="29">
        <v>-4.7161275940413618E-3</v>
      </c>
      <c r="AK63" s="29">
        <v>-1.7399401936295879E-2</v>
      </c>
      <c r="AL63" s="29">
        <v>-2.8082952308564373E-2</v>
      </c>
      <c r="AM63" s="29">
        <v>-2.5195596850001202E-2</v>
      </c>
      <c r="AN63" s="29">
        <v>-1.934871696618615E-2</v>
      </c>
      <c r="AO63" s="29">
        <v>-2.1114985479725318E-2</v>
      </c>
      <c r="AP63" s="29">
        <v>-1.4185961562413089E-2</v>
      </c>
      <c r="AQ63" s="29">
        <v>-1.0281631589629513E-2</v>
      </c>
      <c r="AR63" s="29">
        <v>-5.822463646558365E-3</v>
      </c>
      <c r="AS63" s="29">
        <v>-2.9803061651279281E-3</v>
      </c>
    </row>
    <row r="64" spans="1:45">
      <c r="A64" s="7" t="s">
        <v>171</v>
      </c>
      <c r="V64" s="29">
        <v>5.6755374581957722E-2</v>
      </c>
      <c r="W64" s="29">
        <v>5.6109298617416134E-2</v>
      </c>
      <c r="X64" s="29">
        <v>1.4892498355653028E-2</v>
      </c>
      <c r="Y64" s="29">
        <v>1.9682046034155722E-2</v>
      </c>
      <c r="Z64" s="29">
        <v>2.6838991949569079E-2</v>
      </c>
      <c r="AA64" s="29">
        <v>3.9506618995631897E-2</v>
      </c>
      <c r="AB64" s="29">
        <v>4.0411550826187907E-2</v>
      </c>
      <c r="AC64" s="29">
        <v>3.4357864036401196E-2</v>
      </c>
      <c r="AD64" s="29">
        <v>2.9399351676610248E-2</v>
      </c>
      <c r="AE64" s="29">
        <v>3.7474296107484178E-2</v>
      </c>
      <c r="AF64" s="29">
        <v>4.3854808515854833E-2</v>
      </c>
      <c r="AG64" s="29">
        <v>4.4966245951090188E-2</v>
      </c>
      <c r="AH64" s="29">
        <v>4.5208767976119398E-2</v>
      </c>
      <c r="AI64" s="29">
        <v>2.3973153298174388E-2</v>
      </c>
      <c r="AJ64" s="29">
        <v>1.4722837562170653E-2</v>
      </c>
      <c r="AK64" s="29">
        <v>1.1762939124628285E-2</v>
      </c>
      <c r="AL64" s="29">
        <v>3.7912203022484915E-3</v>
      </c>
      <c r="AM64" s="29">
        <v>-7.7261673250519384E-3</v>
      </c>
      <c r="AN64" s="29">
        <v>-6.7104028973267848E-3</v>
      </c>
      <c r="AO64" s="29">
        <v>-1.485491789857213E-2</v>
      </c>
      <c r="AP64" s="29">
        <v>-1.1511032965291833E-2</v>
      </c>
      <c r="AQ64" s="29">
        <v>-3.4411111940673817E-3</v>
      </c>
      <c r="AR64" s="29">
        <v>-4.4606981481726668E-3</v>
      </c>
      <c r="AS64" s="29">
        <v>-2.4443600370786518E-3</v>
      </c>
    </row>
    <row r="65" spans="1:49">
      <c r="A65" s="41" t="s">
        <v>138</v>
      </c>
      <c r="V65" s="29">
        <v>6.8168845772924973E-3</v>
      </c>
      <c r="W65" s="29">
        <v>5.9727230535752988E-3</v>
      </c>
      <c r="X65" s="29">
        <v>-4.8988497540015672E-3</v>
      </c>
      <c r="Y65" s="29">
        <v>3.7522100547437647E-2</v>
      </c>
      <c r="Z65" s="29">
        <v>4.8763022357699665E-2</v>
      </c>
      <c r="AA65" s="29">
        <v>5.7023840669868514E-2</v>
      </c>
      <c r="AB65" s="29">
        <v>6.0490141421982321E-2</v>
      </c>
      <c r="AC65" s="29">
        <v>-1.4851359017622962E-2</v>
      </c>
      <c r="AD65" s="29">
        <v>-2.7941342799037636E-2</v>
      </c>
      <c r="AE65" s="29">
        <v>3.1575041267168986E-2</v>
      </c>
      <c r="AF65" s="29">
        <v>9.5591481062644312E-3</v>
      </c>
      <c r="AG65" s="29">
        <v>4.1145509584212633E-2</v>
      </c>
      <c r="AH65" s="29">
        <v>4.6850908672356244E-2</v>
      </c>
      <c r="AI65" s="29">
        <v>-3.1360021484651376E-2</v>
      </c>
      <c r="AJ65" s="29">
        <v>-6.1647849484615528E-3</v>
      </c>
      <c r="AK65" s="29">
        <v>1.5377623529564859E-2</v>
      </c>
      <c r="AL65" s="29">
        <v>1.1901061408342304E-2</v>
      </c>
      <c r="AM65" s="29">
        <v>2.340830786366286E-2</v>
      </c>
      <c r="AN65" s="29">
        <v>0.11283587350546685</v>
      </c>
      <c r="AO65" s="29">
        <v>6.4294655683083731E-3</v>
      </c>
      <c r="AP65" s="29">
        <v>1.0775320156356055E-2</v>
      </c>
      <c r="AQ65" s="29">
        <v>6.2644114922421048E-3</v>
      </c>
      <c r="AR65" s="29">
        <v>-6.7147260906123024E-2</v>
      </c>
      <c r="AS65" s="29">
        <v>-6.7238990101293319E-2</v>
      </c>
    </row>
    <row r="66" spans="1:49">
      <c r="A66" s="7" t="s">
        <v>124</v>
      </c>
      <c r="V66" s="29">
        <f t="shared" ref="V66:AP66" si="2">V58-SUM(V59:V65)</f>
        <v>1.6433485162448414E-2</v>
      </c>
      <c r="W66" s="29">
        <f t="shared" si="2"/>
        <v>1.8718702782404562E-2</v>
      </c>
      <c r="X66" s="29">
        <f t="shared" si="2"/>
        <v>4.692919066963179E-2</v>
      </c>
      <c r="Y66" s="29">
        <f t="shared" si="2"/>
        <v>6.2083810000331863E-2</v>
      </c>
      <c r="Z66" s="29">
        <f t="shared" si="2"/>
        <v>2.8948448421996287E-2</v>
      </c>
      <c r="AA66" s="29">
        <f t="shared" si="2"/>
        <v>3.2807631785028213E-2</v>
      </c>
      <c r="AB66" s="29">
        <f t="shared" si="2"/>
        <v>6.9870851930514177E-2</v>
      </c>
      <c r="AC66" s="29">
        <f t="shared" si="2"/>
        <v>3.7122042505469043E-2</v>
      </c>
      <c r="AD66" s="29">
        <f t="shared" si="2"/>
        <v>3.7910472003599843E-2</v>
      </c>
      <c r="AE66" s="29">
        <f t="shared" si="2"/>
        <v>-2.6010502506910262E-2</v>
      </c>
      <c r="AF66" s="29">
        <f t="shared" si="2"/>
        <v>-5.2855548540935285E-2</v>
      </c>
      <c r="AG66" s="29">
        <f t="shared" si="2"/>
        <v>-5.7076501792448664E-2</v>
      </c>
      <c r="AH66" s="29">
        <f t="shared" si="2"/>
        <v>-5.9099893544249688E-2</v>
      </c>
      <c r="AI66" s="29">
        <f t="shared" si="2"/>
        <v>-1.4794163529302105E-2</v>
      </c>
      <c r="AJ66" s="29">
        <f t="shared" si="2"/>
        <v>-3.2425614692652358E-3</v>
      </c>
      <c r="AK66" s="29">
        <f t="shared" si="2"/>
        <v>-3.3240778771307863E-3</v>
      </c>
      <c r="AL66" s="29">
        <f t="shared" si="2"/>
        <v>-4.3771645904348983E-3</v>
      </c>
      <c r="AM66" s="29">
        <f t="shared" si="2"/>
        <v>-2.9577802214202226E-3</v>
      </c>
      <c r="AN66" s="29">
        <f t="shared" si="2"/>
        <v>4.1216751585304578E-3</v>
      </c>
      <c r="AO66" s="29">
        <f t="shared" si="2"/>
        <v>-2.0316982147113791E-3</v>
      </c>
      <c r="AP66" s="29">
        <f t="shared" si="2"/>
        <v>3.6657225998105308E-3</v>
      </c>
      <c r="AQ66" s="29">
        <f>AQ58-SUM(AQ59:AQ65)</f>
        <v>4.0120627464769465E-4</v>
      </c>
      <c r="AR66" s="29">
        <f>AR58-SUM(AR59:AR65)</f>
        <v>-1.1221927600850889E-2</v>
      </c>
      <c r="AS66" s="29">
        <f>AS58-SUM(AS59:AS65)</f>
        <v>-9.7154738276511443E-3</v>
      </c>
    </row>
    <row r="67" spans="1:49"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</row>
    <row r="69" spans="1:49" hidden="1">
      <c r="B69" s="45">
        <v>2013</v>
      </c>
      <c r="C69" s="46"/>
      <c r="D69" s="46"/>
      <c r="E69" s="45"/>
      <c r="F69" s="45">
        <v>2014</v>
      </c>
      <c r="G69" s="46"/>
      <c r="H69" s="46"/>
      <c r="I69" s="46"/>
      <c r="J69" s="45">
        <v>2015</v>
      </c>
      <c r="K69" s="46"/>
      <c r="L69" s="45"/>
      <c r="M69" s="44"/>
      <c r="N69" s="45">
        <v>2016</v>
      </c>
      <c r="O69" s="46"/>
      <c r="P69" s="45"/>
      <c r="Q69" s="45"/>
      <c r="R69" s="45">
        <v>2017</v>
      </c>
      <c r="S69" s="45"/>
      <c r="T69" s="46"/>
      <c r="U69" s="46"/>
      <c r="V69" s="7">
        <v>2018</v>
      </c>
      <c r="W69" s="47"/>
      <c r="X69" s="47"/>
      <c r="Y69" s="44"/>
      <c r="Z69" s="316">
        <v>2019</v>
      </c>
      <c r="AA69" s="316"/>
      <c r="AB69" s="316"/>
      <c r="AC69" s="315"/>
      <c r="AD69" s="315"/>
      <c r="AE69" s="316">
        <v>2020</v>
      </c>
      <c r="AF69" s="316"/>
      <c r="AG69" s="316"/>
      <c r="AH69" s="315"/>
      <c r="AI69" s="316"/>
      <c r="AJ69" s="315">
        <v>2021</v>
      </c>
      <c r="AK69" s="315"/>
      <c r="AL69" s="316"/>
      <c r="AM69" s="316"/>
      <c r="AN69" s="315"/>
      <c r="AO69" s="316">
        <v>2022</v>
      </c>
      <c r="AP69" s="316"/>
      <c r="AQ69" s="316"/>
      <c r="AR69" s="316"/>
      <c r="AS69" s="316"/>
      <c r="AT69" s="316"/>
      <c r="AU69" s="316"/>
      <c r="AV69" s="316">
        <v>2023</v>
      </c>
      <c r="AW69" s="316"/>
    </row>
    <row r="70" spans="1:49" hidden="1">
      <c r="B70" s="42" t="s">
        <v>4</v>
      </c>
      <c r="C70" s="42" t="s">
        <v>1</v>
      </c>
      <c r="D70" s="42" t="s">
        <v>2</v>
      </c>
      <c r="E70" s="42" t="s">
        <v>3</v>
      </c>
      <c r="F70" s="42" t="s">
        <v>4</v>
      </c>
      <c r="G70" s="42" t="s">
        <v>1</v>
      </c>
      <c r="H70" s="42" t="s">
        <v>2</v>
      </c>
      <c r="I70" s="42" t="s">
        <v>3</v>
      </c>
      <c r="J70" s="42" t="s">
        <v>4</v>
      </c>
      <c r="K70" s="42" t="s">
        <v>1</v>
      </c>
      <c r="L70" s="42" t="s">
        <v>2</v>
      </c>
      <c r="M70" s="42" t="s">
        <v>3</v>
      </c>
      <c r="N70" s="42" t="s">
        <v>4</v>
      </c>
      <c r="O70" s="42" t="s">
        <v>1</v>
      </c>
      <c r="P70" s="42" t="s">
        <v>2</v>
      </c>
      <c r="Q70" s="42" t="s">
        <v>3</v>
      </c>
      <c r="R70" s="42" t="s">
        <v>4</v>
      </c>
      <c r="S70" s="42" t="s">
        <v>1</v>
      </c>
      <c r="T70" s="42" t="s">
        <v>2</v>
      </c>
      <c r="U70" s="42" t="s">
        <v>3</v>
      </c>
      <c r="V70" s="42" t="s">
        <v>4</v>
      </c>
      <c r="W70" s="42" t="s">
        <v>1</v>
      </c>
      <c r="X70" s="42" t="s">
        <v>2</v>
      </c>
      <c r="Y70" s="42" t="s">
        <v>3</v>
      </c>
      <c r="Z70" s="42" t="s">
        <v>4</v>
      </c>
      <c r="AA70" s="42" t="s">
        <v>188</v>
      </c>
      <c r="AB70" s="316" t="s">
        <v>1</v>
      </c>
      <c r="AC70" s="42" t="s">
        <v>2</v>
      </c>
      <c r="AD70" s="42" t="s">
        <v>3</v>
      </c>
      <c r="AE70" s="42" t="s">
        <v>4</v>
      </c>
      <c r="AF70" s="42" t="s">
        <v>188</v>
      </c>
      <c r="AG70" s="316" t="s">
        <v>1</v>
      </c>
      <c r="AH70" s="317" t="s">
        <v>2</v>
      </c>
      <c r="AI70" s="317" t="s">
        <v>3</v>
      </c>
      <c r="AJ70" s="317" t="s">
        <v>4</v>
      </c>
      <c r="AK70" s="317" t="s">
        <v>188</v>
      </c>
      <c r="AL70" s="316" t="s">
        <v>1</v>
      </c>
      <c r="AM70" s="317" t="s">
        <v>2</v>
      </c>
      <c r="AN70" s="317" t="s">
        <v>3</v>
      </c>
      <c r="AO70" s="316" t="s">
        <v>4</v>
      </c>
      <c r="AP70" s="316" t="s">
        <v>188</v>
      </c>
      <c r="AQ70" s="316"/>
      <c r="AR70" s="316"/>
      <c r="AS70" s="316" t="s">
        <v>1</v>
      </c>
      <c r="AT70" s="316" t="s">
        <v>2</v>
      </c>
      <c r="AU70" s="317" t="s">
        <v>3</v>
      </c>
      <c r="AV70" s="316" t="s">
        <v>4</v>
      </c>
      <c r="AW70" s="316" t="s">
        <v>188</v>
      </c>
    </row>
    <row r="71" spans="1:49" hidden="1">
      <c r="A71" s="373" t="s">
        <v>189</v>
      </c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</row>
    <row r="72" spans="1:49" hidden="1">
      <c r="A72" s="7" t="s">
        <v>190</v>
      </c>
      <c r="B72" s="100">
        <v>1.7812238080456224</v>
      </c>
      <c r="C72" s="100">
        <v>4.9953567814477937</v>
      </c>
      <c r="D72" s="100">
        <v>8.2553424336345191</v>
      </c>
      <c r="E72" s="100">
        <v>11.395920099779142</v>
      </c>
      <c r="F72" s="100">
        <v>2.3645409749185764</v>
      </c>
      <c r="G72" s="100">
        <v>5.7118528573601282</v>
      </c>
      <c r="H72" s="100">
        <v>8.5788014774471986</v>
      </c>
      <c r="I72" s="100">
        <v>11.545716245961172</v>
      </c>
      <c r="J72" s="100">
        <v>2.1688571367758063</v>
      </c>
      <c r="K72" s="100">
        <v>4.690651677567935</v>
      </c>
      <c r="L72" s="100">
        <v>7.2510038809423074</v>
      </c>
      <c r="M72" s="100">
        <v>9.490928194907081</v>
      </c>
      <c r="N72" s="100">
        <v>2.2906346781265206</v>
      </c>
      <c r="O72" s="100">
        <v>5.5304153230159043</v>
      </c>
      <c r="P72" s="100">
        <v>8.1995730279545764</v>
      </c>
      <c r="Q72" s="100">
        <v>11.293748312909678</v>
      </c>
      <c r="R72" s="100">
        <v>2.8776243015915499</v>
      </c>
      <c r="S72" s="100">
        <v>6.5956311621269545</v>
      </c>
      <c r="T72" s="100">
        <v>10.16328747728652</v>
      </c>
      <c r="U72" s="100">
        <v>14.212481094536145</v>
      </c>
      <c r="V72" s="100">
        <v>3.8778188885835121</v>
      </c>
      <c r="W72" s="100">
        <v>9.7175423919335895</v>
      </c>
      <c r="X72" s="100">
        <v>15.029480834562126</v>
      </c>
      <c r="Y72" s="100">
        <v>22.138185923038005</v>
      </c>
      <c r="Z72" s="318">
        <v>4.247032109779397</v>
      </c>
      <c r="AA72" s="318">
        <v>6.1658066024434675</v>
      </c>
      <c r="AB72" s="318">
        <v>10.211625975098945</v>
      </c>
      <c r="AC72" s="318">
        <v>15.3206285051394</v>
      </c>
      <c r="AD72" s="318">
        <v>21.038906263890841</v>
      </c>
      <c r="AE72" s="318">
        <v>4.1409294353756216</v>
      </c>
      <c r="AF72" s="318">
        <v>5.6578958301354065</v>
      </c>
      <c r="AG72" s="318">
        <v>9.4220879424654989</v>
      </c>
      <c r="AH72" s="318">
        <v>14.739336450895937</v>
      </c>
      <c r="AI72" s="318">
        <v>19.781357345929599</v>
      </c>
      <c r="AJ72" s="318">
        <v>5.2</v>
      </c>
      <c r="AK72" s="318">
        <v>7.1282407581172222</v>
      </c>
      <c r="AL72" s="318">
        <v>13.509373288227264</v>
      </c>
      <c r="AM72" s="318">
        <v>20.747878975808259</v>
      </c>
      <c r="AN72" s="318">
        <v>28.3</v>
      </c>
      <c r="AO72" s="318">
        <v>7.3760081338103811</v>
      </c>
      <c r="AP72" s="318">
        <v>10.344053728119526</v>
      </c>
      <c r="AQ72" s="318"/>
      <c r="AR72" s="318"/>
      <c r="AS72" s="318">
        <v>16.347919846259725</v>
      </c>
      <c r="AT72" s="318">
        <v>23.501367567216537</v>
      </c>
      <c r="AU72" s="318">
        <v>31.369217000540793</v>
      </c>
      <c r="AV72" s="318">
        <v>8.5166170000000001</v>
      </c>
      <c r="AW72" s="318">
        <v>11.542622230438001</v>
      </c>
    </row>
    <row r="73" spans="1:49" hidden="1">
      <c r="A73" s="7" t="s">
        <v>191</v>
      </c>
      <c r="B73" s="100">
        <v>1.4180996164510744</v>
      </c>
      <c r="C73" s="100">
        <v>3.4939852779191058</v>
      </c>
      <c r="D73" s="100">
        <v>5.5629431346616558</v>
      </c>
      <c r="E73" s="100">
        <v>7.8563098733175458</v>
      </c>
      <c r="F73" s="100">
        <v>1.9790209465146429</v>
      </c>
      <c r="G73" s="100">
        <v>4.4704805629803932</v>
      </c>
      <c r="H73" s="100">
        <v>6.9778551243417288</v>
      </c>
      <c r="I73" s="100">
        <v>9.8612968673818848</v>
      </c>
      <c r="J73" s="100">
        <v>2.2412444713529243</v>
      </c>
      <c r="K73" s="100">
        <v>4.8589638131436113</v>
      </c>
      <c r="L73" s="100">
        <v>7.3322986506964547</v>
      </c>
      <c r="M73" s="100">
        <v>9.6089234702642639</v>
      </c>
      <c r="N73" s="100">
        <v>2.2205155317158072</v>
      </c>
      <c r="O73" s="100">
        <v>5.1054139153367082</v>
      </c>
      <c r="P73" s="100">
        <v>7.7023143383207335</v>
      </c>
      <c r="Q73" s="100">
        <v>11.110303581891728</v>
      </c>
      <c r="R73" s="100">
        <v>2.4677608813720271</v>
      </c>
      <c r="S73" s="100">
        <v>5.6332503108971101</v>
      </c>
      <c r="T73" s="100">
        <v>8.7737955242101151</v>
      </c>
      <c r="U73" s="100">
        <v>12.40825529624424</v>
      </c>
      <c r="V73" s="100">
        <v>3.2272529980131268</v>
      </c>
      <c r="W73" s="100">
        <v>7.8298298193706515</v>
      </c>
      <c r="X73" s="100">
        <v>12.268671917917334</v>
      </c>
      <c r="Y73" s="100">
        <v>18.28346108837161</v>
      </c>
      <c r="Z73" s="318">
        <v>4.056561426076204</v>
      </c>
      <c r="AA73" s="318">
        <v>5.7839709000000008</v>
      </c>
      <c r="AB73" s="318">
        <v>9.2789624409098259</v>
      </c>
      <c r="AC73" s="318">
        <v>14.299664450022926</v>
      </c>
      <c r="AD73" s="318">
        <v>20.021809074406733</v>
      </c>
      <c r="AE73" s="318">
        <v>4.9383012857996373</v>
      </c>
      <c r="AF73" s="318">
        <v>6.4711062999999998</v>
      </c>
      <c r="AG73" s="318">
        <v>10.016429716042708</v>
      </c>
      <c r="AH73" s="318">
        <v>15.274883549324549</v>
      </c>
      <c r="AI73" s="318">
        <v>20.460565858806302</v>
      </c>
      <c r="AJ73" s="318">
        <v>4.7</v>
      </c>
      <c r="AK73" s="318">
        <v>6.5638249000000002</v>
      </c>
      <c r="AL73" s="318">
        <v>11.445595000000001</v>
      </c>
      <c r="AM73" s="318">
        <v>17.584596374535671</v>
      </c>
      <c r="AN73" s="318">
        <v>24.3</v>
      </c>
      <c r="AO73" s="318">
        <v>6.0563191108189232</v>
      </c>
      <c r="AP73" s="318">
        <v>8.424709513636671</v>
      </c>
      <c r="AQ73" s="318"/>
      <c r="AR73" s="318"/>
      <c r="AS73" s="318">
        <v>13.75085907227848</v>
      </c>
      <c r="AT73" s="318">
        <v>20.884140172737631</v>
      </c>
      <c r="AU73" s="318">
        <v>29.299816745120189</v>
      </c>
      <c r="AV73" s="318">
        <v>6.98</v>
      </c>
      <c r="AW73" s="318">
        <v>9.5118217768783353</v>
      </c>
    </row>
    <row r="74" spans="1:49"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D74" s="100"/>
      <c r="AE74" s="100"/>
      <c r="AF74" s="100"/>
      <c r="AG74" s="100"/>
      <c r="AI74" s="100"/>
      <c r="AJ74" s="100"/>
      <c r="AK74" s="100"/>
    </row>
  </sheetData>
  <customSheetViews>
    <customSheetView guid="{8D4EA38E-ED42-44A9-9431-B3D4F6087B53}" showGridLines="0">
      <pane xSplit="1" ySplit="3" topLeftCell="I28" activePane="bottomRight" state="frozen"/>
      <selection pane="bottomRight" activeCell="Q50" sqref="Q50"/>
      <pageMargins left="0" right="0" top="0" bottom="0" header="0" footer="0"/>
    </customSheetView>
    <customSheetView guid="{B6000075-C6E9-470D-8855-6E4C41B43187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A510ACF3-DF9A-47BB-87AF-862EA6359570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83D4AEBA-9C92-42A7-8C70-A480F50C01E3}" scale="90" showGridLines="0">
      <selection activeCell="AR53" sqref="AR53"/>
      <pageMargins left="0" right="0" top="0" bottom="0" header="0" footer="0"/>
    </customSheetView>
    <customSheetView guid="{254DF0CF-5342-436C-8392-04866B911B72}" scale="90" showGridLines="0">
      <selection activeCell="AR53" sqref="AR53"/>
      <pageMargins left="0" right="0" top="0" bottom="0" header="0" footer="0"/>
    </customSheetView>
    <customSheetView guid="{DC707E39-0569-4FAA-B5FD-B85110680DF5}" scale="115" showGridLines="0">
      <pane xSplit="1" ySplit="3" topLeftCell="M13" activePane="bottomRight" state="frozen"/>
      <selection pane="bottomRight" activeCell="U27" sqref="U27"/>
      <pageMargins left="0" right="0" top="0" bottom="0" header="0" footer="0"/>
    </customSheetView>
    <customSheetView guid="{5B55F06F-38A3-4953-A2E1-A01BECB01CAC}" showGridLines="0">
      <pane xSplit="1" ySplit="3" topLeftCell="Q4" activePane="bottomRight" state="frozen"/>
      <selection pane="bottomRight" activeCell="X14" sqref="X14"/>
      <pageMargins left="0" right="0" top="0" bottom="0" header="0" footer="0"/>
    </customSheetView>
    <customSheetView guid="{54FD4859-4825-49C8-AF88-E7B792413D64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7" ma:contentTypeDescription="Create a new document." ma:contentTypeScope="" ma:versionID="343d5bf38a425bfb47891d3602af1162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676401888f2d1b2caa4fbc96300eefc5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77ADE7-CCB6-4689-BB6A-AEEC705F495B}">
  <ds:schemaRefs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619b97bd-732a-4500-affb-ddb6c19f3e3c"/>
    <ds:schemaRef ds:uri="eba29be7-18da-42bb-a737-94a8a19dc6b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FEBFC7B-2D8D-49D4-8914-C677A90F89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41</vt:i4>
      </vt:variant>
      <vt:variant>
        <vt:lpstr>Named Ranges</vt:lpstr>
      </vt:variant>
      <vt:variant>
        <vt:i4>8</vt:i4>
      </vt:variant>
    </vt:vector>
  </HeadingPairs>
  <TitlesOfParts>
    <vt:vector size="68" baseType="lpstr">
      <vt:lpstr>1.1.Инфляцын төсөөлөл</vt:lpstr>
      <vt:lpstr>1.2. Инфляцын хүлээлт</vt:lpstr>
      <vt:lpstr>1. Инфляц</vt:lpstr>
      <vt:lpstr>2. ЭЗӨ</vt:lpstr>
      <vt:lpstr>2. ЭЗӨ-2</vt:lpstr>
      <vt:lpstr>2.1</vt:lpstr>
      <vt:lpstr>3.1 Хөдөлмөр</vt:lpstr>
      <vt:lpstr>х 3.1</vt:lpstr>
      <vt:lpstr>3.2.1 Мөнгө, зээл</vt:lpstr>
      <vt:lpstr>3.2.2 Хүү</vt:lpstr>
      <vt:lpstr>3.2.3 Ханш</vt:lpstr>
      <vt:lpstr>3.2.4 Хөрөнгийн зах</vt:lpstr>
      <vt:lpstr>3.3 Төсөв</vt:lpstr>
      <vt:lpstr>3.25-26</vt:lpstr>
      <vt:lpstr>Х 3.3</vt:lpstr>
      <vt:lpstr>Гадаад орчин 4.1</vt:lpstr>
      <vt:lpstr>4.2</vt:lpstr>
      <vt:lpstr>4.3 Төлбөрийн тэнцэл</vt:lpstr>
      <vt:lpstr>Х 4.1-2</vt:lpstr>
      <vt:lpstr>1.1</vt:lpstr>
      <vt:lpstr>1.2</vt:lpstr>
      <vt:lpstr>1.3</vt:lpstr>
      <vt:lpstr>1.4</vt:lpstr>
      <vt:lpstr>1.5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4.3</vt:lpstr>
      <vt:lpstr>4.4</vt:lpstr>
      <vt:lpstr>4.5</vt:lpstr>
      <vt:lpstr>4.6</vt:lpstr>
      <vt:lpstr>'2. ЭЗӨ'!Print_Area</vt:lpstr>
      <vt:lpstr>'2. ЭЗӨ-2'!Print_Area</vt:lpstr>
      <vt:lpstr>'3.1 Хөдөлмөр'!Print_Area</vt:lpstr>
      <vt:lpstr>'3.2.3 Ханш'!Print_Area</vt:lpstr>
      <vt:lpstr>'3.3 Төсөв'!Print_Area</vt:lpstr>
      <vt:lpstr>'4.2'!Print_Area</vt:lpstr>
      <vt:lpstr>'4.3 Төлбөрийн тэнцэл'!Print_Area</vt:lpstr>
      <vt:lpstr>'Х 4.1-2'!Print_Area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MBG Batmunkh B</cp:lastModifiedBy>
  <cp:revision/>
  <dcterms:created xsi:type="dcterms:W3CDTF">2018-02-02T07:07:05Z</dcterms:created>
  <dcterms:modified xsi:type="dcterms:W3CDTF">2024-01-02T04:03:38Z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