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47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theme/themeOverride11.xml" ContentType="application/vnd.openxmlformats-officedocument.themeOverride+xml"/>
  <Override PartName="/xl/charts/chart49.xml" ContentType="application/vnd.openxmlformats-officedocument.drawingml.chart+xml"/>
  <Override PartName="/xl/theme/themeOverride12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3.xml" ContentType="application/vnd.openxmlformats-officedocument.themeOverride+xml"/>
  <Override PartName="/xl/charts/chart5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14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15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6_Jun/"/>
    </mc:Choice>
  </mc:AlternateContent>
  <xr:revisionPtr revIDLastSave="15826" documentId="8_{92C3A557-5A18-46A9-8043-1EFBE5E9B357}" xr6:coauthVersionLast="47" xr6:coauthVersionMax="47" xr10:uidLastSave="{F8D5089F-378D-4551-A258-E59C7BE77D00}"/>
  <bookViews>
    <workbookView xWindow="315" yWindow="615" windowWidth="18105" windowHeight="14685" tabRatio="908" firstSheet="8" activeTab="23" xr2:uid="{0E34F550-8F97-4659-928A-E02B7A4ED26F}"/>
  </bookViews>
  <sheets>
    <sheet name="1.1.Инфляцын төсөөлөл" sheetId="228" r:id="rId1"/>
    <sheet name="1.2 Инфляцын эрсдэл" sheetId="275" r:id="rId2"/>
    <sheet name="1. Инфляц" sheetId="102" r:id="rId3"/>
    <sheet name="1.1" sheetId="324" r:id="rId4"/>
    <sheet name="1.2" sheetId="288" r:id="rId5"/>
    <sheet name="1.3" sheetId="103" r:id="rId6"/>
    <sheet name="1.4" sheetId="269" r:id="rId7"/>
    <sheet name="2. ЭЗӨ" sheetId="28" r:id="rId8"/>
    <sheet name="2. ЭЗӨ-2" sheetId="11" r:id="rId9"/>
    <sheet name="2.ЭЗӨ-3" sheetId="91" r:id="rId10"/>
    <sheet name="2.1 " sheetId="323" r:id="rId11"/>
    <sheet name="2.2" sheetId="195" r:id="rId12"/>
    <sheet name="2.3" sheetId="196" r:id="rId13"/>
    <sheet name="2.4" sheetId="321" r:id="rId14"/>
    <sheet name="2.5" sheetId="283" r:id="rId15"/>
    <sheet name="2.6" sheetId="181" r:id="rId16"/>
    <sheet name="2.7" sheetId="235" r:id="rId17"/>
    <sheet name="2.8" sheetId="12" r:id="rId18"/>
    <sheet name="2.9" sheetId="249" r:id="rId19"/>
    <sheet name="3.1 Хөдөлмөр" sheetId="109" r:id="rId20"/>
    <sheet name="х 3.1" sheetId="246" r:id="rId21"/>
    <sheet name="3.1" sheetId="208" r:id="rId22"/>
    <sheet name="3.2" sheetId="207" r:id="rId23"/>
    <sheet name="3.3" sheetId="319" r:id="rId24"/>
    <sheet name="3.4" sheetId="320" r:id="rId25"/>
    <sheet name="3.5" sheetId="237" r:id="rId26"/>
    <sheet name="3.6" sheetId="211" r:id="rId27"/>
    <sheet name="3.2.1 Мөнгө, зээл" sheetId="276" r:id="rId28"/>
    <sheet name="3.8" sheetId="277" r:id="rId29"/>
    <sheet name="3.9" sheetId="278" r:id="rId30"/>
    <sheet name="3.10" sheetId="279" r:id="rId31"/>
    <sheet name="3.11" sheetId="280" r:id="rId32"/>
    <sheet name="3.12" sheetId="296" r:id="rId33"/>
    <sheet name="3.13" sheetId="297" r:id="rId34"/>
    <sheet name="3.14" sheetId="281" r:id="rId35"/>
    <sheet name="3.15" sheetId="282" r:id="rId36"/>
    <sheet name="3.2.2 Хүү" sheetId="39" r:id="rId37"/>
    <sheet name="3.16" sheetId="125" r:id="rId38"/>
    <sheet name="3.17" sheetId="248" r:id="rId39"/>
    <sheet name="3.18" sheetId="298" r:id="rId40"/>
    <sheet name="3.19" sheetId="245" r:id="rId41"/>
    <sheet name="3.20" sheetId="300" r:id="rId42"/>
    <sheet name="3.21" sheetId="299" r:id="rId43"/>
    <sheet name="3.22" sheetId="301" r:id="rId44"/>
    <sheet name="3.2.3 Ханш" sheetId="312" r:id="rId45"/>
    <sheet name="3.23" sheetId="313" r:id="rId46"/>
    <sheet name="3.24" sheetId="314" r:id="rId47"/>
    <sheet name="3.25" sheetId="315" r:id="rId48"/>
    <sheet name="3.26" sheetId="316" r:id="rId49"/>
    <sheet name="3.2.4 Хөрөнгийн зах" sheetId="303" r:id="rId50"/>
    <sheet name="3.27" sheetId="304" r:id="rId51"/>
    <sheet name="3.28" sheetId="306" r:id="rId52"/>
    <sheet name="3.29" sheetId="305" r:id="rId53"/>
    <sheet name="3.30" sheetId="307" r:id="rId54"/>
    <sheet name="3.31" sheetId="311" r:id="rId55"/>
    <sheet name="3.32" sheetId="308" r:id="rId56"/>
    <sheet name="3.33" sheetId="317" r:id="rId57"/>
    <sheet name="3.34" sheetId="318" r:id="rId58"/>
    <sheet name="3.3 Төсөв Х 3.2" sheetId="52" r:id="rId59"/>
    <sheet name="3.35-36" sheetId="53" r:id="rId60"/>
    <sheet name="Х 3.3" sheetId="56" r:id="rId61"/>
    <sheet name="Гадаад орчин 4.1-2" sheetId="58" r:id="rId62"/>
    <sheet name="4.1.3" sheetId="59" state="hidden" r:id="rId63"/>
    <sheet name="4.3 Төлбөрийн тэнцэл" sheetId="61" r:id="rId64"/>
    <sheet name="4.4" sheetId="62" r:id="rId65"/>
    <sheet name="Х 4.1-2" sheetId="295" r:id="rId66"/>
    <sheet name="4.5" sheetId="197" r:id="rId67"/>
    <sheet name="4.6" sheetId="198" r:id="rId68"/>
    <sheet name="4.7" sheetId="66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63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localSheetId="65" hidden="1">'Х 4.1-2'!$A$4:$E$4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63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63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63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63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63">INDEX(#REF!,MATCH(9.999E+307,#REF!),1)</definedName>
    <definedName name="LastDate">INDEX(#REF!,MATCH(9.999E+307,#REF!),1)</definedName>
    <definedName name="LastWeight" localSheetId="63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63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8">'2. ЭЗӨ-2'!$A$1:$AC$30</definedName>
    <definedName name="_xlnm.Print_Area" localSheetId="19">'3.1 Хөдөлмөр'!$A$1:$AR$92</definedName>
    <definedName name="_xlnm.Print_Area" localSheetId="63">'4.3 Төлбөрийн тэнцэл'!$A$1:$AO$30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63">[93]Control!$C$4</definedName>
    <definedName name="Range_DownloadAnnual">[103]Control!$C$4</definedName>
    <definedName name="Range_DownloadDateTime">#REF!</definedName>
    <definedName name="Range_DownloadMonth" localSheetId="63">[93]Control!$C$2</definedName>
    <definedName name="Range_DownloadMonth">[103]Control!$C$2</definedName>
    <definedName name="Range_DownloadQuarter" localSheetId="63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63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63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2" hidden="1">#REF!</definedName>
    <definedName name="Z_254DF0CF_5342_436C_8392_04866B911B72_.wvu.Cols" localSheetId="62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62" hidden="1">'4.1.3'!$S:$T</definedName>
    <definedName name="Z_54FD4859_4825_49C8_AF88_E7B792413D64_.wvu.Cols" localSheetId="63" hidden="1">'4.3 Төлбөрийн тэнцэл'!#REF!</definedName>
    <definedName name="Z_54FD4859_4825_49C8_AF88_E7B792413D64_.wvu.PrintArea" localSheetId="8" hidden="1">'2. ЭЗӨ-2'!$A$1:$V$29</definedName>
    <definedName name="Z_54FD4859_4825_49C8_AF88_E7B792413D64_.wvu.PrintArea" localSheetId="63" hidden="1">'4.3 Төлбөрийн тэнцэл'!$A$1:$K$30</definedName>
    <definedName name="Z_54FD4859_4825_49C8_AF88_E7B792413D64_.wvu.Rows" localSheetId="58" hidden="1">'3.3 Төсөв Х 3.2'!#REF!,'3.3 Төсөв Х 3.2'!#REF!</definedName>
    <definedName name="Z_54FD4859_4825_49C8_AF88_E7B792413D64_.wvu.Rows" localSheetId="59" hidden="1">'3.35-36'!$48:$50,'3.35-36'!$52:$55,'3.35-36'!$60:$62</definedName>
    <definedName name="Z_54FD4859_4825_49C8_AF88_E7B792413D64_.wvu.Rows" localSheetId="62" hidden="1">'4.1.3'!#REF!</definedName>
    <definedName name="Z_5B55F06F_38A3_4953_A2E1_A01BECB01CAC_.wvu.Cols" localSheetId="2" hidden="1">#REF!</definedName>
    <definedName name="Z_5B55F06F_38A3_4953_A2E1_A01BECB01CAC_.wvu.Cols" localSheetId="62" hidden="1">'4.1.3'!$S:$T</definedName>
    <definedName name="Z_5B55F06F_38A3_4953_A2E1_A01BECB01CAC_.wvu.Cols" localSheetId="63" hidden="1">'4.3 Төлбөрийн тэнцэл'!#REF!</definedName>
    <definedName name="Z_5B55F06F_38A3_4953_A2E1_A01BECB01CAC_.wvu.PrintArea" localSheetId="63" hidden="1">'4.3 Төлбөрийн тэнцэл'!$A$1:$K$30</definedName>
    <definedName name="Z_5B55F06F_38A3_4953_A2E1_A01BECB01CAC_.wvu.Rows" localSheetId="58" hidden="1">'3.3 Төсөв Х 3.2'!#REF!,'3.3 Төсөв Х 3.2'!#REF!</definedName>
    <definedName name="Z_5B55F06F_38A3_4953_A2E1_A01BECB01CAC_.wvu.Rows" localSheetId="59" hidden="1">'3.35-36'!$48:$50,'3.35-36'!$52:$55,'3.35-36'!$60:$62</definedName>
    <definedName name="Z_5B55F06F_38A3_4953_A2E1_A01BECB01CAC_.wvu.Rows" localSheetId="62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2" hidden="1">#REF!</definedName>
    <definedName name="Z_83D4AEBA_9C92_42A7_8C70_A480F50C01E3_.wvu.Cols" localSheetId="62" hidden="1">'4.1.3'!$S:$T</definedName>
    <definedName name="Z_83D4AEBA_9C92_42A7_8C70_A480F50C01E3_.wvu.Cols" localSheetId="63" hidden="1">'4.3 Төлбөрийн тэнцэл'!#REF!</definedName>
    <definedName name="Z_8D4EA38E_ED42_44A9_9431_B3D4F6087B53_.wvu.Cols" localSheetId="2" hidden="1">'1. Инфляц'!$AP:$AV</definedName>
    <definedName name="Z_8D4EA38E_ED42_44A9_9431_B3D4F6087B53_.wvu.Cols" localSheetId="62" hidden="1">'4.1.3'!$S:$T</definedName>
    <definedName name="Z_8D4EA38E_ED42_44A9_9431_B3D4F6087B53_.wvu.Cols" localSheetId="63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8" hidden="1">'2. ЭЗӨ-2'!$A$1:$V$29</definedName>
    <definedName name="Z_8D4EA38E_ED42_44A9_9431_B3D4F6087B53_.wvu.PrintArea" localSheetId="63" hidden="1">'4.3 Төлбөрийн тэнцэл'!$A$1:$K$30</definedName>
    <definedName name="Z_8D4EA38E_ED42_44A9_9431_B3D4F6087B53_.wvu.Rows" localSheetId="59" hidden="1">'3.35-36'!$48:$50,'3.35-36'!$52:$55,'3.35-36'!$60:$62</definedName>
    <definedName name="Z_8D4EA38E_ED42_44A9_9431_B3D4F6087B53_.wvu.Rows" localSheetId="62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2" hidden="1">#REF!</definedName>
    <definedName name="Z_A510ACF3_DF9A_47BB_87AF_862EA6359570_.wvu.Cols" localSheetId="62" hidden="1">'4.1.3'!$S:$T</definedName>
    <definedName name="Z_A510ACF3_DF9A_47BB_87AF_862EA6359570_.wvu.Cols" localSheetId="63" hidden="1">'4.3 Төлбөрийн тэнцэл'!#REF!</definedName>
    <definedName name="Z_A510ACF3_DF9A_47BB_87AF_862EA6359570_.wvu.PrintArea" localSheetId="63" hidden="1">'4.3 Төлбөрийн тэнцэл'!$A$1:$K$30</definedName>
    <definedName name="Z_A510ACF3_DF9A_47BB_87AF_862EA6359570_.wvu.Rows" localSheetId="58" hidden="1">'3.3 Төсөв Х 3.2'!#REF!,'3.3 Төсөв Х 3.2'!#REF!</definedName>
    <definedName name="Z_A510ACF3_DF9A_47BB_87AF_862EA6359570_.wvu.Rows" localSheetId="59" hidden="1">'3.35-36'!$48:$50,'3.35-36'!$52:$55,'3.35-36'!$60:$62</definedName>
    <definedName name="Z_A510ACF3_DF9A_47BB_87AF_862EA6359570_.wvu.Rows" localSheetId="62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62" hidden="1">'4.1.3'!$S:$T</definedName>
    <definedName name="Z_B6000075_C6E9_470D_8855_6E4C41B43187_.wvu.Cols" localSheetId="63" hidden="1">'4.3 Төлбөрийн тэнцэл'!#REF!</definedName>
    <definedName name="Z_B6000075_C6E9_470D_8855_6E4C41B43187_.wvu.PrintArea" localSheetId="63" hidden="1">'4.3 Төлбөрийн тэнцэл'!$A$1:$K$30</definedName>
    <definedName name="Z_B6000075_C6E9_470D_8855_6E4C41B43187_.wvu.Rows" localSheetId="58" hidden="1">'3.3 Төсөв Х 3.2'!#REF!,'3.3 Төсөв Х 3.2'!#REF!</definedName>
    <definedName name="Z_B6000075_C6E9_470D_8855_6E4C41B43187_.wvu.Rows" localSheetId="59" hidden="1">'3.35-36'!$48:$50,'3.35-36'!$52:$55,'3.35-36'!$60:$62</definedName>
    <definedName name="Z_B6000075_C6E9_470D_8855_6E4C41B43187_.wvu.Rows" localSheetId="62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2" hidden="1">#REF!</definedName>
    <definedName name="Z_DC707E39_0569_4FAA_B5FD_B85110680DF5_.wvu.Cols" localSheetId="62" hidden="1">'4.1.3'!$S:$T</definedName>
    <definedName name="Z_DC707E39_0569_4FAA_B5FD_B85110680DF5_.wvu.Cols" localSheetId="63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63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Lkhagvajargal Lkhagvajav - Personal View" guid="{54FD4859-4825-49C8-AF88-E7B792413D64}" mergeInterval="0" personalView="1" maximized="1" xWindow="-8" yWindow="-8" windowWidth="1382" windowHeight="744" tabRatio="888" activeSheetId="1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Dulamzaya Batjargal - Personal View" guid="{8D4EA38E-ED42-44A9-9431-B3D4F6087B53}" mergeInterval="0" personalView="1" maximized="1" xWindow="-9" yWindow="-9" windowWidth="1938" windowHeight="1048" tabRatio="888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" i="228" l="1"/>
  <c r="S19" i="228"/>
  <c r="Z19" i="228"/>
  <c r="AA19" i="228"/>
  <c r="AB19" i="228"/>
  <c r="AC19" i="228"/>
  <c r="AD19" i="228"/>
  <c r="Y19" i="228"/>
  <c r="AP8" i="11" l="1"/>
  <c r="AO8" i="11"/>
  <c r="AN8" i="11"/>
  <c r="E8" i="295"/>
  <c r="E7" i="295"/>
  <c r="E6" i="295"/>
  <c r="E5" i="295"/>
  <c r="E4" i="295"/>
  <c r="E16" i="295"/>
  <c r="T19" i="228" l="1"/>
  <c r="U19" i="228"/>
  <c r="V19" i="228"/>
  <c r="W19" i="228"/>
  <c r="X19" i="228"/>
  <c r="AM36" i="276" l="1"/>
  <c r="AN36" i="276"/>
  <c r="AO36" i="276"/>
  <c r="AP36" i="276"/>
  <c r="AQ36" i="276"/>
  <c r="AR36" i="276"/>
  <c r="AS36" i="276"/>
  <c r="AT36" i="276"/>
  <c r="AU36" i="276"/>
  <c r="AV36" i="276"/>
  <c r="AW36" i="276"/>
  <c r="AX36" i="276"/>
  <c r="AY36" i="276"/>
  <c r="AL36" i="276"/>
  <c r="H8" i="59"/>
  <c r="I8" i="59"/>
  <c r="J8" i="59"/>
  <c r="E3" i="52"/>
  <c r="E4" i="52"/>
  <c r="E5" i="52"/>
  <c r="E6" i="52"/>
  <c r="E7" i="52"/>
  <c r="E8" i="52"/>
  <c r="E9" i="52"/>
  <c r="E10" i="52"/>
  <c r="D7" i="295" l="1"/>
  <c r="D10" i="295"/>
  <c r="E10" i="295"/>
  <c r="D8" i="295"/>
  <c r="D9" i="295"/>
  <c r="E9" i="295"/>
  <c r="D13" i="295"/>
  <c r="E13" i="295"/>
  <c r="D12" i="295"/>
  <c r="E12" i="295"/>
  <c r="D15" i="295"/>
  <c r="E15" i="295"/>
  <c r="D14" i="295"/>
  <c r="E14" i="295"/>
  <c r="D11" i="295"/>
  <c r="E11" i="295"/>
  <c r="D16" i="295"/>
  <c r="D6" i="295"/>
  <c r="D5" i="295"/>
  <c r="D4" i="295"/>
  <c r="E32" i="295"/>
  <c r="D32" i="295"/>
  <c r="E28" i="295"/>
  <c r="D28" i="295"/>
  <c r="E31" i="295"/>
  <c r="D31" i="295"/>
  <c r="E30" i="295"/>
  <c r="D30" i="295"/>
  <c r="E29" i="295"/>
  <c r="D29" i="295"/>
  <c r="E27" i="295"/>
  <c r="D27" i="295"/>
  <c r="E26" i="295"/>
  <c r="D26" i="295"/>
  <c r="E25" i="295"/>
  <c r="D25" i="295"/>
  <c r="E24" i="295"/>
  <c r="D24" i="295"/>
  <c r="E23" i="295"/>
  <c r="D23" i="295"/>
  <c r="E22" i="295"/>
  <c r="D22" i="295"/>
  <c r="K54" i="59" l="1"/>
  <c r="K55" i="59"/>
  <c r="K56" i="59"/>
  <c r="E16" i="53" l="1"/>
  <c r="D16" i="53"/>
  <c r="C16" i="53"/>
  <c r="H60" i="59" l="1"/>
  <c r="I60" i="59"/>
  <c r="J60" i="59"/>
  <c r="K60" i="59"/>
  <c r="H61" i="59"/>
  <c r="I61" i="59"/>
  <c r="J61" i="59"/>
  <c r="K61" i="59"/>
  <c r="H62" i="59"/>
  <c r="I62" i="59"/>
  <c r="J62" i="59"/>
  <c r="K62" i="59"/>
  <c r="H63" i="59"/>
  <c r="I63" i="59"/>
  <c r="J63" i="59"/>
  <c r="K63" i="59"/>
  <c r="AK75" i="11" l="1"/>
  <c r="K59" i="59" l="1"/>
  <c r="K58" i="59"/>
  <c r="K57" i="59"/>
  <c r="AJ75" i="11" l="1"/>
  <c r="AI75" i="11"/>
  <c r="AH75" i="11" l="1"/>
  <c r="AG75" i="11" l="1"/>
  <c r="AK76" i="11" s="1"/>
  <c r="AF75" i="11"/>
  <c r="AJ76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75" i="11" l="1"/>
  <c r="AI76" i="11" s="1"/>
  <c r="AD75" i="11"/>
  <c r="AH76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HF12" i="39" l="1"/>
  <c r="O75" i="11" l="1"/>
  <c r="U75" i="11" l="1"/>
  <c r="C75" i="11"/>
  <c r="B75" i="11"/>
  <c r="D75" i="11" l="1"/>
  <c r="E75" i="11"/>
  <c r="F75" i="11"/>
  <c r="F76" i="11" s="1"/>
  <c r="G75" i="11"/>
  <c r="H75" i="11"/>
  <c r="I75" i="11"/>
  <c r="J75" i="11"/>
  <c r="K75" i="11"/>
  <c r="O76" i="11" s="1"/>
  <c r="L75" i="11"/>
  <c r="M75" i="11"/>
  <c r="N75" i="11"/>
  <c r="P75" i="11"/>
  <c r="Q75" i="11"/>
  <c r="U76" i="11" s="1"/>
  <c r="R75" i="11"/>
  <c r="S75" i="11"/>
  <c r="T75" i="11"/>
  <c r="V75" i="11"/>
  <c r="W75" i="11"/>
  <c r="X75" i="11"/>
  <c r="Y75" i="11"/>
  <c r="Z75" i="11"/>
  <c r="AA75" i="11"/>
  <c r="AE76" i="11" s="1"/>
  <c r="AB75" i="11"/>
  <c r="AF76" i="11" s="1"/>
  <c r="AC75" i="11"/>
  <c r="AG76" i="11" s="1"/>
  <c r="J76" i="11" l="1"/>
  <c r="H76" i="11"/>
  <c r="I76" i="11"/>
  <c r="P76" i="11"/>
  <c r="T76" i="11"/>
  <c r="AB76" i="11"/>
  <c r="AA76" i="11"/>
  <c r="N76" i="11"/>
  <c r="M76" i="11"/>
  <c r="L76" i="11"/>
  <c r="K76" i="11"/>
  <c r="Z76" i="11"/>
  <c r="S76" i="11"/>
  <c r="G76" i="11"/>
  <c r="AD76" i="11"/>
  <c r="R76" i="11"/>
  <c r="AC76" i="11"/>
  <c r="Q76" i="11"/>
  <c r="X76" i="11"/>
  <c r="Y76" i="11"/>
  <c r="V76" i="11"/>
  <c r="W76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<sst xmlns="http://schemas.openxmlformats.org/spreadsheetml/2006/main" count="3625" uniqueCount="474">
  <si>
    <t>Инфляцийн төсөөлөл</t>
  </si>
  <si>
    <t>II</t>
  </si>
  <si>
    <t>III</t>
  </si>
  <si>
    <t>IV</t>
  </si>
  <si>
    <t>I</t>
  </si>
  <si>
    <t>90%a</t>
  </si>
  <si>
    <t>60%a</t>
  </si>
  <si>
    <t>30%a</t>
  </si>
  <si>
    <t>Инфляц</t>
  </si>
  <si>
    <t>Инфляцын төсөөлөл</t>
  </si>
  <si>
    <t xml:space="preserve">Өмнөх төсөөлөл </t>
  </si>
  <si>
    <t>Инфляцын зорилт</t>
  </si>
  <si>
    <t>Инфляцын түвшин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</si>
  <si>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</si>
  <si>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</si>
  <si>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</si>
  <si>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</si>
  <si>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</si>
  <si>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</si>
  <si>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</si>
  <si>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</si>
  <si>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</si>
  <si>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</si>
  <si>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</si>
  <si>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</si>
  <si>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</si>
  <si>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</si>
  <si>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</si>
  <si>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</si>
  <si>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</si>
  <si>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</si>
  <si>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</si>
  <si>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</si>
  <si>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Калман фильтер</t>
  </si>
  <si>
    <t>HP фильтер</t>
  </si>
  <si>
    <t>Үйлдвэрлэлийн функц</t>
  </si>
  <si>
    <t> </t>
  </si>
  <si>
    <t>Зураг 2.3</t>
  </si>
  <si>
    <t>Үйлдвэрлэлийн зөрүү</t>
  </si>
  <si>
    <t>Зураг 2.4 (хуучин)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</si>
  <si>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</si>
  <si>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</si>
  <si>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</si>
  <si>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</si>
  <si>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</si>
  <si>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</si>
  <si>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</si>
  <si>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Зураг 2.4</t>
  </si>
  <si>
    <t>Зураг 2.5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</si>
  <si>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</si>
  <si>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</si>
  <si>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</si>
  <si>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</si>
  <si>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</si>
  <si>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</si>
  <si>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Зураг 2.6</t>
  </si>
  <si>
    <t>Тээврээс бусад үйлчилгээ</t>
  </si>
  <si>
    <t>Худалдаа</t>
  </si>
  <si>
    <t>Мэдээлэл холбоо</t>
  </si>
  <si>
    <t>Бусад үйлчилгээ</t>
  </si>
  <si>
    <t>Бүт.цэвэр татвар</t>
  </si>
  <si>
    <t>Зураг 2.7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</si>
  <si>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</si>
  <si>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</si>
  <si>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</si>
  <si>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</si>
  <si>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</si>
  <si>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</si>
  <si>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</si>
  <si>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</si>
  <si>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</si>
  <si>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</si>
  <si>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</si>
  <si>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ДНБ, бодит</t>
  </si>
  <si>
    <t>Өрхийн хэрэглээ</t>
  </si>
  <si>
    <t>Төрийн байгууллагын хэрэглээ</t>
  </si>
  <si>
    <t>Зураг 2.8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</si>
  <si>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</si>
  <si>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</si>
  <si>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</si>
  <si>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</si>
  <si>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</si>
  <si>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2.9</t>
  </si>
  <si>
    <t>Нүүрсний экспортын биет хэмжээ, сая тонн</t>
  </si>
  <si>
    <t>ДНБ-ий жилийн өсөлт, 90%, 60%, 30%-ийн магадлалтай итгэх интервал</t>
  </si>
  <si>
    <t>ДНБ-ий өсөлт</t>
  </si>
  <si>
    <t>Одоогийн төсөөлөл</t>
  </si>
  <si>
    <t>Өмнөх төсөөлөл</t>
  </si>
  <si>
    <t>Зураг 3.1</t>
  </si>
  <si>
    <t>Хөдөлмөрийн насны хүн ам</t>
  </si>
  <si>
    <t>Бүрэн хөдөлмөр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</si>
  <si>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</si>
  <si>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</si>
  <si>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</si>
  <si>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</si>
  <si>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</si>
  <si>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</si>
  <si>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</si>
  <si>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Бусад</t>
  </si>
  <si>
    <t>Зураг 3.3</t>
  </si>
  <si>
    <t>Хөдөлмөр дутуу ашиглалтын нийлмэл түвшин</t>
  </si>
  <si>
    <t>Ажилгүйдлийн түвшин</t>
  </si>
  <si>
    <t>Боломжит ажиллах хүчний түвшин</t>
  </si>
  <si>
    <t>Ажиллагчид</t>
  </si>
  <si>
    <t>Боловсруулах</t>
  </si>
  <si>
    <t>Барилга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</si>
  <si>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</si>
  <si>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</si>
  <si>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</si>
  <si>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</si>
  <si>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</si>
  <si>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</si>
  <si>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</si>
  <si>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</si>
  <si>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</si>
  <si>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</si>
  <si>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</si>
  <si>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</si>
  <si>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Хөдөлмөрийн бүтээмжийн өсөлт</t>
  </si>
  <si>
    <t>мянган хүн</t>
  </si>
  <si>
    <t>2019Q2</t>
  </si>
  <si>
    <t>Ажиллах хүч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</si>
  <si>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</si>
  <si>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</si>
  <si>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</si>
  <si>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</si>
  <si>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</si>
  <si>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</si>
  <si>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</si>
  <si>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</si>
  <si>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</si>
  <si>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</si>
  <si>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</si>
  <si>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</si>
  <si>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</si>
  <si>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</si>
  <si>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Хэрэглээ, хад.барь зээл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</si>
  <si>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</si>
  <si>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</si>
  <si>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</si>
  <si>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</si>
  <si>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</si>
  <si>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</si>
  <si>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</si>
  <si>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</si>
  <si>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</si>
  <si>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</si>
  <si>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</si>
  <si>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</si>
  <si>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</si>
  <si>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</si>
  <si>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</si>
  <si>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</si>
  <si>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</si>
  <si>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</si>
  <si>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</si>
  <si>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</si>
  <si>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</si>
  <si>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</si>
  <si>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</si>
  <si>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Ханшийн өдрийн өөрчлөлт</t>
  </si>
  <si>
    <t>АНУ-ын доллар</t>
  </si>
  <si>
    <t>Евро</t>
  </si>
  <si>
    <t>ОХУ-ын рубль</t>
  </si>
  <si>
    <t>БНХАУ-ын юань</t>
  </si>
  <si>
    <t>NEER, жилийн өөрчлөлт</t>
  </si>
  <si>
    <t>Нэрлэсэн ханшийн нөлөө</t>
  </si>
  <si>
    <t>Харьцангуй үнийн нөлөө (дотоод-гадаад)</t>
  </si>
  <si>
    <t>Зураг 3.19</t>
  </si>
  <si>
    <t>Зураг 3.20</t>
  </si>
  <si>
    <t>Сарын эцэс</t>
  </si>
  <si>
    <t>Улирлын дундаж</t>
  </si>
  <si>
    <t>тэрбум төгрөг</t>
  </si>
  <si>
    <t>Үнэ, түрээсийн өсөлтийн зөрүү (ҮСХ - ҮСХ)</t>
  </si>
  <si>
    <t>Түрээсийн өсөлт, жилээр (ҮСХ)</t>
  </si>
  <si>
    <t>Үнийн өсөлт, жилээр (ҮСХ)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</si>
  <si>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</si>
  <si>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</si>
  <si>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</si>
  <si>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</si>
  <si>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</si>
  <si>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</si>
  <si>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</si>
  <si>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</si>
  <si>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</si>
  <si>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</si>
  <si>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 xml:space="preserve">Хувьцаа, анхдагч </t>
  </si>
  <si>
    <t>Хувьцаа, хоёрдогч</t>
  </si>
  <si>
    <t>ХОС</t>
  </si>
  <si>
    <t>ХБҮЦ</t>
  </si>
  <si>
    <t>Их наяд төгрөг</t>
  </si>
  <si>
    <t>Гүй.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</si>
  <si>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</si>
  <si>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</si>
  <si>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</si>
  <si>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</si>
  <si>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</si>
  <si>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</si>
  <si>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</si>
  <si>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</si>
  <si>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</si>
  <si>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 xml:space="preserve">    ДНБ-д эзлэх хувь</t>
  </si>
  <si>
    <t>Тэнцвэржүүлсэн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</si>
  <si>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</si>
  <si>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</si>
  <si>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</si>
  <si>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</si>
  <si>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</si>
  <si>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</si>
  <si>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</si>
  <si>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</si>
  <si>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</si>
  <si>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</si>
  <si>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</si>
  <si>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</si>
  <si>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</si>
  <si>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</si>
  <si>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</si>
  <si>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</si>
  <si>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</si>
  <si>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</si>
  <si>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</si>
  <si>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</si>
  <si>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</si>
  <si>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</si>
  <si>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</si>
  <si>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</si>
  <si>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</si>
  <si>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</si>
  <si>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</si>
  <si>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</si>
  <si>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</si>
  <si>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</si>
  <si>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</si>
  <si>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</si>
  <si>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</si>
  <si>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</si>
  <si>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</si>
  <si>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</si>
  <si>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</si>
  <si>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</si>
  <si>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</si>
  <si>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</si>
  <si>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</si>
  <si>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</si>
  <si>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</si>
  <si>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</si>
  <si>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</si>
  <si>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</si>
  <si>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</si>
  <si>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</si>
  <si>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</si>
  <si>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</si>
  <si>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</si>
  <si>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</si>
  <si>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</si>
  <si>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</si>
  <si>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</si>
  <si>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</si>
  <si>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</si>
  <si>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</si>
  <si>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</si>
  <si>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</si>
  <si>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</si>
  <si>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</si>
  <si>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</si>
  <si>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</si>
  <si>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</si>
  <si>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</si>
  <si>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</si>
  <si>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III*</t>
  </si>
  <si>
    <t>IV*</t>
  </si>
  <si>
    <t>I*</t>
  </si>
  <si>
    <t>II*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</si>
  <si>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</si>
  <si>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</si>
  <si>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</si>
  <si>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</si>
  <si>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</si>
  <si>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</si>
  <si>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</si>
  <si>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</si>
  <si>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</si>
  <si>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Эрүүл мэнд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</si>
  <si>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</si>
  <si>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</si>
  <si>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</si>
  <si>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</si>
  <si>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</si>
  <si>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</si>
  <si>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</si>
  <si>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</si>
  <si>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</si>
  <si>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</si>
  <si>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</si>
  <si>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</si>
  <si>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</si>
  <si>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</si>
  <si>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</si>
  <si>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</si>
  <si>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</si>
  <si>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 xml:space="preserve"> Зэсийн хүдэр, баяжмал </t>
  </si>
  <si>
    <t xml:space="preserve"> Төмрийн хүдэр, баяжмал </t>
  </si>
  <si>
    <t xml:space="preserve"> Бусад </t>
  </si>
  <si>
    <t xml:space="preserve"> Мах, махан бүтээгдэхүүн </t>
  </si>
  <si>
    <t xml:space="preserve"> Ноолуур </t>
  </si>
  <si>
    <t xml:space="preserve"> Цайрын хүдэр, баяжмал </t>
  </si>
  <si>
    <t xml:space="preserve"> Молебдиний хүдэр баяжмал </t>
  </si>
  <si>
    <t xml:space="preserve"> Жонш, лейцит, нефелинт </t>
  </si>
  <si>
    <t xml:space="preserve"> Боловсруулаагүй нефть </t>
  </si>
  <si>
    <t xml:space="preserve"> Мөнгөжөөгүй алт </t>
  </si>
  <si>
    <t xml:space="preserve"> Мөнгөний хүдэр, баяжмал 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</si>
  <si>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</si>
  <si>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</si>
  <si>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</si>
  <si>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</si>
  <si>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</si>
  <si>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</si>
  <si>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</si>
  <si>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</si>
  <si>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</si>
  <si>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</si>
  <si>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</si>
  <si>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2025</t>
  </si>
  <si>
    <t xml:space="preserve"> Нүүрс </t>
  </si>
  <si>
    <t>Батлагдсан</t>
  </si>
  <si>
    <t>Импортын үнийн жилийн өөрчлөлт</t>
  </si>
  <si>
    <t>Уул уурхайн үйлдвэрлэлийн зөрүү</t>
  </si>
  <si>
    <t>Уул уурхайн бус үйлдвэрлэлийн зөрүү</t>
  </si>
  <si>
    <t>Бизнесийн зээл</t>
  </si>
  <si>
    <t>Хэрэглээ, хад. барь зээл</t>
  </si>
  <si>
    <t>Цалин</t>
  </si>
  <si>
    <t>Тэтгэвэр</t>
  </si>
  <si>
    <t>Бусад хэрэглээ</t>
  </si>
  <si>
    <t>Хад. барь зээл</t>
  </si>
  <si>
    <t>Зураг 3.14</t>
  </si>
  <si>
    <t>Зээлийн өсөлт</t>
  </si>
  <si>
    <t>Ипотек + ИЗББ</t>
  </si>
  <si>
    <t>Бизнес</t>
  </si>
  <si>
    <t>Зураг 3.15</t>
  </si>
  <si>
    <t>Зураг 3.17</t>
  </si>
  <si>
    <t>Зураг 3.16, 18</t>
  </si>
  <si>
    <t>0-4%</t>
  </si>
  <si>
    <t>4-8%</t>
  </si>
  <si>
    <t>8-10%</t>
  </si>
  <si>
    <t>10-12%</t>
  </si>
  <si>
    <t>12-14%</t>
  </si>
  <si>
    <t>14-16%</t>
  </si>
  <si>
    <t>16-17%</t>
  </si>
  <si>
    <t>17-18%</t>
  </si>
  <si>
    <t>18-19%</t>
  </si>
  <si>
    <t>19-20%</t>
  </si>
  <si>
    <t>20-22%</t>
  </si>
  <si>
    <t>22-24%</t>
  </si>
  <si>
    <t>24% +</t>
  </si>
  <si>
    <t>2025M10</t>
  </si>
  <si>
    <t>2026M02</t>
  </si>
  <si>
    <t>6 сар</t>
  </si>
  <si>
    <t>1 жил</t>
  </si>
  <si>
    <t>2 жил</t>
  </si>
  <si>
    <t>3 жил</t>
  </si>
  <si>
    <t>5 жил</t>
  </si>
  <si>
    <t>7 жил</t>
  </si>
  <si>
    <t>ЗГҮЦ-ны жигнэсэн дундаж өгөөж*</t>
  </si>
  <si>
    <t>ЗГДҮЦ-ны жигнэсэн дундаж өгөөж</t>
  </si>
  <si>
    <t>Зураг 3.21</t>
  </si>
  <si>
    <t>Хөгжлийн банкны 500 сая ам.доллар</t>
  </si>
  <si>
    <t>Нийслэл 500 сая ам.доллар</t>
  </si>
  <si>
    <t>Century IV 500 сая ам.доллар</t>
  </si>
  <si>
    <t>Century III 350 сая ам.доллар</t>
  </si>
  <si>
    <t>Century II 650 сая ам.доллар</t>
  </si>
  <si>
    <t>Century I'27 500 сая ам.доллар</t>
  </si>
  <si>
    <t>Century I'31 500 сая ам.доллар</t>
  </si>
  <si>
    <t>Номад 600 сая ам.доллар</t>
  </si>
  <si>
    <t>ЗГ-ын бондын жигнэсэн дундаж өгөөж</t>
  </si>
  <si>
    <t>Цэцэнс Майнинг энд Энержи 300 сая ам.доллар</t>
  </si>
  <si>
    <t>Голомт банк "Самурай" 15 тэрбум иен</t>
  </si>
  <si>
    <t>Төрийн банк 200 сая ам.доллар</t>
  </si>
  <si>
    <t>MMC 350 сая ам.доллар</t>
  </si>
  <si>
    <t>Худалдаа хөгжлийн банк 200+100 сая ам.доллар</t>
  </si>
  <si>
    <t>Худалдаа хөгжлийн банк 10 сая ам.доллар</t>
  </si>
  <si>
    <t>Худалдаа хөгжлийн банк Ногоон 40 сая ам.доллар</t>
  </si>
  <si>
    <t>Голомт банк 300+100 сая ам.доллар</t>
  </si>
  <si>
    <t>МИК 225 сая ам.доллар</t>
  </si>
  <si>
    <t>Компанийн бондын жигнэсэн дундаж өгөөж</t>
  </si>
  <si>
    <t>ХНБ-ны бодлогын үйлчилж буй хүү</t>
  </si>
  <si>
    <t>Орон сууцны үнийн өөрчлөлт</t>
  </si>
  <si>
    <t>Орон сууцны үнийн өөрчлөлт index</t>
  </si>
  <si>
    <t>YoY</t>
  </si>
  <si>
    <t>QoQ</t>
  </si>
  <si>
    <t>үүнээс:</t>
  </si>
  <si>
    <t>их наяд төгрөг</t>
  </si>
  <si>
    <t>сая төгрөг</t>
  </si>
  <si>
    <t>Улирлаар (нийлбэр)</t>
  </si>
  <si>
    <t>Нийт орон сууцны үнийн өөрчлөлт</t>
  </si>
  <si>
    <t>Хуучин орон сууцны үнийн өөрчлөлт</t>
  </si>
  <si>
    <t>Шинэ орон сууцны үнийн өөрчлөлт</t>
  </si>
  <si>
    <t>Нийт</t>
  </si>
  <si>
    <t>Хуучин</t>
  </si>
  <si>
    <t>Шинэ</t>
  </si>
  <si>
    <t>Үнэ/түрээсийн харьцаа (ҮСХ)</t>
  </si>
  <si>
    <t>Үнэ/орлогын харьцаа (ҮСХ)</t>
  </si>
  <si>
    <t>2025.I</t>
  </si>
  <si>
    <t>2026.I</t>
  </si>
  <si>
    <t>сая ам.доллар</t>
  </si>
  <si>
    <t xml:space="preserve">Нийт экспорт </t>
  </si>
  <si>
    <t>Өсөлтөд эзлэх нэгж %</t>
  </si>
  <si>
    <t>2026Q1</t>
  </si>
  <si>
    <t>Зураг 3.27</t>
  </si>
  <si>
    <t>Зураг 3.28</t>
  </si>
  <si>
    <t>Зураг 3.29</t>
  </si>
  <si>
    <t>Зураг 3.30</t>
  </si>
  <si>
    <t>Зураг 3.31</t>
  </si>
  <si>
    <t>2026.M05</t>
  </si>
  <si>
    <t>5 сар</t>
  </si>
  <si>
    <t>2026M05</t>
  </si>
  <si>
    <t>Century V 500 сая ам.доллар</t>
  </si>
  <si>
    <t>Өгөөжийн муруй (2026M05)</t>
  </si>
  <si>
    <t>Татварын нөлөөг тусгасан 4 долоо хоногийн хугацаатай ТБҮЦ-ны өгөөж*</t>
  </si>
  <si>
    <t>Төгрөгийн ам.доллартай харьцах ханш (БТ)</t>
  </si>
  <si>
    <t/>
  </si>
  <si>
    <t>Зураг 3.22</t>
  </si>
  <si>
    <t>Зураг 3.23</t>
  </si>
  <si>
    <t>REER, жилийн өөрчлөлт</t>
  </si>
  <si>
    <t>Зураг 3.24</t>
  </si>
  <si>
    <t>Ханшийн сарын өөрчлөлт (USD/MNT)</t>
  </si>
  <si>
    <t>Төгрөгийн харьцангуй өгөөж</t>
  </si>
  <si>
    <t>Зураг 3.25</t>
  </si>
  <si>
    <t>2025M2</t>
  </si>
  <si>
    <t>Хуучин орон сууц /жилийн өсөлт/</t>
  </si>
  <si>
    <t>Шинэ орон сууц /жилийн өсөлт/</t>
  </si>
  <si>
    <t>Хуучин орон сууц /улирлын өсөлт/</t>
  </si>
  <si>
    <t>Шинэ орон сууц /улирлын өсөлт/</t>
  </si>
  <si>
    <t>Зураг 3.32</t>
  </si>
  <si>
    <t>Банк</t>
  </si>
  <si>
    <t>Хөрөнгийн зах зээл</t>
  </si>
  <si>
    <t>ББСБ</t>
  </si>
  <si>
    <t>Даатгал</t>
  </si>
  <si>
    <t>Хадгаламж зээлийн хоршоо</t>
  </si>
  <si>
    <t>Зураг 3.33</t>
  </si>
  <si>
    <t>Санхүүгийн зах зээлийн нийт актив</t>
  </si>
  <si>
    <t>Өөрчлөлт (тоо)</t>
  </si>
  <si>
    <t>Өөрчлөлт (%)</t>
  </si>
  <si>
    <t>Жирэмсэн, хүүхэд асарсан</t>
  </si>
  <si>
    <t>Хөгжлийн бэрхшээлтэй, өвчтэй</t>
  </si>
  <si>
    <t>Түүхий эд</t>
  </si>
  <si>
    <t>2026-I</t>
  </si>
  <si>
    <t>2026*</t>
  </si>
  <si>
    <t>2027*</t>
  </si>
  <si>
    <t xml:space="preserve">Нүүрс </t>
  </si>
  <si>
    <t>/хилийн үнэ/</t>
  </si>
  <si>
    <t>Одоо</t>
  </si>
  <si>
    <t>Өмнөх</t>
  </si>
  <si>
    <t>Түүхий нефть</t>
  </si>
  <si>
    <r>
      <t>Төсөөлөл</t>
    </r>
    <r>
      <rPr>
        <b/>
        <sz val="9"/>
        <color rgb="FFFFFFFF"/>
        <rFont val="Arial"/>
        <family val="2"/>
      </rPr>
      <t> </t>
    </r>
  </si>
  <si>
    <r>
      <t>Зэс</t>
    </r>
    <r>
      <rPr>
        <b/>
        <sz val="9"/>
        <color rgb="FF000000"/>
        <rFont val="Arial"/>
        <family val="2"/>
      </rPr>
      <t> </t>
    </r>
    <r>
      <rPr>
        <b/>
        <sz val="9"/>
        <color rgb="FF000000"/>
        <rFont val="PT Sans"/>
        <family val="2"/>
      </rPr>
      <t> </t>
    </r>
  </si>
  <si>
    <r>
      <t>Алт</t>
    </r>
    <r>
      <rPr>
        <b/>
        <sz val="9"/>
        <color rgb="FF000000"/>
        <rFont val="Arial"/>
        <family val="2"/>
      </rPr>
      <t> </t>
    </r>
    <r>
      <rPr>
        <b/>
        <sz val="9"/>
        <color rgb="FF000000"/>
        <rFont val="PT Sans"/>
        <family val="2"/>
      </rPr>
      <t> </t>
    </r>
  </si>
  <si>
    <r>
      <t>Төмрийн хүдэр</t>
    </r>
    <r>
      <rPr>
        <b/>
        <sz val="9"/>
        <color rgb="FF000000"/>
        <rFont val="Arial"/>
        <family val="2"/>
      </rPr>
      <t> </t>
    </r>
    <r>
      <rPr>
        <b/>
        <sz val="9"/>
        <color rgb="FF000000"/>
        <rFont val="PT Sans"/>
        <family val="2"/>
      </rPr>
      <t> </t>
    </r>
  </si>
  <si>
    <t>Зураг 3.4</t>
  </si>
  <si>
    <t>Ажиллах хүчний оролцооны түвшин</t>
  </si>
  <si>
    <t>Ажиллах хүчнээс гадуурх хүн амын түвшин, БГТ</t>
  </si>
  <si>
    <t>Цаг хугацаанаас хамаарсан бүрэн бус хөд. эрхлэлтийн түвшин</t>
  </si>
  <si>
    <t>2028*</t>
  </si>
  <si>
    <t>Жилийн инфляц, 90%, 60%, 30%-ийн магадлалтай итгэх интервал</t>
  </si>
  <si>
    <t>Потенциал ДНБ, сая $ (БТ)</t>
  </si>
  <si>
    <t>Бодит ДНБ, сая $ (БТ)</t>
  </si>
  <si>
    <t>Худалдан авалтын менежерийн ерөнхий индекс</t>
  </si>
  <si>
    <t>Аж үйлдвэр</t>
  </si>
  <si>
    <t>Дотоод худалдаа</t>
  </si>
  <si>
    <t>Босго утга</t>
  </si>
  <si>
    <t>Ерөнхий индекс</t>
  </si>
  <si>
    <t>Soliv 60</t>
  </si>
  <si>
    <t>4 улирлын нийлбэр</t>
  </si>
  <si>
    <t>Улирал тус бүрийн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</si>
</sst>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₮_-;\-* #,##0.0_₮_-;_-* &quot;-&quot;??_₮_-;_-@_-"/>
    <numFmt numFmtId="185" formatCode="mm/dd/yyyy"/>
    <numFmt numFmtId="186" formatCode="&quot;£&quot;#,##0\ ;\(&quot;£&quot;#,##0\)"/>
    <numFmt numFmtId="187" formatCode="mmm\ dd\,\ yyyy"/>
    <numFmt numFmtId="188" formatCode="0.0_)"/>
    <numFmt numFmtId="189" formatCode="General_)"/>
    <numFmt numFmtId="190" formatCode="#\ ##0"/>
    <numFmt numFmtId="191" formatCode="_(* #,##0.0_);_(* \(#,##0.0\);_(* &quot;-&quot;??_);_(@_)"/>
    <numFmt numFmtId="192" formatCode="_-* #,##0.00&quot;р.&quot;_-;\-* #,##0.00&quot;р.&quot;_-;_-* &quot;-&quot;??&quot;р.&quot;_-;_-@_-"/>
    <numFmt numFmtId="193" formatCode="#,##0.00_);\-#,##0.00"/>
    <numFmt numFmtId="194" formatCode="_-* #,##0.00_р_._-;\-* #,##0.00_р_._-;_-* &quot;-&quot;??_р_._-;_-@_-"/>
    <numFmt numFmtId="195" formatCode="_-&quot;£&quot;* #,##0.00_-;\-&quot;£&quot;* #,##0.00_-;_-&quot;£&quot;* &quot;-&quot;??_-;_-@_-"/>
    <numFmt numFmtId="196" formatCode="[$-409]mmm\-yy;@"/>
    <numFmt numFmtId="197" formatCode="#,##0.000"/>
    <numFmt numFmtId="198" formatCode="_(* #,##0.0000_);_(* \(#,##0.0000\);_(* &quot;-&quot;??_);_(@_)"/>
    <numFmt numFmtId="199" formatCode="0.0_);\(0.0\)"/>
    <numFmt numFmtId="200" formatCode="mm\.dd\.yyyy"/>
    <numFmt numFmtId="201" formatCode="_(* #,##0.0_);_(* \(#,##0.0\);_(* &quot;-&quot;?_);_(@_)"/>
    <numFmt numFmtId="202" formatCode="#,##0\ &quot;kr&quot;;\-#,##0\ &quot;kr&quot;"/>
    <numFmt numFmtId="203" formatCode="_-* #,##0.00_р_-;\-* #,##0.00_р_-;_-* &quot;-&quot;??_р_-;_-@_-"/>
    <numFmt numFmtId="204" formatCode="&quot;$&quot;#,##0_);&quot;\&quot;&quot;\&quot;&quot;\&quot;\(&quot;$&quot;#,##0&quot;\&quot;&quot;\&quot;&quot;\&quot;\)"/>
    <numFmt numFmtId="205" formatCode="_-#,##0_-;\(#,##0\);_-\ \ &quot;-&quot;_-;_-@_-"/>
    <numFmt numFmtId="206" formatCode="_-#,##0.00_-;\(#,##0.00\);_-\ \ &quot;-&quot;_-;_-@_-"/>
    <numFmt numFmtId="207" formatCode="mmm/dd/yyyy;_-\ &quot;N/A&quot;_-;_-\ &quot;-&quot;_-"/>
    <numFmt numFmtId="208" formatCode="mmm/yyyy;_-\ &quot;N/A&quot;_-;_-\ &quot;-&quot;_-"/>
    <numFmt numFmtId="209" formatCode="_-#,##0%_-;\(#,##0%\);_-\ &quot;-&quot;_-"/>
    <numFmt numFmtId="210" formatCode="_-#,###,_-;\(#,###,\);_-\ \ &quot;-&quot;_-;_-@_-"/>
    <numFmt numFmtId="211" formatCode="_-#,###.00,_-;\(#,###.00,\);_-\ \ &quot;-&quot;_-;_-@_-"/>
    <numFmt numFmtId="212" formatCode="_-#0&quot;.&quot;0,_-;\(#0&quot;.&quot;0,\);_-\ \ &quot;-&quot;_-;_-@_-"/>
    <numFmt numFmtId="213" formatCode="_-#0&quot;.&quot;0000_-;\(#0&quot;.&quot;0000\);_-\ \ &quot;-&quot;_-;_-@_-"/>
    <numFmt numFmtId="214" formatCode="_-* #,##0[$₮-450]_-;\-* #,##0[$₮-450]_-;_-* &quot;-&quot;??[$₮-450]_-;_-@_-"/>
    <numFmt numFmtId="215" formatCode="_(&quot;$&quot;* #,##0_);_(&quot;$&quot;* \(#,##0\);_(&quot;$&quot;* &quot;-&quot;??_);_(@_)"/>
    <numFmt numFmtId="216" formatCode="_-* #,##0.00[$₮-450]_-;\-* #,##0.00[$₮-450]_-;_-* &quot;-&quot;??[$₮-450]_-;_-@_-"/>
    <numFmt numFmtId="217" formatCode="#,##0;\-#,##0;&quot;-&quot;"/>
    <numFmt numFmtId="218" formatCode="_(* #,##0.000_);_(* \(#,##0.000\);_(* &quot;-&quot;??_);_(@_)"/>
    <numFmt numFmtId="219" formatCode="0;[Red]0"/>
    <numFmt numFmtId="220" formatCode="0.00_);[Red]\(0.00\)"/>
    <numFmt numFmtId="221" formatCode="0.00_);\(0.00\)"/>
    <numFmt numFmtId="222" formatCode="0.00;[Red]0.00"/>
    <numFmt numFmtId="223" formatCode=";;;"/>
    <numFmt numFmtId="224" formatCode="_ * #,##0.00_ ;_ * \-#,##0.00_ ;_ * &quot;-&quot;??_ ;_ @_ "/>
    <numFmt numFmtId="225" formatCode="_-* #,##0.00_¥_-;_-* #,##0.00_¥\-;_-* &quot;-&quot;??_¥_-;_-@_-"/>
    <numFmt numFmtId="226" formatCode="#,##0;\(#,##0\)"/>
    <numFmt numFmtId="227" formatCode="#,##0.0_);\(#,##0.0\);&quot;--&quot;_)"/>
    <numFmt numFmtId="228" formatCode="#,##0.00_);\(#,##0.00\);&quot;--&quot;_)"/>
    <numFmt numFmtId="229" formatCode="&quot;\&quot;#,##0;&quot;\&quot;\-#,##0"/>
    <numFmt numFmtId="230" formatCode="\$#,##0.00;\(\$#,##0.00\)"/>
    <numFmt numFmtId="231" formatCode="0.0#"/>
    <numFmt numFmtId="232" formatCode="_([$€-2]* #,##0.00_);_([$€-2]* \(#,##0.00\);_([$€-2]* &quot;-&quot;??_)"/>
    <numFmt numFmtId="233" formatCode="[$-409]dddd\,\ mmmm\ dd\,\ yyyy"/>
    <numFmt numFmtId="234" formatCode="_(* #,##0.000000_);_(* \(#,##0.000000\);_(* &quot;-&quot;??_);_(@_)"/>
    <numFmt numFmtId="235" formatCode="#,##0_₮"/>
    <numFmt numFmtId="236" formatCode="mmmm\ d\,\ yyyy"/>
    <numFmt numFmtId="237" formatCode="#,##0&quot;£&quot;_);\(#,##0&quot;£&quot;\)"/>
    <numFmt numFmtId="238" formatCode="\$#,##0;\(\$#,##0\)"/>
    <numFmt numFmtId="239" formatCode="#,##0.000_);[Red]\(#,##0.000\)"/>
    <numFmt numFmtId="240" formatCode="#."/>
    <numFmt numFmtId="241" formatCode="0.000%"/>
    <numFmt numFmtId="242" formatCode="#,##0.0_);\(#,##0.0\)"/>
    <numFmt numFmtId="243" formatCode="_-* #,##0\ _F_-;\-* #,##0\ _F_-;_-* &quot;-&quot;\ _F_-;_-@_-"/>
    <numFmt numFmtId="244" formatCode="_-* #,##0.00\ _F_-;\-* #,##0.00\ _F_-;_-* &quot;-&quot;??\ _F_-;_-@_-"/>
    <numFmt numFmtId="245" formatCode="_-* #,##0\ &quot;F&quot;_-;\-* #,##0\ &quot;F&quot;_-;_-* &quot;-&quot;\ &quot;F&quot;_-;_-@_-"/>
    <numFmt numFmtId="246" formatCode="_-* #,##0.00\ &quot;F&quot;_-;\-* #,##0.00\ &quot;F&quot;_-;_-* &quot;-&quot;??\ &quot;F&quot;_-;_-@_-"/>
    <numFmt numFmtId="247" formatCode="0.00_)"/>
    <numFmt numFmtId="248" formatCode="_([$€-2]* #,##0_);_([$€-2]* \(#,##0\);_([$€-2]* &quot;-&quot;??_)"/>
    <numFmt numFmtId="249" formatCode="dd/mm/yy_)"/>
    <numFmt numFmtId="250" formatCode="_(* #,##0.0000000000000000_);_(* \(#,##0.0000000000000000\);_(* &quot;-&quot;??_);_(@_)"/>
    <numFmt numFmtId="251" formatCode="0%;\(0%\)"/>
    <numFmt numFmtId="252" formatCode="#,##0.0%_);\(#,##0.0%\);&quot;--&quot;\%_)"/>
    <numFmt numFmtId="253" formatCode="#,##0.0_);[Red]\(#,##0.0\)"/>
    <numFmt numFmtId="254" formatCode="mm/dd/yy"/>
    <numFmt numFmtId="255" formatCode="\+0,000"/>
    <numFmt numFmtId="256" formatCode="0_);\(0\)"/>
    <numFmt numFmtId="257" formatCode="0.0_);[Red]\(0.0\)"/>
    <numFmt numFmtId="258" formatCode="dd\-mmm\-yy_)"/>
    <numFmt numFmtId="259" formatCode="_-* #,##0&quot;р.&quot;_-;\-* #,##0&quot;р.&quot;_-;_-* &quot;-&quot;&quot;р.&quot;_-;_-@_-"/>
    <numFmt numFmtId="260" formatCode="_-* #,##0_р_._-;\-* #,##0_р_._-;_-* &quot;-&quot;_р_._-;_-@_-"/>
    <numFmt numFmtId="261" formatCode="&quot;\&quot;#,##0.00;[Red]&quot;\&quot;\-#,##0.00"/>
    <numFmt numFmtId="262" formatCode="&quot;\&quot;#,##0;[Red]&quot;\&quot;\-#,##0"/>
    <numFmt numFmtId="263" formatCode="000000"/>
    <numFmt numFmtId="264" formatCode="d\.mmm"/>
    <numFmt numFmtId="265" formatCode="[$-1010409]###,###,##0"/>
    <numFmt numFmtId="266" formatCode="\(General\);[Red]\(\-General\)"/>
    <numFmt numFmtId="267" formatCode="_-&quot;Rp.&quot;* #,##0.00_-;\-&quot;Rp.&quot;* #,##0.00_-;_-&quot;Rp.&quot;* &quot;-&quot;??_-;_-@_-"/>
    <numFmt numFmtId="268" formatCode="0.0000E+00"/>
    <numFmt numFmtId="269" formatCode="#,##0.0_ ;\-#,##0.0\ "/>
    <numFmt numFmtId="270" formatCode="_ * #,##0.00_)_¥_ ;_ * \(#,##0.00\)_¥_ ;_ * &quot;-&quot;??_)_¥_ ;_ @_ "/>
    <numFmt numFmtId="271" formatCode="_-* #,##0.00_$_-;\-* #,##0.00_$_-;_-* &quot;-&quot;??_$_-;_-@_-"/>
    <numFmt numFmtId="272" formatCode="#####\ ##0.0"/>
    <numFmt numFmtId="273" formatCode="&quot;$&quot;#,##0\ ;\(&quot;$&quot;#,##0\)"/>
    <numFmt numFmtId="274" formatCode="_-* #,##0.00\ [$€-1]_-;\-* #,##0.00\ [$€-1]_-;_-* &quot;-&quot;??\ [$€-1]_-"/>
    <numFmt numFmtId="275" formatCode="_-[$€-2]* #,##0.00_-;\-[$€-2]* #,##0.00_-;_-[$€-2]* &quot;-&quot;??_-"/>
    <numFmt numFmtId="276" formatCode="_ &quot;₩&quot;* #,##0.00_ ;_ &quot;₩&quot;* \-#,##0.00_ ;_ &quot;₩&quot;* &quot;-&quot;??_ ;_ @_ "/>
    <numFmt numFmtId="277" formatCode="_ &quot;₩&quot;* #,##0_ ;_ &quot;₩&quot;* \-#,##0_ ;_ &quot;₩&quot;* &quot;-&quot;_ ;_ @_ "/>
    <numFmt numFmtId="278" formatCode="_-&quot;₩&quot;* #,##0.00_-;\-&quot;₩&quot;* #,##0.00_-;_-&quot;₩&quot;* &quot;-&quot;??_-;_-@_-"/>
    <numFmt numFmtId="279" formatCode="_ * #,##0_ ;_ * \-#,##0_ ;_ * &quot;-&quot;_ ;_ @_ "/>
    <numFmt numFmtId="280" formatCode="yy/mm/d"/>
    <numFmt numFmtId="281" formatCode="_ &quot;₩&quot;* #,##0_ ;_ &quot;₩&quot;* &quot;₩&quot;\!\-#,##0_ ;_ &quot;₩&quot;* &quot;-&quot;_ ;_ @_ "/>
    <numFmt numFmtId="282" formatCode="&quot;     &quot;@"/>
    <numFmt numFmtId="283" formatCode="#,##0_-;&quot;△&quot;#,##0_-;\-"/>
    <numFmt numFmtId="284" formatCode="_ * #,##0_ ;_ * &quot;₩&quot;&quot;₩&quot;&quot;₩&quot;&quot;₩&quot;&quot;₩&quot;&quot;₩&quot;&quot;₩&quot;&quot;₩&quot;&quot;₩&quot;&quot;₩&quot;&quot;₩&quot;\-#,##0_ ;_ * &quot;-&quot;_ ;_ @_ "/>
    <numFmt numFmtId="285" formatCode="0.0000%"/>
    <numFmt numFmtId="286" formatCode="_-&quot;₩&quot;* #,##0_-;\-&quot;₩&quot;* #,##0_-;_-&quot;₩&quot;* &quot;-&quot;_-;_-@_-"/>
    <numFmt numFmtId="287" formatCode="_(* #,##0_);_(* \(#,##0\);_(* &quot;-&quot;?_);@_)"/>
    <numFmt numFmtId="288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89" formatCode="#,##0.00\ &quot;F&quot;;\-#,##0.00\ &quot;F&quot;"/>
    <numFmt numFmtId="290" formatCode="#,##0.00\ &quot;F&quot;;[Red]\-#,##0.00\ &quot;F&quot;"/>
    <numFmt numFmtId="291" formatCode="#,##0.00;[Red]#,##0.00"/>
    <numFmt numFmtId="292" formatCode="_._.* #,##0.0_)_%;_._.* \(#,##0.0\)_%"/>
    <numFmt numFmtId="293" formatCode="_._.* #,##0.00_)_%;_._.* \(#,##0.00\)_%"/>
    <numFmt numFmtId="294" formatCode="_._.* #,##0.000_)_%;_._.* \(#,##0.000\)_%"/>
    <numFmt numFmtId="295" formatCode="_(* #,##0.0_);_(* \(#,##0.0\);_(* &quot;-&quot;_);_(@_)"/>
    <numFmt numFmtId="296" formatCode="0."/>
    <numFmt numFmtId="297" formatCode="mm/dd/yyyy\ hh:mm:ss"/>
    <numFmt numFmtId="298" formatCode="#,##0.00[$%-409]"/>
    <numFmt numFmtId="299" formatCode="#,##0.0000000000000_);[Red]\(#,##0.0000000000000\)"/>
    <numFmt numFmtId="300" formatCode="#,##0&quot;₮&quot;;\-#,##0&quot;₮&quot;"/>
    <numFmt numFmtId="301" formatCode="[$-450]yyyy\ &quot;оны&quot;\ mmmm\ d"/>
    <numFmt numFmtId="302" formatCode="_-* #,##0\ _D_M_-;\-* #,##0\ _D_M_-;_-* &quot;-&quot;\ _D_M_-;_-@_-"/>
    <numFmt numFmtId="303" formatCode="[$€-2]\ #,##0.00_);[Red]\([$€-2]\ #,##0.00\)"/>
    <numFmt numFmtId="304" formatCode="&quot;True&quot;;&quot;True&quot;;&quot;False&quot;"/>
    <numFmt numFmtId="305" formatCode="[$-F800]dddd\,\ mmmm\ dd\,\ yyyy"/>
    <numFmt numFmtId="306" formatCode="#,##0.00&quot;₮&quot;;[Red]\-#,##0.00&quot;₮&quot;"/>
    <numFmt numFmtId="307" formatCode="\ yyyy\/mm\/dd"/>
    <numFmt numFmtId="308" formatCode="[$-409]d\-mmm\-yy;@"/>
    <numFmt numFmtId="309" formatCode="_-* #,##0.00\ _£_-;\-* #,##0.00\ _£_-;_-* &quot;-&quot;??\ _£_-;_-@_-"/>
    <numFmt numFmtId="310" formatCode="_._.&quot;$&quot;* #,##0.0_)_%;_._.&quot;$&quot;* \(#,##0.0\)_%"/>
    <numFmt numFmtId="311" formatCode="_._.&quot;$&quot;* #,##0.00_)_%;_._.&quot;$&quot;* \(#,##0.00\)_%"/>
    <numFmt numFmtId="312" formatCode="_._.&quot;$&quot;* #,##0.000_)_%;_._.&quot;$&quot;* \(#,##0.000\)_%"/>
    <numFmt numFmtId="313" formatCode="m\o\n\th\ d\,\ yyyy"/>
    <numFmt numFmtId="314" formatCode="[$-409]mmmm\ d\,\ yyyy;@"/>
    <numFmt numFmtId="315" formatCode="_([$EUR]\ * #,##0.00_);_([$EUR]\ * \(#,##0.00\);_([$EUR]\ * &quot;-&quot;??_);_(@_)"/>
    <numFmt numFmtId="316" formatCode="#,##0&quot;₮&quot;;[Red]\-#,##0&quot;₮&quot;"/>
    <numFmt numFmtId="317" formatCode="_(0_)%;\(0\)%"/>
    <numFmt numFmtId="318" formatCode="_._._(* 0_)%;_._.* \(0\)%"/>
    <numFmt numFmtId="319" formatCode="0%_);\(0%\)"/>
    <numFmt numFmtId="320" formatCode="#,##0.00&quot; F&quot;_);[Red]\(#,##0.00&quot; F&quot;\)"/>
    <numFmt numFmtId="321" formatCode="_(0.0_)%;\(0.0\)%"/>
    <numFmt numFmtId="322" formatCode="_._._(* 0.0_)%;_._.* \(0.0\)%"/>
    <numFmt numFmtId="323" formatCode="_(0.00_)%;\(0.00\)%"/>
    <numFmt numFmtId="324" formatCode="_._._(* 0.00_)%;_._.* \(0.00\)%"/>
    <numFmt numFmtId="325" formatCode="_(0.000_)%;\(0.000\)%"/>
    <numFmt numFmtId="326" formatCode="_._._(* 0.000_)%;_._.* \(0.000\)%"/>
    <numFmt numFmtId="327" formatCode="_(0.0000_)%;\(0.0000\)%"/>
    <numFmt numFmtId="328" formatCode="_._._(* 0.0000_)%;_._.* \(0.0000\)%"/>
    <numFmt numFmtId="329" formatCode="&quot;₩&quot;\ #,##0.00;&quot;₩&quot;\ \-#,##0.00"/>
    <numFmt numFmtId="330" formatCode="d/m/yy"/>
    <numFmt numFmtId="331" formatCode="d/m/yy\ h:mm"/>
    <numFmt numFmtId="332" formatCode="_ * #,##0_ ;_ * &quot;₩&quot;\!\-#,##0_ ;_ * &quot;-&quot;_ ;_ @_ "/>
    <numFmt numFmtId="333" formatCode="_ * #,##0.00_ ;_ * &quot;₩&quot;\!\-#,##0.00_ ;_ * &quot;-&quot;??_ ;_ @_ "/>
    <numFmt numFmtId="334" formatCode="_-* #,##0\ &quot;DM&quot;_-;\-* #,##0\ &quot;DM&quot;_-;_-* &quot;-&quot;\ &quot;DM&quot;_-;_-@_-"/>
    <numFmt numFmtId="335" formatCode="_-* #,##0.00\ &quot;DM&quot;_-;\-* #,##0.00\ &quot;DM&quot;_-;_-* &quot;-&quot;??\ &quot;DM&quot;_-;_-@_-"/>
    <numFmt numFmtId="336" formatCode="_(* #,##0_);_(* \(#,##0\);_(* 0_);_(@_)"/>
    <numFmt numFmtId="337" formatCode="_(* #,##0.0_);_(* \(#,##0.0\)"/>
    <numFmt numFmtId="338" formatCode="_(* #,##0.00_);_(* \(#,##0.00\)"/>
    <numFmt numFmtId="339" formatCode="_(* #,##0.000_);_(* \(#,##0.000\)"/>
    <numFmt numFmtId="340" formatCode="_(&quot;$&quot;* #,##0_);_(&quot;$&quot;* \(#,##0\);_(&quot;$&quot;* 0_);_(@_)"/>
    <numFmt numFmtId="341" formatCode="_(&quot;$&quot;* #,##0.0_);_(&quot;$&quot;* \(#,##0.0\)"/>
    <numFmt numFmtId="342" formatCode="_(&quot;$&quot;* #,##0.00_);_(&quot;$&quot;* \(#,##0.00\)"/>
    <numFmt numFmtId="343" formatCode="_(&quot;$&quot;* #,##0.000_);_(&quot;$&quot;* \(#,##0.000\)"/>
    <numFmt numFmtId="344" formatCode="&quot;₩&quot;#,##0;&quot;₩&quot;&quot;₩&quot;&quot;₩&quot;&quot;₩&quot;\-#,##0"/>
    <numFmt numFmtId="345" formatCode="#,##0;&quot;△&quot;#,##0"/>
    <numFmt numFmtId="346" formatCode="&quot;$&quot;#,##0.00_);[Red]&quot;₩&quot;\(&quot;$&quot;#,##0.00&quot;₩&quot;\)"/>
    <numFmt numFmtId="347" formatCode="#,##0;[Red]&quot;-&quot;#,##0"/>
    <numFmt numFmtId="348" formatCode="#,##0,,_);\(#,##0,,\);\-_);@_)"/>
    <numFmt numFmtId="349" formatCode="#,##0,_);\(#,##0,\);\-_);@_)"/>
    <numFmt numFmtId="350" formatCode="mm&quot;월&quot;\ dd&quot;일&quot;"/>
    <numFmt numFmtId="351" formatCode="#,##0.0000_ "/>
    <numFmt numFmtId="352" formatCode="&quot;₩&quot;#,##0;[Red]&quot;₩&quot;&quot;₩&quot;&quot;₩&quot;&quot;₩&quot;\-#,##0"/>
    <numFmt numFmtId="353" formatCode="_-&quot;NT$&quot;* #,##0_-;\-&quot;NT$&quot;* #,##0_-;_-&quot;NT$&quot;* &quot;-&quot;_-;_-@_-"/>
    <numFmt numFmtId="354" formatCode="_-&quot;NT$&quot;* #,##0.00_-;\-&quot;NT$&quot;* #,##0.00_-;_-&quot;NT$&quot;* &quot;-&quot;??_-;_-@_-"/>
    <numFmt numFmtId="355" formatCode="\$#,##0.00_);\(\$#,##0.00\);\-_);@_)"/>
    <numFmt numFmtId="356" formatCode="&quot;￥&quot;#,##0_);\(&quot;￥&quot;#,##0\);\-_);@_)"/>
    <numFmt numFmtId="357" formatCode="&quot;€&quot;#,##0.00_);\(&quot;€&quot;#,##0.00\);\-_);@_)"/>
    <numFmt numFmtId="358" formatCode="_-* #,##0.00_-;&quot;₩&quot;&quot;₩&quot;\-* #,##0.00_-;_-* &quot;-&quot;??_-;_-@_-"/>
    <numFmt numFmtId="359" formatCode="0.00000%"/>
    <numFmt numFmtId="360" formatCode="0.00000000"/>
    <numFmt numFmtId="361" formatCode="0.0000"/>
  </numFmts>
  <fonts count="493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10"/>
      <name val="Arial"/>
      <family val="2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b/>
      <sz val="9"/>
      <color theme="1"/>
      <name val="Times New Roman"/>
      <family val="1"/>
    </font>
    <font>
      <b/>
      <sz val="10"/>
      <name val="Times New Roman"/>
      <family val="1"/>
      <charset val="204"/>
    </font>
    <font>
      <b/>
      <sz val="9"/>
      <color rgb="FF000000"/>
      <name val="Times New Roman"/>
      <family val="1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sz val="11"/>
      <color theme="1"/>
      <name val="PT Sans"/>
      <family val="2"/>
    </font>
    <font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  <font>
      <sz val="9"/>
      <color rgb="FF000000"/>
      <name val="PT Sans"/>
      <family val="2"/>
    </font>
    <font>
      <sz val="9"/>
      <name val="PT Sans"/>
      <family val="2"/>
    </font>
    <font>
      <sz val="9"/>
      <color theme="1"/>
      <name val="PT Sans"/>
      <family val="2"/>
    </font>
    <font>
      <b/>
      <sz val="9"/>
      <color theme="1"/>
      <name val="PT Sans"/>
      <family val="2"/>
    </font>
    <font>
      <sz val="11"/>
      <color rgb="FF9C5700"/>
      <name val="Times New Roman"/>
      <family val="2"/>
    </font>
    <font>
      <i/>
      <sz val="9"/>
      <color theme="1"/>
      <name val="PT Sans"/>
      <family val="2"/>
    </font>
    <font>
      <sz val="9"/>
      <color theme="1"/>
      <name val="PT Sans"/>
      <family val="2"/>
    </font>
    <font>
      <sz val="11"/>
      <color theme="1"/>
      <name val="PT Sans"/>
      <family val="2"/>
    </font>
    <font>
      <i/>
      <sz val="12"/>
      <color theme="1"/>
      <name val="PT Sans"/>
      <family val="2"/>
    </font>
    <font>
      <sz val="11"/>
      <color theme="1"/>
      <name val="Calibri Light"/>
      <family val="2"/>
      <scheme val="major"/>
    </font>
    <font>
      <sz val="12"/>
      <color theme="1"/>
      <name val="Calibri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b/>
      <u/>
      <sz val="10"/>
      <color theme="1"/>
      <name val="PT Sans"/>
      <family val="2"/>
    </font>
    <font>
      <b/>
      <sz val="10"/>
      <color theme="1"/>
      <name val="PT Sans"/>
      <family val="2"/>
    </font>
    <font>
      <sz val="11"/>
      <name val="Calibri"/>
      <family val="2"/>
      <scheme val="minor"/>
    </font>
    <font>
      <b/>
      <sz val="10"/>
      <color theme="1"/>
      <name val="PT Sans"/>
      <family val="2"/>
    </font>
    <font>
      <sz val="10"/>
      <color theme="1"/>
      <name val="PT Sans"/>
      <family val="2"/>
    </font>
    <font>
      <sz val="11"/>
      <name val="PT Sans"/>
      <family val="2"/>
    </font>
    <font>
      <b/>
      <u/>
      <sz val="10"/>
      <color theme="1"/>
      <name val="PT Sans"/>
      <family val="2"/>
    </font>
    <font>
      <b/>
      <sz val="12"/>
      <color theme="0"/>
      <name val="PT Sans"/>
      <family val="2"/>
    </font>
    <font>
      <b/>
      <sz val="12"/>
      <color theme="1"/>
      <name val="PT Sans"/>
      <family val="2"/>
    </font>
    <font>
      <sz val="12"/>
      <color theme="1"/>
      <name val="PT Sans"/>
      <family val="2"/>
    </font>
    <font>
      <sz val="12"/>
      <color rgb="FFFF0000"/>
      <name val="PT Sans"/>
      <family val="2"/>
    </font>
    <font>
      <sz val="11"/>
      <color theme="1"/>
      <name val="Mogul Baltica"/>
    </font>
    <font>
      <sz val="10"/>
      <name val="Arial Cyr"/>
      <family val="2"/>
    </font>
    <font>
      <sz val="10"/>
      <color indexed="8"/>
      <name val="Times New Roman"/>
      <family val="1"/>
    </font>
    <font>
      <i/>
      <sz val="8"/>
      <name val="Times New Roman"/>
      <family val="1"/>
    </font>
    <font>
      <sz val="10"/>
      <color indexed="62"/>
      <name val="Arial Cyr"/>
      <family val="2"/>
      <charset val="204"/>
    </font>
    <font>
      <sz val="11"/>
      <name val="Calibri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57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b/>
      <sz val="9"/>
      <color rgb="FFFFFFFF"/>
      <name val="PT Sans"/>
      <family val="2"/>
    </font>
    <font>
      <b/>
      <sz val="9"/>
      <color rgb="FFFFFFFF"/>
      <name val="Arial"/>
      <family val="2"/>
    </font>
    <font>
      <b/>
      <sz val="9"/>
      <color rgb="FF000000"/>
      <name val="PT Sans"/>
      <family val="2"/>
    </font>
    <font>
      <b/>
      <sz val="9"/>
      <color rgb="FF000000"/>
      <name val="Arial"/>
      <family val="2"/>
    </font>
    <font>
      <sz val="9"/>
      <color theme="1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9C3C4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286A6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10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</borders>
  <cellStyleXfs count="47684">
    <xf numFmtId="0" fontId="0" fillId="0" borderId="0"/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4" fillId="0" borderId="0">
      <protection locked="0"/>
    </xf>
    <xf numFmtId="9" fontId="44" fillId="0" borderId="0" applyFont="0" applyFill="0" applyBorder="0" applyAlignment="0" applyProtection="0"/>
    <xf numFmtId="0" fontId="48" fillId="0" borderId="0"/>
    <xf numFmtId="0" fontId="50" fillId="0" borderId="0"/>
    <xf numFmtId="43" fontId="44" fillId="0" borderId="0" applyFont="0" applyFill="0" applyBorder="0" applyAlignment="0" applyProtection="0"/>
    <xf numFmtId="0" fontId="41" fillId="0" borderId="0"/>
    <xf numFmtId="0" fontId="54" fillId="0" borderId="0" applyFill="0"/>
    <xf numFmtId="9" fontId="44" fillId="0" borderId="0" applyFont="0" applyFill="0" applyBorder="0" applyAlignment="0" applyProtection="0"/>
    <xf numFmtId="0" fontId="42" fillId="0" borderId="0"/>
    <xf numFmtId="0" fontId="56" fillId="0" borderId="0"/>
    <xf numFmtId="0" fontId="54" fillId="0" borderId="0"/>
    <xf numFmtId="0" fontId="54" fillId="0" borderId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54" fillId="0" borderId="0" applyFill="0" applyBorder="0"/>
    <xf numFmtId="0" fontId="41" fillId="0" borderId="0"/>
    <xf numFmtId="170" fontId="41" fillId="0" borderId="0" applyFont="0" applyFill="0" applyBorder="0" applyAlignment="0" applyProtection="0"/>
    <xf numFmtId="0" fontId="44" fillId="0" borderId="0"/>
    <xf numFmtId="170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1" fillId="0" borderId="0"/>
    <xf numFmtId="0" fontId="42" fillId="0" borderId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78" fontId="44" fillId="0" borderId="0"/>
    <xf numFmtId="170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6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170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3" fontId="4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76" fontId="44" fillId="0" borderId="0" applyFont="0" applyFill="0" applyBorder="0" applyAlignment="0" applyProtection="0"/>
    <xf numFmtId="178" fontId="65" fillId="0" borderId="11">
      <alignment horizontal="left" vertical="center"/>
    </xf>
    <xf numFmtId="177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178" fontId="66" fillId="0" borderId="0" applyNumberFormat="0" applyFill="0" applyProtection="0">
      <alignment vertical="center"/>
    </xf>
    <xf numFmtId="178" fontId="60" fillId="0" borderId="0"/>
    <xf numFmtId="178" fontId="40" fillId="0" borderId="0"/>
    <xf numFmtId="178" fontId="40" fillId="0" borderId="0"/>
    <xf numFmtId="178" fontId="60" fillId="0" borderId="0"/>
    <xf numFmtId="178" fontId="44" fillId="0" borderId="0"/>
    <xf numFmtId="178" fontId="60" fillId="0" borderId="0"/>
    <xf numFmtId="178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45" fillId="0" borderId="0"/>
    <xf numFmtId="178" fontId="40" fillId="0" borderId="0"/>
    <xf numFmtId="178" fontId="44" fillId="0" borderId="0"/>
    <xf numFmtId="178" fontId="40" fillId="0" borderId="0"/>
    <xf numFmtId="174" fontId="45" fillId="0" borderId="0"/>
    <xf numFmtId="178" fontId="44" fillId="0" borderId="0"/>
    <xf numFmtId="171" fontId="60" fillId="0" borderId="0"/>
    <xf numFmtId="171" fontId="60" fillId="0" borderId="0"/>
    <xf numFmtId="171" fontId="60" fillId="0" borderId="0"/>
    <xf numFmtId="178" fontId="4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61" fillId="0" borderId="0"/>
    <xf numFmtId="178" fontId="67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41" fillId="0" borderId="0"/>
    <xf numFmtId="178" fontId="68" fillId="0" borderId="0"/>
    <xf numFmtId="174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4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60" fillId="0" borderId="0"/>
    <xf numFmtId="178" fontId="44" fillId="0" borderId="0"/>
    <xf numFmtId="178" fontId="40" fillId="0" borderId="0"/>
    <xf numFmtId="178" fontId="40" fillId="0" borderId="0"/>
    <xf numFmtId="178" fontId="64" fillId="0" borderId="0" applyFill="0" applyBorder="0" applyProtection="0">
      <alignment vertical="center"/>
    </xf>
    <xf numFmtId="178" fontId="40" fillId="0" borderId="0"/>
    <xf numFmtId="178" fontId="40" fillId="0" borderId="0"/>
    <xf numFmtId="178" fontId="40" fillId="0" borderId="0"/>
    <xf numFmtId="178" fontId="45" fillId="0" borderId="0"/>
    <xf numFmtId="178" fontId="60" fillId="0" borderId="0"/>
    <xf numFmtId="178" fontId="40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64" fillId="0" borderId="0" applyFont="0" applyFill="0" applyBorder="0" applyAlignment="0" applyProtection="0"/>
    <xf numFmtId="178" fontId="40" fillId="0" borderId="0"/>
    <xf numFmtId="178" fontId="40" fillId="0" borderId="0"/>
    <xf numFmtId="178" fontId="40" fillId="0" borderId="0"/>
    <xf numFmtId="178" fontId="40" fillId="0" borderId="0"/>
    <xf numFmtId="178" fontId="40" fillId="0" borderId="0"/>
    <xf numFmtId="178" fontId="44" fillId="0" borderId="0"/>
    <xf numFmtId="178" fontId="40" fillId="0" borderId="0"/>
    <xf numFmtId="178" fontId="44" fillId="0" borderId="0"/>
    <xf numFmtId="9" fontId="4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8" fontId="41" fillId="0" borderId="0"/>
    <xf numFmtId="178" fontId="40" fillId="0" borderId="0"/>
    <xf numFmtId="43" fontId="5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69" fillId="0" borderId="0"/>
    <xf numFmtId="178" fontId="40" fillId="0" borderId="0"/>
    <xf numFmtId="178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9" fontId="39" fillId="0" borderId="0" applyFont="0" applyFill="0" applyBorder="0" applyAlignment="0" applyProtection="0"/>
    <xf numFmtId="0" fontId="44" fillId="0" borderId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65" fillId="0" borderId="11">
      <alignment horizontal="left" vertical="center"/>
    </xf>
    <xf numFmtId="0" fontId="66" fillId="0" borderId="0" applyNumberFormat="0" applyFill="0" applyProtection="0">
      <alignment vertical="center"/>
    </xf>
    <xf numFmtId="0" fontId="39" fillId="0" borderId="0"/>
    <xf numFmtId="0" fontId="39" fillId="0" borderId="0"/>
    <xf numFmtId="0" fontId="44" fillId="0" borderId="0"/>
    <xf numFmtId="0" fontId="45" fillId="0" borderId="0"/>
    <xf numFmtId="0" fontId="39" fillId="0" borderId="0"/>
    <xf numFmtId="0" fontId="44" fillId="0" borderId="0"/>
    <xf numFmtId="0" fontId="39" fillId="0" borderId="0"/>
    <xf numFmtId="0" fontId="44" fillId="0" borderId="0"/>
    <xf numFmtId="0" fontId="39" fillId="0" borderId="0"/>
    <xf numFmtId="0" fontId="61" fillId="0" borderId="0"/>
    <xf numFmtId="0" fontId="67" fillId="0" borderId="0"/>
    <xf numFmtId="0" fontId="68" fillId="0" borderId="0"/>
    <xf numFmtId="0" fontId="39" fillId="0" borderId="0"/>
    <xf numFmtId="0" fontId="60" fillId="0" borderId="0"/>
    <xf numFmtId="0" fontId="44" fillId="0" borderId="0"/>
    <xf numFmtId="0" fontId="39" fillId="0" borderId="0"/>
    <xf numFmtId="0" fontId="39" fillId="0" borderId="0"/>
    <xf numFmtId="0" fontId="64" fillId="0" borderId="0" applyFill="0" applyBorder="0" applyProtection="0">
      <alignment vertical="center"/>
    </xf>
    <xf numFmtId="0" fontId="39" fillId="0" borderId="0"/>
    <xf numFmtId="0" fontId="39" fillId="0" borderId="0"/>
    <xf numFmtId="0" fontId="39" fillId="0" borderId="0"/>
    <xf numFmtId="178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39" fillId="0" borderId="0"/>
    <xf numFmtId="0" fontId="4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1" fillId="0" borderId="0"/>
    <xf numFmtId="0" fontId="39" fillId="0" borderId="0"/>
    <xf numFmtId="43" fontId="39" fillId="0" borderId="0" applyFont="0" applyFill="0" applyBorder="0" applyAlignment="0" applyProtection="0"/>
    <xf numFmtId="0" fontId="7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70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8" fillId="0" borderId="0"/>
    <xf numFmtId="0" fontId="4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1" fillId="0" borderId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72" fillId="0" borderId="0"/>
    <xf numFmtId="0" fontId="44" fillId="4" borderId="12" applyNumberFormat="0" applyFont="0" applyAlignment="0" applyProtection="0"/>
    <xf numFmtId="0" fontId="44" fillId="0" borderId="0"/>
    <xf numFmtId="0" fontId="73" fillId="0" borderId="0" applyNumberFormat="0" applyFill="0" applyBorder="0" applyAlignment="0" applyProtection="0"/>
    <xf numFmtId="0" fontId="74" fillId="0" borderId="13" applyNumberFormat="0" applyFill="0" applyAlignment="0" applyProtection="0"/>
    <xf numFmtId="0" fontId="75" fillId="0" borderId="14" applyNumberFormat="0" applyFill="0" applyAlignment="0" applyProtection="0"/>
    <xf numFmtId="0" fontId="76" fillId="0" borderId="15" applyNumberFormat="0" applyFill="0" applyAlignment="0" applyProtection="0"/>
    <xf numFmtId="0" fontId="76" fillId="0" borderId="0" applyNumberFormat="0" applyFill="0" applyBorder="0" applyAlignment="0" applyProtection="0"/>
    <xf numFmtId="0" fontId="77" fillId="5" borderId="0" applyNumberFormat="0" applyBorder="0" applyAlignment="0" applyProtection="0"/>
    <xf numFmtId="0" fontId="78" fillId="6" borderId="0" applyNumberFormat="0" applyBorder="0" applyAlignment="0" applyProtection="0"/>
    <xf numFmtId="0" fontId="79" fillId="7" borderId="0" applyNumberFormat="0" applyBorder="0" applyAlignment="0" applyProtection="0"/>
    <xf numFmtId="0" fontId="80" fillId="8" borderId="16" applyNumberFormat="0" applyAlignment="0" applyProtection="0"/>
    <xf numFmtId="0" fontId="81" fillId="9" borderId="17" applyNumberFormat="0" applyAlignment="0" applyProtection="0"/>
    <xf numFmtId="0" fontId="82" fillId="9" borderId="16" applyNumberFormat="0" applyAlignment="0" applyProtection="0"/>
    <xf numFmtId="0" fontId="83" fillId="0" borderId="18" applyNumberFormat="0" applyFill="0" applyAlignment="0" applyProtection="0"/>
    <xf numFmtId="0" fontId="84" fillId="10" borderId="19" applyNumberFormat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8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87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87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87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87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87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1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62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6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6" fillId="0" borderId="0"/>
    <xf numFmtId="178" fontId="60" fillId="0" borderId="0"/>
    <xf numFmtId="0" fontId="36" fillId="0" borderId="0"/>
    <xf numFmtId="171" fontId="60" fillId="0" borderId="0"/>
    <xf numFmtId="0" fontId="44" fillId="0" borderId="0"/>
    <xf numFmtId="174" fontId="45" fillId="0" borderId="0"/>
    <xf numFmtId="0" fontId="36" fillId="0" borderId="0"/>
    <xf numFmtId="174" fontId="45" fillId="0" borderId="0"/>
    <xf numFmtId="178" fontId="60" fillId="0" borderId="0"/>
    <xf numFmtId="0" fontId="36" fillId="0" borderId="0"/>
    <xf numFmtId="171" fontId="60" fillId="0" borderId="0"/>
    <xf numFmtId="0" fontId="44" fillId="0" borderId="0"/>
    <xf numFmtId="178" fontId="36" fillId="0" borderId="0"/>
    <xf numFmtId="0" fontId="61" fillId="0" borderId="0"/>
    <xf numFmtId="0" fontId="44" fillId="0" borderId="0"/>
    <xf numFmtId="178" fontId="54" fillId="0" borderId="0"/>
    <xf numFmtId="0" fontId="61" fillId="0" borderId="0"/>
    <xf numFmtId="178" fontId="61" fillId="0" borderId="0"/>
    <xf numFmtId="0" fontId="88" fillId="0" borderId="0"/>
    <xf numFmtId="0" fontId="36" fillId="0" borderId="0"/>
    <xf numFmtId="0" fontId="61" fillId="0" borderId="0"/>
    <xf numFmtId="178" fontId="45" fillId="0" borderId="0"/>
    <xf numFmtId="0" fontId="67" fillId="0" borderId="0"/>
    <xf numFmtId="0" fontId="44" fillId="0" borderId="0"/>
    <xf numFmtId="0" fontId="36" fillId="0" borderId="0"/>
    <xf numFmtId="178" fontId="36" fillId="0" borderId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4" borderId="12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91" fillId="0" borderId="0"/>
    <xf numFmtId="9" fontId="4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170" fontId="60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5" fillId="0" borderId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91" fillId="0" borderId="0"/>
    <xf numFmtId="170" fontId="44" fillId="0" borderId="0" applyFont="0" applyFill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169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54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54" fillId="0" borderId="0" applyFont="0" applyFill="0" applyBorder="0" applyAlignment="0" applyProtection="0"/>
    <xf numFmtId="171" fontId="96" fillId="0" borderId="0" applyFont="0" applyFill="0" applyBorder="0" applyAlignment="0" applyProtection="0"/>
    <xf numFmtId="170" fontId="45" fillId="0" borderId="0" applyFont="0" applyFill="0" applyBorder="0" applyAlignment="0" applyProtection="0"/>
    <xf numFmtId="170" fontId="44" fillId="0" borderId="0" applyFont="0" applyFill="0" applyBorder="0" applyAlignment="0" applyProtection="0"/>
    <xf numFmtId="171" fontId="96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9" fillId="0" borderId="0" applyNumberFormat="0" applyFont="0" applyFill="0" applyAlignment="0" applyProtection="0"/>
    <xf numFmtId="0" fontId="99" fillId="0" borderId="0" applyNumberFormat="0" applyFon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1" fillId="0" borderId="0" applyNumberFormat="0" applyFont="0" applyFill="0" applyAlignment="0" applyProtection="0"/>
    <xf numFmtId="0" fontId="101" fillId="0" borderId="0" applyNumberFormat="0" applyFon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41" fillId="0" borderId="0"/>
    <xf numFmtId="0" fontId="44" fillId="0" borderId="0"/>
    <xf numFmtId="0" fontId="96" fillId="0" borderId="0"/>
    <xf numFmtId="0" fontId="96" fillId="0" borderId="0"/>
    <xf numFmtId="0" fontId="96" fillId="0" borderId="0"/>
    <xf numFmtId="0" fontId="107" fillId="0" borderId="0"/>
    <xf numFmtId="0" fontId="44" fillId="0" borderId="0"/>
    <xf numFmtId="0" fontId="91" fillId="0" borderId="0"/>
    <xf numFmtId="0" fontId="96" fillId="0" borderId="0"/>
    <xf numFmtId="0" fontId="96" fillId="0" borderId="0"/>
    <xf numFmtId="0" fontId="44" fillId="0" borderId="0"/>
    <xf numFmtId="0" fontId="44" fillId="0" borderId="0"/>
    <xf numFmtId="0" fontId="54" fillId="0" borderId="0" applyFill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54" fillId="0" borderId="0" applyFill="0"/>
    <xf numFmtId="0" fontId="59" fillId="0" borderId="0"/>
    <xf numFmtId="0" fontId="59" fillId="0" borderId="0"/>
    <xf numFmtId="0" fontId="59" fillId="0" borderId="0"/>
    <xf numFmtId="0" fontId="59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4" fillId="0" borderId="0" applyFont="0" applyFill="0" applyBorder="0" applyAlignment="0" applyProtection="0"/>
    <xf numFmtId="187" fontId="44" fillId="0" borderId="0" applyFill="0" applyBorder="0" applyAlignment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44" fillId="0" borderId="30" applyNumberFormat="0" applyFont="0" applyBorder="0" applyAlignment="0" applyProtection="0"/>
    <xf numFmtId="0" fontId="44" fillId="0" borderId="30" applyNumberFormat="0" applyFont="0" applyBorder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44" fillId="0" borderId="0" applyFont="0" applyFill="0" applyBorder="0" applyAlignment="0" applyProtection="0"/>
    <xf numFmtId="169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96" fillId="0" borderId="0" applyFont="0" applyFill="0" applyBorder="0" applyAlignment="0" applyProtection="0"/>
    <xf numFmtId="170" fontId="45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67" fillId="0" borderId="0" applyFont="0" applyFill="0" applyBorder="0" applyAlignment="0" applyProtection="0"/>
    <xf numFmtId="0" fontId="41" fillId="0" borderId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44" fillId="0" borderId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5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4" fillId="0" borderId="0" applyFill="0" applyBorder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5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45" fillId="0" borderId="0"/>
    <xf numFmtId="0" fontId="45" fillId="0" borderId="0"/>
    <xf numFmtId="170" fontId="45" fillId="0" borderId="0" applyFont="0" applyFill="0" applyBorder="0" applyAlignment="0" applyProtection="0"/>
    <xf numFmtId="0" fontId="33" fillId="0" borderId="0"/>
    <xf numFmtId="0" fontId="41" fillId="0" borderId="0"/>
    <xf numFmtId="0" fontId="44" fillId="0" borderId="0"/>
    <xf numFmtId="0" fontId="67" fillId="0" borderId="0"/>
    <xf numFmtId="43" fontId="44" fillId="0" borderId="0" applyFont="0" applyFill="0" applyBorder="0" applyAlignment="0" applyProtection="0"/>
    <xf numFmtId="0" fontId="33" fillId="4" borderId="12" applyNumberFormat="0" applyFont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170" fontId="45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2" fillId="0" borderId="0" applyBorder="0"/>
    <xf numFmtId="0" fontId="44" fillId="0" borderId="0"/>
    <xf numFmtId="0" fontId="87" fillId="14" borderId="0" applyNumberFormat="0" applyBorder="0" applyAlignment="0" applyProtection="0"/>
    <xf numFmtId="0" fontId="87" fillId="18" borderId="0" applyNumberFormat="0" applyBorder="0" applyAlignment="0" applyProtection="0"/>
    <xf numFmtId="0" fontId="87" fillId="22" borderId="0" applyNumberFormat="0" applyBorder="0" applyAlignment="0" applyProtection="0"/>
    <xf numFmtId="0" fontId="87" fillId="26" borderId="0" applyNumberFormat="0" applyBorder="0" applyAlignment="0" applyProtection="0"/>
    <xf numFmtId="0" fontId="87" fillId="30" borderId="0" applyNumberFormat="0" applyBorder="0" applyAlignment="0" applyProtection="0"/>
    <xf numFmtId="0" fontId="87" fillId="34" borderId="0" applyNumberFormat="0" applyBorder="0" applyAlignment="0" applyProtection="0"/>
    <xf numFmtId="0" fontId="113" fillId="57" borderId="0"/>
    <xf numFmtId="0" fontId="41" fillId="0" borderId="0"/>
    <xf numFmtId="0" fontId="115" fillId="7" borderId="0" applyNumberFormat="0" applyBorder="0" applyAlignment="0" applyProtection="0"/>
    <xf numFmtId="0" fontId="114" fillId="0" borderId="0" applyNumberFormat="0" applyFill="0" applyBorder="0" applyAlignment="0" applyProtection="0"/>
    <xf numFmtId="49" fontId="116" fillId="0" borderId="32" applyFill="0" applyProtection="0">
      <alignment horizontal="center"/>
    </xf>
    <xf numFmtId="188" fontId="118" fillId="0" borderId="0"/>
    <xf numFmtId="43" fontId="119" fillId="0" borderId="0" applyFont="0" applyFill="0" applyBorder="0" applyAlignment="0" applyProtection="0"/>
    <xf numFmtId="0" fontId="117" fillId="0" borderId="0"/>
    <xf numFmtId="0" fontId="44" fillId="0" borderId="0"/>
    <xf numFmtId="43" fontId="67" fillId="0" borderId="0" applyFont="0" applyFill="0" applyBorder="0" applyAlignment="0" applyProtection="0"/>
    <xf numFmtId="0" fontId="67" fillId="0" borderId="0"/>
    <xf numFmtId="43" fontId="67" fillId="0" borderId="0" applyFont="0" applyFill="0" applyBorder="0" applyAlignment="0" applyProtection="0"/>
    <xf numFmtId="0" fontId="120" fillId="0" borderId="0"/>
    <xf numFmtId="0" fontId="33" fillId="0" borderId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170" fontId="4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33" fillId="0" borderId="0"/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4" fillId="0" borderId="0"/>
    <xf numFmtId="43" fontId="33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33" fillId="0" borderId="0"/>
    <xf numFmtId="0" fontId="44" fillId="0" borderId="0"/>
    <xf numFmtId="0" fontId="54" fillId="0" borderId="0"/>
    <xf numFmtId="190" fontId="4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8" fontId="119" fillId="0" borderId="0"/>
    <xf numFmtId="181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0" fontId="44" fillId="0" borderId="0"/>
    <xf numFmtId="0" fontId="41" fillId="0" borderId="0"/>
    <xf numFmtId="9" fontId="3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121" fillId="0" borderId="0"/>
    <xf numFmtId="9" fontId="121" fillId="0" borderId="0" applyFont="0" applyFill="0" applyBorder="0" applyAlignment="0" applyProtection="0"/>
    <xf numFmtId="0" fontId="54" fillId="0" borderId="0" applyFill="0" applyBorder="0"/>
    <xf numFmtId="168" fontId="54" fillId="0" borderId="0" applyFont="0" applyFill="0" applyBorder="0" applyAlignment="0" applyProtection="0"/>
    <xf numFmtId="41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9" fillId="0" borderId="0" applyNumberFormat="0" applyFont="0" applyFill="0" applyAlignment="0" applyProtection="0"/>
    <xf numFmtId="0" fontId="101" fillId="0" borderId="0" applyNumberFormat="0" applyFont="0" applyFill="0" applyAlignment="0" applyProtection="0"/>
    <xf numFmtId="0" fontId="54" fillId="0" borderId="0" applyFill="0" applyBorder="0"/>
    <xf numFmtId="0" fontId="32" fillId="0" borderId="0"/>
    <xf numFmtId="9" fontId="54" fillId="0" borderId="0" applyFont="0" applyFill="0" applyBorder="0" applyAlignment="0" applyProtection="0"/>
    <xf numFmtId="0" fontId="44" fillId="0" borderId="30" applyNumberFormat="0" applyFon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0" borderId="0"/>
    <xf numFmtId="0" fontId="44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67" fillId="0" borderId="0"/>
    <xf numFmtId="43" fontId="122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67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43" fontId="126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43" fontId="67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3" fontId="67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12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32" fillId="0" borderId="0" applyFont="0" applyFill="0" applyBorder="0" applyAlignment="0" applyProtection="0"/>
    <xf numFmtId="194" fontId="122" fillId="0" borderId="0" applyFont="0" applyFill="0" applyBorder="0" applyAlignment="0" applyProtection="0"/>
    <xf numFmtId="170" fontId="8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6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4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8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67" fillId="0" borderId="0"/>
    <xf numFmtId="0" fontId="4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122" fillId="0" borderId="0"/>
    <xf numFmtId="0" fontId="125" fillId="0" borderId="0"/>
    <xf numFmtId="0" fontId="125" fillId="0" borderId="0"/>
    <xf numFmtId="0" fontId="1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0"/>
    <xf numFmtId="0" fontId="122" fillId="0" borderId="0"/>
    <xf numFmtId="0" fontId="129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107" fillId="0" borderId="0">
      <alignment vertical="top"/>
    </xf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7" fillId="0" borderId="0">
      <alignment vertical="top"/>
    </xf>
    <xf numFmtId="0" fontId="4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 applyFill="0" applyBorder="0"/>
    <xf numFmtId="0" fontId="54" fillId="0" borderId="0" applyFill="0" applyBorder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54" fillId="0" borderId="0" applyFill="0" applyBorder="0"/>
    <xf numFmtId="0" fontId="107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2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2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2" fillId="0" borderId="0" applyFont="0" applyFill="0" applyBorder="0" applyAlignment="0" applyProtection="0"/>
    <xf numFmtId="38" fontId="132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2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2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1" fillId="0" borderId="0" applyFont="0" applyFill="0" applyBorder="0" applyAlignment="0" applyProtection="0"/>
    <xf numFmtId="38" fontId="132" fillId="0" borderId="0" applyFont="0" applyFill="0" applyBorder="0" applyAlignment="0" applyProtection="0"/>
    <xf numFmtId="38" fontId="131" fillId="0" borderId="0" applyFont="0" applyFill="0" applyBorder="0" applyAlignment="0" applyProtection="0"/>
    <xf numFmtId="166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54" fillId="0" borderId="0" applyFill="0" applyBorder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0" fontId="54" fillId="0" borderId="0" applyFill="0" applyBorder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0" fontId="54" fillId="0" borderId="0" applyFill="0" applyBorder="0"/>
    <xf numFmtId="0" fontId="44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1" fillId="0" borderId="0"/>
    <xf numFmtId="20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/>
    <xf numFmtId="0" fontId="31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61" fillId="0" borderId="0"/>
    <xf numFmtId="178" fontId="57" fillId="0" borderId="0"/>
    <xf numFmtId="0" fontId="61" fillId="0" borderId="0"/>
    <xf numFmtId="0" fontId="61" fillId="0" borderId="0"/>
    <xf numFmtId="0" fontId="61" fillId="0" borderId="0"/>
    <xf numFmtId="0" fontId="44" fillId="0" borderId="0"/>
    <xf numFmtId="0" fontId="61" fillId="0" borderId="0"/>
    <xf numFmtId="200" fontId="57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59" fillId="35" borderId="0" applyNumberFormat="0" applyBorder="0" applyAlignment="0" applyProtection="0"/>
    <xf numFmtId="178" fontId="137" fillId="35" borderId="0" applyNumberFormat="0" applyBorder="0" applyAlignment="0" applyProtection="0"/>
    <xf numFmtId="0" fontId="59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59" fillId="35" borderId="0" applyNumberFormat="0" applyBorder="0" applyAlignment="0" applyProtection="0"/>
    <xf numFmtId="0" fontId="137" fillId="35" borderId="0" applyNumberFormat="0" applyBorder="0" applyAlignment="0" applyProtection="0"/>
    <xf numFmtId="0" fontId="59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5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59" fillId="36" borderId="0" applyNumberFormat="0" applyBorder="0" applyAlignment="0" applyProtection="0"/>
    <xf numFmtId="178" fontId="137" fillId="36" borderId="0" applyNumberFormat="0" applyBorder="0" applyAlignment="0" applyProtection="0"/>
    <xf numFmtId="0" fontId="59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59" fillId="36" borderId="0" applyNumberFormat="0" applyBorder="0" applyAlignment="0" applyProtection="0"/>
    <xf numFmtId="0" fontId="137" fillId="36" borderId="0" applyNumberFormat="0" applyBorder="0" applyAlignment="0" applyProtection="0"/>
    <xf numFmtId="0" fontId="59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59" fillId="37" borderId="0" applyNumberFormat="0" applyBorder="0" applyAlignment="0" applyProtection="0"/>
    <xf numFmtId="178" fontId="137" fillId="37" borderId="0" applyNumberFormat="0" applyBorder="0" applyAlignment="0" applyProtection="0"/>
    <xf numFmtId="0" fontId="59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59" fillId="37" borderId="0" applyNumberFormat="0" applyBorder="0" applyAlignment="0" applyProtection="0"/>
    <xf numFmtId="0" fontId="137" fillId="37" borderId="0" applyNumberFormat="0" applyBorder="0" applyAlignment="0" applyProtection="0"/>
    <xf numFmtId="0" fontId="59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178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59" fillId="39" borderId="0" applyNumberFormat="0" applyBorder="0" applyAlignment="0" applyProtection="0"/>
    <xf numFmtId="178" fontId="137" fillId="39" borderId="0" applyNumberFormat="0" applyBorder="0" applyAlignment="0" applyProtection="0"/>
    <xf numFmtId="0" fontId="59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59" fillId="39" borderId="0" applyNumberFormat="0" applyBorder="0" applyAlignment="0" applyProtection="0"/>
    <xf numFmtId="0" fontId="137" fillId="39" borderId="0" applyNumberFormat="0" applyBorder="0" applyAlignment="0" applyProtection="0"/>
    <xf numFmtId="0" fontId="59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39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59" fillId="40" borderId="0" applyNumberFormat="0" applyBorder="0" applyAlignment="0" applyProtection="0"/>
    <xf numFmtId="178" fontId="137" fillId="40" borderId="0" applyNumberFormat="0" applyBorder="0" applyAlignment="0" applyProtection="0"/>
    <xf numFmtId="0" fontId="59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59" fillId="40" borderId="0" applyNumberFormat="0" applyBorder="0" applyAlignment="0" applyProtection="0"/>
    <xf numFmtId="0" fontId="137" fillId="40" borderId="0" applyNumberFormat="0" applyBorder="0" applyAlignment="0" applyProtection="0"/>
    <xf numFmtId="0" fontId="59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178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59" fillId="42" borderId="0" applyNumberFormat="0" applyBorder="0" applyAlignment="0" applyProtection="0"/>
    <xf numFmtId="178" fontId="137" fillId="42" borderId="0" applyNumberFormat="0" applyBorder="0" applyAlignment="0" applyProtection="0"/>
    <xf numFmtId="0" fontId="59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59" fillId="42" borderId="0" applyNumberFormat="0" applyBorder="0" applyAlignment="0" applyProtection="0"/>
    <xf numFmtId="0" fontId="137" fillId="42" borderId="0" applyNumberFormat="0" applyBorder="0" applyAlignment="0" applyProtection="0"/>
    <xf numFmtId="0" fontId="59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59" fillId="43" borderId="0" applyNumberFormat="0" applyBorder="0" applyAlignment="0" applyProtection="0"/>
    <xf numFmtId="178" fontId="137" fillId="43" borderId="0" applyNumberFormat="0" applyBorder="0" applyAlignment="0" applyProtection="0"/>
    <xf numFmtId="0" fontId="59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59" fillId="43" borderId="0" applyNumberFormat="0" applyBorder="0" applyAlignment="0" applyProtection="0"/>
    <xf numFmtId="0" fontId="137" fillId="43" borderId="0" applyNumberFormat="0" applyBorder="0" applyAlignment="0" applyProtection="0"/>
    <xf numFmtId="0" fontId="59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178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59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178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59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9" fillId="44" borderId="0" applyNumberFormat="0" applyBorder="0" applyAlignment="0" applyProtection="0"/>
    <xf numFmtId="178" fontId="137" fillId="44" borderId="0" applyNumberFormat="0" applyBorder="0" applyAlignment="0" applyProtection="0"/>
    <xf numFmtId="0" fontId="59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9" fillId="44" borderId="0" applyNumberFormat="0" applyBorder="0" applyAlignment="0" applyProtection="0"/>
    <xf numFmtId="0" fontId="137" fillId="44" borderId="0" applyNumberFormat="0" applyBorder="0" applyAlignment="0" applyProtection="0"/>
    <xf numFmtId="0" fontId="59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9" fillId="45" borderId="0" applyNumberFormat="0" applyBorder="0" applyAlignment="0" applyProtection="0"/>
    <xf numFmtId="178" fontId="138" fillId="45" borderId="0" applyNumberFormat="0" applyBorder="0" applyAlignment="0" applyProtection="0"/>
    <xf numFmtId="0" fontId="139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9" fillId="45" borderId="0" applyNumberFormat="0" applyBorder="0" applyAlignment="0" applyProtection="0"/>
    <xf numFmtId="0" fontId="138" fillId="45" borderId="0" applyNumberFormat="0" applyBorder="0" applyAlignment="0" applyProtection="0"/>
    <xf numFmtId="0" fontId="139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9" fillId="42" borderId="0" applyNumberFormat="0" applyBorder="0" applyAlignment="0" applyProtection="0"/>
    <xf numFmtId="178" fontId="138" fillId="42" borderId="0" applyNumberFormat="0" applyBorder="0" applyAlignment="0" applyProtection="0"/>
    <xf numFmtId="0" fontId="139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9" fillId="42" borderId="0" applyNumberFormat="0" applyBorder="0" applyAlignment="0" applyProtection="0"/>
    <xf numFmtId="0" fontId="138" fillId="42" borderId="0" applyNumberFormat="0" applyBorder="0" applyAlignment="0" applyProtection="0"/>
    <xf numFmtId="0" fontId="139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9" fillId="43" borderId="0" applyNumberFormat="0" applyBorder="0" applyAlignment="0" applyProtection="0"/>
    <xf numFmtId="178" fontId="138" fillId="43" borderId="0" applyNumberFormat="0" applyBorder="0" applyAlignment="0" applyProtection="0"/>
    <xf numFmtId="0" fontId="139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9" fillId="43" borderId="0" applyNumberFormat="0" applyBorder="0" applyAlignment="0" applyProtection="0"/>
    <xf numFmtId="0" fontId="138" fillId="43" borderId="0" applyNumberFormat="0" applyBorder="0" applyAlignment="0" applyProtection="0"/>
    <xf numFmtId="0" fontId="139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178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178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9" fillId="48" borderId="0" applyNumberFormat="0" applyBorder="0" applyAlignment="0" applyProtection="0"/>
    <xf numFmtId="178" fontId="138" fillId="48" borderId="0" applyNumberFormat="0" applyBorder="0" applyAlignment="0" applyProtection="0"/>
    <xf numFmtId="0" fontId="139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9" fillId="48" borderId="0" applyNumberFormat="0" applyBorder="0" applyAlignment="0" applyProtection="0"/>
    <xf numFmtId="0" fontId="138" fillId="48" borderId="0" applyNumberFormat="0" applyBorder="0" applyAlignment="0" applyProtection="0"/>
    <xf numFmtId="0" fontId="139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9" fillId="49" borderId="0" applyNumberFormat="0" applyBorder="0" applyAlignment="0" applyProtection="0"/>
    <xf numFmtId="178" fontId="138" fillId="49" borderId="0" applyNumberFormat="0" applyBorder="0" applyAlignment="0" applyProtection="0"/>
    <xf numFmtId="0" fontId="139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9" fillId="49" borderId="0" applyNumberFormat="0" applyBorder="0" applyAlignment="0" applyProtection="0"/>
    <xf numFmtId="0" fontId="138" fillId="49" borderId="0" applyNumberFormat="0" applyBorder="0" applyAlignment="0" applyProtection="0"/>
    <xf numFmtId="0" fontId="139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9" fillId="50" borderId="0" applyNumberFormat="0" applyBorder="0" applyAlignment="0" applyProtection="0"/>
    <xf numFmtId="178" fontId="138" fillId="50" borderId="0" applyNumberFormat="0" applyBorder="0" applyAlignment="0" applyProtection="0"/>
    <xf numFmtId="0" fontId="139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9" fillId="50" borderId="0" applyNumberFormat="0" applyBorder="0" applyAlignment="0" applyProtection="0"/>
    <xf numFmtId="0" fontId="138" fillId="50" borderId="0" applyNumberFormat="0" applyBorder="0" applyAlignment="0" applyProtection="0"/>
    <xf numFmtId="0" fontId="139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9" fillId="51" borderId="0" applyNumberFormat="0" applyBorder="0" applyAlignment="0" applyProtection="0"/>
    <xf numFmtId="178" fontId="138" fillId="51" borderId="0" applyNumberFormat="0" applyBorder="0" applyAlignment="0" applyProtection="0"/>
    <xf numFmtId="0" fontId="139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9" fillId="51" borderId="0" applyNumberFormat="0" applyBorder="0" applyAlignment="0" applyProtection="0"/>
    <xf numFmtId="0" fontId="138" fillId="51" borderId="0" applyNumberFormat="0" applyBorder="0" applyAlignment="0" applyProtection="0"/>
    <xf numFmtId="0" fontId="139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178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9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178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9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9" fillId="52" borderId="0" applyNumberFormat="0" applyBorder="0" applyAlignment="0" applyProtection="0"/>
    <xf numFmtId="178" fontId="138" fillId="52" borderId="0" applyNumberFormat="0" applyBorder="0" applyAlignment="0" applyProtection="0"/>
    <xf numFmtId="0" fontId="139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9" fillId="52" borderId="0" applyNumberFormat="0" applyBorder="0" applyAlignment="0" applyProtection="0"/>
    <xf numFmtId="0" fontId="138" fillId="52" borderId="0" applyNumberFormat="0" applyBorder="0" applyAlignment="0" applyProtection="0"/>
    <xf numFmtId="0" fontId="139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1" fillId="36" borderId="0" applyNumberFormat="0" applyBorder="0" applyAlignment="0" applyProtection="0"/>
    <xf numFmtId="178" fontId="140" fillId="36" borderId="0" applyNumberFormat="0" applyBorder="0" applyAlignment="0" applyProtection="0"/>
    <xf numFmtId="0" fontId="141" fillId="36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1" fillId="36" borderId="0" applyNumberFormat="0" applyBorder="0" applyAlignment="0" applyProtection="0"/>
    <xf numFmtId="0" fontId="140" fillId="36" borderId="0" applyNumberFormat="0" applyBorder="0" applyAlignment="0" applyProtection="0"/>
    <xf numFmtId="0" fontId="141" fillId="36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0" fillId="36" borderId="0" applyNumberFormat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113" fillId="54" borderId="23" applyNumberFormat="0" applyAlignment="0" applyProtection="0"/>
    <xf numFmtId="178" fontId="144" fillId="54" borderId="23" applyNumberFormat="0" applyAlignment="0" applyProtection="0"/>
    <xf numFmtId="0" fontId="113" fillId="54" borderId="23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113" fillId="54" borderId="23" applyNumberFormat="0" applyAlignment="0" applyProtection="0"/>
    <xf numFmtId="0" fontId="144" fillId="54" borderId="23" applyNumberFormat="0" applyAlignment="0" applyProtection="0"/>
    <xf numFmtId="0" fontId="113" fillId="54" borderId="23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144" fillId="54" borderId="23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37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8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49" fillId="37" borderId="0" applyNumberFormat="0" applyBorder="0" applyAlignment="0" applyProtection="0"/>
    <xf numFmtId="178" fontId="148" fillId="37" borderId="0" applyNumberFormat="0" applyBorder="0" applyAlignment="0" applyProtection="0"/>
    <xf numFmtId="0" fontId="149" fillId="37" borderId="0" applyNumberFormat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49" fillId="37" borderId="0" applyNumberFormat="0" applyBorder="0" applyAlignment="0" applyProtection="0"/>
    <xf numFmtId="0" fontId="148" fillId="37" borderId="0" applyNumberFormat="0" applyBorder="0" applyAlignment="0" applyProtection="0"/>
    <xf numFmtId="0" fontId="149" fillId="37" borderId="0" applyNumberFormat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1" fillId="0" borderId="24" applyNumberFormat="0" applyFill="0" applyAlignment="0" applyProtection="0"/>
    <xf numFmtId="178" fontId="150" fillId="0" borderId="24" applyNumberFormat="0" applyFill="0" applyAlignment="0" applyProtection="0"/>
    <xf numFmtId="0" fontId="151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1" fillId="0" borderId="24" applyNumberFormat="0" applyFill="0" applyAlignment="0" applyProtection="0"/>
    <xf numFmtId="0" fontId="150" fillId="0" borderId="24" applyNumberFormat="0" applyFill="0" applyAlignment="0" applyProtection="0"/>
    <xf numFmtId="0" fontId="151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3" fillId="0" borderId="25" applyNumberFormat="0" applyFill="0" applyAlignment="0" applyProtection="0"/>
    <xf numFmtId="178" fontId="152" fillId="0" borderId="25" applyNumberFormat="0" applyFill="0" applyAlignment="0" applyProtection="0"/>
    <xf numFmtId="0" fontId="153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3" fillId="0" borderId="25" applyNumberFormat="0" applyFill="0" applyAlignment="0" applyProtection="0"/>
    <xf numFmtId="0" fontId="152" fillId="0" borderId="25" applyNumberFormat="0" applyFill="0" applyAlignment="0" applyProtection="0"/>
    <xf numFmtId="0" fontId="153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178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8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178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58" fillId="0" borderId="27" applyNumberFormat="0" applyFill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161" fillId="55" borderId="0" applyNumberFormat="0" applyBorder="0" applyAlignment="0" applyProtection="0"/>
    <xf numFmtId="178" fontId="160" fillId="55" borderId="0" applyNumberFormat="0" applyBorder="0" applyAlignment="0" applyProtection="0"/>
    <xf numFmtId="0" fontId="161" fillId="55" borderId="0" applyNumberFormat="0" applyBorder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161" fillId="55" borderId="0" applyNumberFormat="0" applyBorder="0" applyAlignment="0" applyProtection="0"/>
    <xf numFmtId="0" fontId="160" fillId="55" borderId="0" applyNumberFormat="0" applyBorder="0" applyAlignment="0" applyProtection="0"/>
    <xf numFmtId="0" fontId="161" fillId="55" borderId="0" applyNumberFormat="0" applyBorder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0" fontId="59" fillId="0" borderId="0"/>
    <xf numFmtId="178" fontId="57" fillId="0" borderId="0"/>
    <xf numFmtId="0" fontId="31" fillId="0" borderId="0"/>
    <xf numFmtId="0" fontId="60" fillId="0" borderId="0"/>
    <xf numFmtId="178" fontId="162" fillId="0" borderId="0"/>
    <xf numFmtId="0" fontId="31" fillId="0" borderId="0"/>
    <xf numFmtId="0" fontId="162" fillId="0" borderId="0"/>
    <xf numFmtId="0" fontId="162" fillId="0" borderId="0"/>
    <xf numFmtId="0" fontId="162" fillId="0" borderId="0"/>
    <xf numFmtId="0" fontId="59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9" fillId="0" borderId="0"/>
    <xf numFmtId="178" fontId="57" fillId="0" borderId="0"/>
    <xf numFmtId="0" fontId="59" fillId="0" borderId="0"/>
    <xf numFmtId="0" fontId="57" fillId="0" borderId="0"/>
    <xf numFmtId="178" fontId="57" fillId="0" borderId="0"/>
    <xf numFmtId="0" fontId="59" fillId="0" borderId="0"/>
    <xf numFmtId="201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78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8" fontId="31" fillId="0" borderId="0"/>
    <xf numFmtId="0" fontId="31" fillId="0" borderId="0"/>
    <xf numFmtId="193" fontId="45" fillId="0" borderId="0"/>
    <xf numFmtId="193" fontId="45" fillId="0" borderId="0"/>
    <xf numFmtId="193" fontId="45" fillId="0" borderId="0"/>
    <xf numFmtId="193" fontId="45" fillId="0" borderId="0"/>
    <xf numFmtId="193" fontId="45" fillId="0" borderId="0"/>
    <xf numFmtId="193" fontId="45" fillId="0" borderId="0"/>
    <xf numFmtId="178" fontId="4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0" borderId="0"/>
    <xf numFmtId="178" fontId="44" fillId="0" borderId="0"/>
    <xf numFmtId="193" fontId="45" fillId="0" borderId="0"/>
    <xf numFmtId="0" fontId="41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0" fontId="59" fillId="0" borderId="0"/>
    <xf numFmtId="0" fontId="4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8" fontId="60" fillId="0" borderId="0"/>
    <xf numFmtId="178" fontId="4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4" fillId="0" borderId="0"/>
    <xf numFmtId="0" fontId="41" fillId="0" borderId="0"/>
    <xf numFmtId="0" fontId="44" fillId="0" borderId="0"/>
    <xf numFmtId="0" fontId="41" fillId="0" borderId="0"/>
    <xf numFmtId="0" fontId="41" fillId="0" borderId="0"/>
    <xf numFmtId="0" fontId="41" fillId="0" borderId="0"/>
    <xf numFmtId="0" fontId="59" fillId="0" borderId="0"/>
    <xf numFmtId="0" fontId="44" fillId="0" borderId="0"/>
    <xf numFmtId="0" fontId="44" fillId="0" borderId="0"/>
    <xf numFmtId="0" fontId="44" fillId="0" borderId="0"/>
    <xf numFmtId="202" fontId="57" fillId="0" borderId="0"/>
    <xf numFmtId="178" fontId="31" fillId="0" borderId="0"/>
    <xf numFmtId="0" fontId="41" fillId="0" borderId="0"/>
    <xf numFmtId="0" fontId="4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0" fontId="61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178" fontId="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8" fontId="16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85" fontId="4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9" fillId="0" borderId="0"/>
    <xf numFmtId="0" fontId="59" fillId="0" borderId="0"/>
    <xf numFmtId="0" fontId="5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178" fontId="60" fillId="0" borderId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4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78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78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44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7" fillId="0" borderId="0"/>
    <xf numFmtId="0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07" fillId="0" borderId="0">
      <alignment vertical="top"/>
    </xf>
    <xf numFmtId="9" fontId="44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122" fillId="0" borderId="0"/>
    <xf numFmtId="0" fontId="60" fillId="0" borderId="0"/>
    <xf numFmtId="0" fontId="122" fillId="0" borderId="0"/>
    <xf numFmtId="41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2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0" fontId="129" fillId="0" borderId="0"/>
    <xf numFmtId="9" fontId="31" fillId="0" borderId="0" applyFont="0" applyFill="0" applyBorder="0" applyAlignment="0" applyProtection="0"/>
    <xf numFmtId="0" fontId="129" fillId="0" borderId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44" fillId="0" borderId="0" applyFont="0" applyFill="0" applyBorder="0" applyAlignment="0" applyProtection="0">
      <alignment wrapText="1"/>
    </xf>
    <xf numFmtId="0" fontId="31" fillId="0" borderId="0"/>
    <xf numFmtId="0" fontId="44" fillId="0" borderId="0">
      <alignment wrapText="1"/>
    </xf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107" fillId="0" borderId="0">
      <alignment vertical="top"/>
    </xf>
    <xf numFmtId="0" fontId="67" fillId="0" borderId="0" applyFont="0" applyFill="0" applyBorder="0" applyAlignment="0" applyProtection="0"/>
    <xf numFmtId="0" fontId="67" fillId="0" borderId="0"/>
    <xf numFmtId="43" fontId="31" fillId="0" borderId="0" applyFont="0" applyFill="0" applyBorder="0" applyAlignment="0" applyProtection="0"/>
    <xf numFmtId="203" fontId="59" fillId="0" borderId="0" applyFont="0" applyFill="0" applyBorder="0" applyAlignment="0" applyProtection="0"/>
    <xf numFmtId="0" fontId="67" fillId="0" borderId="0"/>
    <xf numFmtId="0" fontId="107" fillId="0" borderId="0">
      <alignment vertical="top"/>
    </xf>
    <xf numFmtId="0" fontId="67" fillId="0" borderId="0" applyFont="0" applyFill="0" applyBorder="0" applyAlignment="0" applyProtection="0"/>
    <xf numFmtId="43" fontId="137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0" fontId="44" fillId="0" borderId="0"/>
    <xf numFmtId="0" fontId="31" fillId="0" borderId="0"/>
    <xf numFmtId="178" fontId="45" fillId="0" borderId="0"/>
    <xf numFmtId="170" fontId="3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170" fontId="4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7" fillId="0" borderId="0"/>
    <xf numFmtId="0" fontId="31" fillId="0" borderId="0"/>
    <xf numFmtId="203" fontId="59" fillId="0" borderId="0" applyFont="0" applyFill="0" applyBorder="0" applyAlignment="0" applyProtection="0"/>
    <xf numFmtId="0" fontId="172" fillId="0" borderId="0"/>
    <xf numFmtId="43" fontId="172" fillId="0" borderId="0" applyFont="0" applyFill="0" applyBorder="0" applyAlignment="0" applyProtection="0"/>
    <xf numFmtId="0" fontId="31" fillId="0" borderId="0"/>
    <xf numFmtId="0" fontId="44" fillId="0" borderId="0"/>
    <xf numFmtId="0" fontId="44" fillId="0" borderId="0"/>
    <xf numFmtId="0" fontId="44" fillId="0" borderId="0"/>
    <xf numFmtId="0" fontId="173" fillId="0" borderId="39"/>
    <xf numFmtId="0" fontId="174" fillId="0" borderId="0"/>
    <xf numFmtId="168" fontId="44" fillId="0" borderId="0" applyFont="0" applyFill="0" applyBorder="0" applyAlignment="0" applyProtection="0"/>
    <xf numFmtId="204" fontId="4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41" fontId="174" fillId="0" borderId="0" applyFont="0" applyFill="0" applyBorder="0" applyAlignment="0" applyProtection="0"/>
    <xf numFmtId="0" fontId="177" fillId="0" borderId="0"/>
    <xf numFmtId="49" fontId="45" fillId="0" borderId="0" applyProtection="0">
      <alignment horizontal="left"/>
    </xf>
    <xf numFmtId="49" fontId="45" fillId="0" borderId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78" fillId="0" borderId="0"/>
    <xf numFmtId="205" fontId="45" fillId="0" borderId="0" applyFill="0" applyBorder="0" applyProtection="0">
      <alignment horizontal="right"/>
    </xf>
    <xf numFmtId="206" fontId="45" fillId="0" borderId="0" applyFill="0" applyBorder="0" applyProtection="0">
      <alignment horizontal="right"/>
    </xf>
    <xf numFmtId="207" fontId="179" fillId="0" borderId="0" applyFill="0" applyBorder="0" applyProtection="0">
      <alignment horizontal="center"/>
    </xf>
    <xf numFmtId="208" fontId="179" fillId="0" borderId="0" applyFill="0" applyBorder="0" applyProtection="0">
      <alignment horizontal="center"/>
    </xf>
    <xf numFmtId="209" fontId="180" fillId="0" borderId="0" applyFill="0" applyBorder="0" applyProtection="0">
      <alignment horizontal="right"/>
    </xf>
    <xf numFmtId="210" fontId="45" fillId="0" borderId="0" applyFill="0" applyBorder="0" applyProtection="0">
      <alignment horizontal="right"/>
    </xf>
    <xf numFmtId="211" fontId="45" fillId="0" borderId="0" applyFill="0" applyBorder="0" applyProtection="0">
      <alignment horizontal="right"/>
    </xf>
    <xf numFmtId="212" fontId="45" fillId="0" borderId="0" applyFill="0" applyBorder="0" applyProtection="0">
      <alignment horizontal="right"/>
    </xf>
    <xf numFmtId="213" fontId="45" fillId="0" borderId="0" applyFill="0" applyBorder="0" applyProtection="0">
      <alignment horizontal="right"/>
    </xf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/>
    <xf numFmtId="167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0" fontId="134" fillId="0" borderId="0" applyNumberFormat="0" applyAlignment="0"/>
    <xf numFmtId="0" fontId="133" fillId="0" borderId="0">
      <alignment horizontal="center" wrapText="1"/>
      <protection locked="0"/>
    </xf>
    <xf numFmtId="43" fontId="124" fillId="0" borderId="0" applyFont="0" applyFill="0" applyBorder="0" applyAlignment="0" applyProtection="0"/>
    <xf numFmtId="214" fontId="78" fillId="6" borderId="0" applyNumberFormat="0" applyBorder="0" applyAlignment="0" applyProtection="0"/>
    <xf numFmtId="215" fontId="78" fillId="6" borderId="0" applyNumberFormat="0" applyBorder="0" applyAlignment="0" applyProtection="0"/>
    <xf numFmtId="216" fontId="78" fillId="6" borderId="0" applyNumberFormat="0" applyBorder="0" applyAlignment="0" applyProtection="0"/>
    <xf numFmtId="217" fontId="137" fillId="0" borderId="0" applyFill="0" applyBorder="0" applyAlignment="0"/>
    <xf numFmtId="218" fontId="44" fillId="0" borderId="0" applyFill="0" applyBorder="0" applyAlignment="0"/>
    <xf numFmtId="218" fontId="44" fillId="0" borderId="0" applyFill="0" applyBorder="0" applyAlignment="0"/>
    <xf numFmtId="191" fontId="44" fillId="0" borderId="0" applyFill="0" applyBorder="0" applyAlignment="0"/>
    <xf numFmtId="219" fontId="44" fillId="0" borderId="0" applyFill="0" applyBorder="0" applyAlignment="0"/>
    <xf numFmtId="220" fontId="44" fillId="0" borderId="0" applyFill="0" applyBorder="0" applyAlignment="0"/>
    <xf numFmtId="221" fontId="44" fillId="0" borderId="0" applyFill="0" applyBorder="0" applyAlignment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9" fontId="44" fillId="0" borderId="0" applyFill="0" applyBorder="0" applyAlignment="0"/>
    <xf numFmtId="223" fontId="44" fillId="0" borderId="0" applyFill="0" applyBorder="0" applyAlignment="0"/>
    <xf numFmtId="199" fontId="44" fillId="0" borderId="0" applyFill="0" applyBorder="0" applyAlignment="0"/>
    <xf numFmtId="191" fontId="44" fillId="0" borderId="0" applyFill="0" applyBorder="0" applyAlignment="0"/>
    <xf numFmtId="3" fontId="132" fillId="0" borderId="36"/>
    <xf numFmtId="1" fontId="184" fillId="0" borderId="40">
      <alignment vertical="top"/>
    </xf>
    <xf numFmtId="37" fontId="185" fillId="0" borderId="0"/>
    <xf numFmtId="37" fontId="185" fillId="0" borderId="0"/>
    <xf numFmtId="37" fontId="185" fillId="0" borderId="0"/>
    <xf numFmtId="37" fontId="185" fillId="0" borderId="0"/>
    <xf numFmtId="37" fontId="185" fillId="0" borderId="0"/>
    <xf numFmtId="37" fontId="185" fillId="0" borderId="0"/>
    <xf numFmtId="37" fontId="185" fillId="0" borderId="0"/>
    <xf numFmtId="37" fontId="185" fillId="0" borderId="0"/>
    <xf numFmtId="41" fontId="54" fillId="0" borderId="0" applyFont="0" applyFill="0" applyBorder="0" applyAlignment="0" applyProtection="0"/>
    <xf numFmtId="222" fontId="44" fillId="0" borderId="0" applyFont="0" applyFill="0" applyBorder="0" applyAlignment="0" applyProtection="0"/>
    <xf numFmtId="218" fontId="44" fillId="0" borderId="0" applyFont="0" applyFill="0" applyBorder="0" applyAlignment="0" applyProtection="0"/>
    <xf numFmtId="38" fontId="132" fillId="0" borderId="7"/>
    <xf numFmtId="43" fontId="18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2" fontId="137" fillId="0" borderId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24" fontId="17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5" fontId="54" fillId="0" borderId="0" applyFont="0" applyFill="0" applyBorder="0" applyAlignment="0" applyProtection="0"/>
    <xf numFmtId="43" fontId="44" fillId="0" borderId="0" quotePrefix="1" applyFont="0" applyFill="0" applyBorder="0" applyAlignment="0">
      <protection locked="0"/>
    </xf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192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9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6" fontId="45" fillId="0" borderId="0"/>
    <xf numFmtId="3" fontId="44" fillId="0" borderId="0" applyFill="0" applyBorder="0" applyAlignment="0" applyProtection="0"/>
    <xf numFmtId="227" fontId="134" fillId="0" borderId="0" applyBorder="0"/>
    <xf numFmtId="228" fontId="134" fillId="0" borderId="0" applyBorder="0"/>
    <xf numFmtId="171" fontId="194" fillId="0" borderId="0"/>
    <xf numFmtId="0" fontId="195" fillId="0" borderId="0" applyNumberFormat="0" applyAlignment="0">
      <alignment horizontal="left"/>
    </xf>
    <xf numFmtId="0" fontId="196" fillId="0" borderId="0" applyNumberFormat="0" applyAlignment="0"/>
    <xf numFmtId="226" fontId="89" fillId="60" borderId="0">
      <protection locked="0"/>
    </xf>
    <xf numFmtId="191" fontId="44" fillId="0" borderId="0" applyFont="0" applyFill="0" applyBorder="0" applyAlignment="0" applyProtection="0"/>
    <xf numFmtId="44" fontId="31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218" fontId="4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218" fontId="44" fillId="0" borderId="0" applyFont="0" applyFill="0" applyBorder="0" applyAlignment="0" applyProtection="0"/>
    <xf numFmtId="218" fontId="44" fillId="0" borderId="0" applyFont="0" applyFill="0" applyBorder="0" applyAlignment="0" applyProtection="0"/>
    <xf numFmtId="218" fontId="44" fillId="0" borderId="0" applyFont="0" applyFill="0" applyBorder="0" applyAlignment="0" applyProtection="0"/>
    <xf numFmtId="44" fontId="171" fillId="0" borderId="0" applyFont="0" applyFill="0" applyBorder="0" applyAlignment="0" applyProtection="0"/>
    <xf numFmtId="229" fontId="44" fillId="0" borderId="0" applyFill="0" applyBorder="0" applyAlignment="0" applyProtection="0"/>
    <xf numFmtId="230" fontId="45" fillId="0" borderId="0"/>
    <xf numFmtId="231" fontId="44" fillId="61" borderId="0" applyFont="0" applyBorder="0"/>
    <xf numFmtId="0" fontId="197" fillId="0" borderId="0"/>
    <xf numFmtId="183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8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0" fontId="44" fillId="0" borderId="0"/>
    <xf numFmtId="173" fontId="44" fillId="0" borderId="0"/>
    <xf numFmtId="183" fontId="44" fillId="0" borderId="0"/>
    <xf numFmtId="183" fontId="44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232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189" fontId="44" fillId="0" borderId="0"/>
    <xf numFmtId="18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3" fontId="44" fillId="0" borderId="0"/>
    <xf numFmtId="234" fontId="44" fillId="0" borderId="0"/>
    <xf numFmtId="172" fontId="44" fillId="0" borderId="0"/>
    <xf numFmtId="235" fontId="44" fillId="0" borderId="0"/>
    <xf numFmtId="235" fontId="44" fillId="0" borderId="0"/>
    <xf numFmtId="183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3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5" fontId="44" fillId="0" borderId="0"/>
    <xf numFmtId="235" fontId="44" fillId="0" borderId="0"/>
    <xf numFmtId="235" fontId="44" fillId="0" borderId="0"/>
    <xf numFmtId="233" fontId="44" fillId="0" borderId="0"/>
    <xf numFmtId="0" fontId="44" fillId="0" borderId="0"/>
    <xf numFmtId="0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5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0" fontId="44" fillId="0" borderId="0"/>
    <xf numFmtId="0" fontId="44" fillId="0" borderId="0"/>
    <xf numFmtId="0" fontId="44" fillId="0" borderId="0"/>
    <xf numFmtId="189" fontId="44" fillId="0" borderId="0"/>
    <xf numFmtId="235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5" fontId="44" fillId="0" borderId="0"/>
    <xf numFmtId="189" fontId="44" fillId="0" borderId="0"/>
    <xf numFmtId="189" fontId="44" fillId="0" borderId="0"/>
    <xf numFmtId="235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178" fillId="0" borderId="0"/>
    <xf numFmtId="0" fontId="44" fillId="0" borderId="0"/>
    <xf numFmtId="189" fontId="196" fillId="0" borderId="36" applyNumberFormat="0" applyFont="0" applyFill="0" applyAlignment="0">
      <alignment horizontal="left"/>
    </xf>
    <xf numFmtId="0" fontId="199" fillId="0" borderId="39"/>
    <xf numFmtId="226" fontId="200" fillId="0" borderId="0">
      <protection locked="0"/>
    </xf>
    <xf numFmtId="236" fontId="44" fillId="0" borderId="0" applyFill="0" applyBorder="0" applyAlignment="0" applyProtection="0"/>
    <xf numFmtId="14" fontId="137" fillId="0" borderId="0" applyFill="0" applyBorder="0" applyAlignment="0"/>
    <xf numFmtId="0" fontId="196" fillId="0" borderId="0"/>
    <xf numFmtId="237" fontId="44" fillId="0" borderId="41">
      <alignment vertical="center"/>
    </xf>
    <xf numFmtId="198" fontId="44" fillId="0" borderId="41">
      <alignment vertical="center"/>
    </xf>
    <xf numFmtId="198" fontId="44" fillId="0" borderId="41">
      <alignment vertical="center"/>
    </xf>
    <xf numFmtId="41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238" fontId="45" fillId="0" borderId="0"/>
    <xf numFmtId="226" fontId="170" fillId="0" borderId="34"/>
    <xf numFmtId="0" fontId="196" fillId="0" borderId="39"/>
    <xf numFmtId="0" fontId="196" fillId="0" borderId="39"/>
    <xf numFmtId="0" fontId="202" fillId="0" borderId="0" applyNumberFormat="0" applyFill="0" applyBorder="0" applyAlignment="0" applyProtection="0"/>
    <xf numFmtId="0" fontId="203" fillId="62" borderId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1" fontId="44" fillId="0" borderId="0" applyFill="0" applyBorder="0" applyAlignment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9" fontId="44" fillId="0" borderId="0" applyFill="0" applyBorder="0" applyAlignment="0"/>
    <xf numFmtId="223" fontId="44" fillId="0" borderId="0" applyFill="0" applyBorder="0" applyAlignment="0"/>
    <xf numFmtId="199" fontId="44" fillId="0" borderId="0" applyFill="0" applyBorder="0" applyAlignment="0"/>
    <xf numFmtId="191" fontId="44" fillId="0" borderId="0" applyFill="0" applyBorder="0" applyAlignment="0"/>
    <xf numFmtId="0" fontId="204" fillId="0" borderId="0" applyNumberFormat="0" applyAlignment="0">
      <alignment horizontal="left"/>
    </xf>
    <xf numFmtId="232" fontId="178" fillId="0" borderId="0" applyFont="0" applyFill="0" applyBorder="0" applyAlignment="0" applyProtection="0"/>
    <xf numFmtId="2" fontId="44" fillId="0" borderId="0" applyFill="0" applyBorder="0" applyAlignment="0" applyProtection="0"/>
    <xf numFmtId="239" fontId="44" fillId="0" borderId="0">
      <protection locked="0"/>
    </xf>
    <xf numFmtId="239" fontId="44" fillId="0" borderId="0"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/>
    <xf numFmtId="0" fontId="207" fillId="0" borderId="42"/>
    <xf numFmtId="0" fontId="207" fillId="0" borderId="39"/>
    <xf numFmtId="0" fontId="207" fillId="58" borderId="39"/>
    <xf numFmtId="0" fontId="207" fillId="58" borderId="39"/>
    <xf numFmtId="214" fontId="77" fillId="5" borderId="0" applyNumberFormat="0" applyBorder="0" applyAlignment="0" applyProtection="0"/>
    <xf numFmtId="215" fontId="77" fillId="5" borderId="0" applyNumberFormat="0" applyBorder="0" applyAlignment="0" applyProtection="0"/>
    <xf numFmtId="216" fontId="77" fillId="5" borderId="0" applyNumberFormat="0" applyBorder="0" applyAlignment="0" applyProtection="0"/>
    <xf numFmtId="38" fontId="134" fillId="61" borderId="0" applyNumberFormat="0" applyBorder="0" applyAlignment="0" applyProtection="0"/>
    <xf numFmtId="0" fontId="101" fillId="0" borderId="43" applyNumberFormat="0" applyAlignment="0" applyProtection="0">
      <alignment horizontal="left" vertical="center"/>
    </xf>
    <xf numFmtId="0" fontId="101" fillId="0" borderId="33">
      <alignment horizontal="left" vertical="center"/>
    </xf>
    <xf numFmtId="240" fontId="208" fillId="0" borderId="0">
      <protection locked="0"/>
    </xf>
    <xf numFmtId="241" fontId="44" fillId="0" borderId="0">
      <protection locked="0"/>
    </xf>
    <xf numFmtId="241" fontId="44" fillId="0" borderId="0">
      <protection locked="0"/>
    </xf>
    <xf numFmtId="240" fontId="208" fillId="0" borderId="0">
      <protection locked="0"/>
    </xf>
    <xf numFmtId="241" fontId="44" fillId="0" borderId="0">
      <protection locked="0"/>
    </xf>
    <xf numFmtId="241" fontId="44" fillId="0" borderId="0">
      <protection locked="0"/>
    </xf>
    <xf numFmtId="41" fontId="209" fillId="0" borderId="0" applyBorder="0" applyAlignment="0" applyProtection="0">
      <alignment horizontal="right" wrapText="1"/>
    </xf>
    <xf numFmtId="0" fontId="210" fillId="0" borderId="35"/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10" fontId="134" fillId="63" borderId="36" applyNumberFormat="0" applyBorder="0" applyAlignment="0" applyProtection="0"/>
    <xf numFmtId="242" fontId="197" fillId="64" borderId="0"/>
    <xf numFmtId="189" fontId="213" fillId="65" borderId="36" applyNumberFormat="0" applyAlignment="0">
      <alignment horizontal="left"/>
    </xf>
    <xf numFmtId="0" fontId="214" fillId="65" borderId="39"/>
    <xf numFmtId="0" fontId="215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233" fontId="44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1" fontId="44" fillId="0" borderId="0" applyFill="0" applyBorder="0" applyAlignment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9" fontId="44" fillId="0" borderId="0" applyFill="0" applyBorder="0" applyAlignment="0"/>
    <xf numFmtId="223" fontId="44" fillId="0" borderId="0" applyFill="0" applyBorder="0" applyAlignment="0"/>
    <xf numFmtId="199" fontId="44" fillId="0" borderId="0" applyFill="0" applyBorder="0" applyAlignment="0"/>
    <xf numFmtId="191" fontId="44" fillId="0" borderId="0" applyFill="0" applyBorder="0" applyAlignment="0"/>
    <xf numFmtId="242" fontId="217" fillId="66" borderId="0"/>
    <xf numFmtId="0" fontId="218" fillId="0" borderId="36">
      <alignment horizontal="center"/>
    </xf>
    <xf numFmtId="243" fontId="44" fillId="0" borderId="0" applyFont="0" applyFill="0" applyBorder="0" applyAlignment="0" applyProtection="0"/>
    <xf numFmtId="244" fontId="44" fillId="0" borderId="0" applyFont="0" applyFill="0" applyBorder="0" applyAlignment="0" applyProtection="0"/>
    <xf numFmtId="245" fontId="44" fillId="0" borderId="0" applyFont="0" applyFill="0" applyBorder="0" applyAlignment="0" applyProtection="0"/>
    <xf numFmtId="246" fontId="44" fillId="0" borderId="0" applyFont="0" applyFill="0" applyBorder="0" applyAlignment="0" applyProtection="0"/>
    <xf numFmtId="214" fontId="115" fillId="7" borderId="0" applyNumberFormat="0" applyBorder="0" applyAlignment="0" applyProtection="0"/>
    <xf numFmtId="215" fontId="115" fillId="7" borderId="0" applyNumberFormat="0" applyBorder="0" applyAlignment="0" applyProtection="0"/>
    <xf numFmtId="0" fontId="219" fillId="7" borderId="0" applyNumberFormat="0" applyBorder="0" applyAlignment="0" applyProtection="0"/>
    <xf numFmtId="216" fontId="115" fillId="7" borderId="0" applyNumberFormat="0" applyBorder="0" applyAlignment="0" applyProtection="0"/>
    <xf numFmtId="0" fontId="45" fillId="0" borderId="0"/>
    <xf numFmtId="0" fontId="44" fillId="0" borderId="0"/>
    <xf numFmtId="37" fontId="220" fillId="0" borderId="0"/>
    <xf numFmtId="247" fontId="22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2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232" fontId="190" fillId="0" borderId="0"/>
    <xf numFmtId="0" fontId="17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4" fillId="0" borderId="0"/>
    <xf numFmtId="0" fontId="188" fillId="0" borderId="0"/>
    <xf numFmtId="0" fontId="188" fillId="0" borderId="0"/>
    <xf numFmtId="0" fontId="17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>
      <alignment wrapText="1"/>
    </xf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232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44" fillId="0" borderId="0">
      <alignment wrapText="1"/>
    </xf>
    <xf numFmtId="0" fontId="44" fillId="0" borderId="0">
      <alignment wrapText="1"/>
    </xf>
    <xf numFmtId="0" fontId="54" fillId="0" borderId="0"/>
    <xf numFmtId="0" fontId="61" fillId="0" borderId="0"/>
    <xf numFmtId="0" fontId="13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8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9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2" fillId="0" borderId="0"/>
    <xf numFmtId="0" fontId="61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>
      <alignment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8" fillId="0" borderId="0"/>
    <xf numFmtId="0" fontId="19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235" fontId="44" fillId="0" borderId="0"/>
    <xf numFmtId="189" fontId="44" fillId="0" borderId="0"/>
    <xf numFmtId="189" fontId="44" fillId="0" borderId="0"/>
    <xf numFmtId="235" fontId="44" fillId="0" borderId="0"/>
    <xf numFmtId="235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0" fontId="31" fillId="0" borderId="0"/>
    <xf numFmtId="0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0" fontId="31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0" fontId="31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0" fontId="31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218" fontId="31" fillId="0" borderId="0">
      <protection locked="0"/>
    </xf>
    <xf numFmtId="0" fontId="172" fillId="0" borderId="0"/>
    <xf numFmtId="248" fontId="31" fillId="0" borderId="0">
      <protection locked="0"/>
    </xf>
    <xf numFmtId="0" fontId="31" fillId="0" borderId="0">
      <protection locked="0"/>
    </xf>
    <xf numFmtId="0" fontId="178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5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4" fillId="0" borderId="0"/>
    <xf numFmtId="0" fontId="44" fillId="0" borderId="0"/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235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189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2" fillId="0" borderId="0"/>
    <xf numFmtId="0" fontId="61" fillId="0" borderId="0"/>
    <xf numFmtId="0" fontId="61" fillId="0" borderId="0"/>
    <xf numFmtId="0" fontId="61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6" fillId="0" borderId="0"/>
    <xf numFmtId="0" fontId="136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0" fontId="31" fillId="0" borderId="0"/>
    <xf numFmtId="0" fontId="44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44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249" fontId="44" fillId="0" borderId="0" applyFont="0" applyFill="0" applyBorder="0" applyAlignment="0" applyProtection="0"/>
    <xf numFmtId="250" fontId="44" fillId="0" borderId="0" applyFont="0" applyFill="0" applyBorder="0" applyAlignment="0" applyProtection="0"/>
    <xf numFmtId="0" fontId="223" fillId="3" borderId="0"/>
    <xf numFmtId="14" fontId="133" fillId="0" borderId="0">
      <alignment horizontal="center" wrapText="1"/>
      <protection locked="0"/>
    </xf>
    <xf numFmtId="221" fontId="44" fillId="0" borderId="0" applyFont="0" applyFill="0" applyBorder="0" applyAlignment="0" applyProtection="0"/>
    <xf numFmtId="251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10" fontId="44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93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2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9" fillId="0" borderId="0" applyFont="0" applyFill="0" applyBorder="0" applyAlignment="0" applyProtection="0"/>
    <xf numFmtId="252" fontId="134" fillId="0" borderId="0" applyBorder="0">
      <alignment horizontal="right"/>
    </xf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1" fontId="44" fillId="0" borderId="0" applyFill="0" applyBorder="0" applyAlignment="0"/>
    <xf numFmtId="222" fontId="44" fillId="0" borderId="0" applyFill="0" applyBorder="0" applyAlignment="0"/>
    <xf numFmtId="218" fontId="44" fillId="0" borderId="0" applyFill="0" applyBorder="0" applyAlignment="0"/>
    <xf numFmtId="222" fontId="44" fillId="0" borderId="0" applyFill="0" applyBorder="0" applyAlignment="0"/>
    <xf numFmtId="199" fontId="44" fillId="0" borderId="0" applyFill="0" applyBorder="0" applyAlignment="0"/>
    <xf numFmtId="223" fontId="44" fillId="0" borderId="0" applyFill="0" applyBorder="0" applyAlignment="0"/>
    <xf numFmtId="199" fontId="44" fillId="0" borderId="0" applyFill="0" applyBorder="0" applyAlignment="0"/>
    <xf numFmtId="191" fontId="44" fillId="0" borderId="0" applyFill="0" applyBorder="0" applyAlignment="0"/>
    <xf numFmtId="164" fontId="185" fillId="0" borderId="0"/>
    <xf numFmtId="0" fontId="132" fillId="0" borderId="0" applyNumberFormat="0" applyFont="0" applyFill="0" applyBorder="0" applyAlignment="0" applyProtection="0">
      <alignment horizontal="left"/>
    </xf>
    <xf numFmtId="15" fontId="132" fillId="0" borderId="0" applyFont="0" applyFill="0" applyBorder="0" applyAlignment="0" applyProtection="0"/>
    <xf numFmtId="4" fontId="132" fillId="0" borderId="0" applyFont="0" applyFill="0" applyBorder="0" applyAlignment="0" applyProtection="0"/>
    <xf numFmtId="0" fontId="226" fillId="0" borderId="38">
      <alignment horizontal="center"/>
    </xf>
    <xf numFmtId="0" fontId="197" fillId="0" borderId="0"/>
    <xf numFmtId="0" fontId="199" fillId="0" borderId="0"/>
    <xf numFmtId="0" fontId="196" fillId="0" borderId="0"/>
    <xf numFmtId="14" fontId="210" fillId="0" borderId="0" applyNumberFormat="0" applyFill="0" applyBorder="0" applyAlignment="0" applyProtection="0">
      <alignment horizontal="left"/>
    </xf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8" borderId="0" applyNumberFormat="0" applyProtection="0">
      <alignment horizontal="left" vertical="center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45" applyNumberFormat="0" applyProtection="0">
      <alignment horizontal="left" vertical="center" indent="1"/>
    </xf>
    <xf numFmtId="4" fontId="227" fillId="78" borderId="0" applyNumberFormat="0" applyProtection="0">
      <alignment horizontal="left" vertical="center" indent="1"/>
    </xf>
    <xf numFmtId="4" fontId="227" fillId="68" borderId="0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4" fontId="137" fillId="78" borderId="0" applyNumberFormat="0" applyProtection="0">
      <alignment horizontal="left" vertical="center" indent="1"/>
    </xf>
    <xf numFmtId="4" fontId="137" fillId="68" borderId="0" applyNumberFormat="0" applyProtection="0">
      <alignment horizontal="left" vertical="center" indent="1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201" fillId="0" borderId="0"/>
    <xf numFmtId="253" fontId="134" fillId="0" borderId="0"/>
    <xf numFmtId="38" fontId="132" fillId="0" borderId="0" applyFont="0" applyFill="0" applyBorder="0" applyAlignment="0" applyProtection="0"/>
    <xf numFmtId="254" fontId="135" fillId="61" borderId="0" applyNumberFormat="0" applyBorder="0" applyAlignment="0" applyProtection="0">
      <alignment horizontal="left" wrapText="1"/>
    </xf>
    <xf numFmtId="40" fontId="233" fillId="0" borderId="0" applyBorder="0">
      <alignment horizontal="right"/>
    </xf>
    <xf numFmtId="255" fontId="44" fillId="0" borderId="0" applyFont="0" applyFill="0" applyBorder="0" applyAlignment="0" applyProtection="0"/>
    <xf numFmtId="189" fontId="196" fillId="0" borderId="36" applyNumberFormat="0" applyFont="0" applyFill="0" applyAlignment="0">
      <alignment horizontal="left"/>
    </xf>
    <xf numFmtId="0" fontId="197" fillId="0" borderId="39"/>
    <xf numFmtId="0" fontId="199" fillId="0" borderId="39"/>
    <xf numFmtId="0" fontId="210" fillId="0" borderId="0"/>
    <xf numFmtId="49" fontId="137" fillId="0" borderId="0" applyFill="0" applyBorder="0" applyAlignment="0"/>
    <xf numFmtId="256" fontId="44" fillId="0" borderId="0" applyFill="0" applyBorder="0" applyAlignment="0"/>
    <xf numFmtId="189" fontId="44" fillId="0" borderId="0" applyFill="0" applyBorder="0" applyAlignment="0"/>
    <xf numFmtId="256" fontId="44" fillId="0" borderId="0" applyFill="0" applyBorder="0" applyAlignment="0"/>
    <xf numFmtId="257" fontId="44" fillId="0" borderId="0" applyFill="0" applyBorder="0" applyAlignment="0"/>
    <xf numFmtId="258" fontId="44" fillId="0" borderId="0" applyFill="0" applyBorder="0" applyAlignment="0"/>
    <xf numFmtId="257" fontId="44" fillId="0" borderId="0" applyFill="0" applyBorder="0" applyAlignment="0"/>
    <xf numFmtId="0" fontId="234" fillId="0" borderId="0" applyNumberFormat="0" applyFont="0" applyAlignment="0">
      <alignment horizontal="left"/>
    </xf>
    <xf numFmtId="0" fontId="49" fillId="0" borderId="0" applyFont="0" applyFill="0" applyBorder="0" applyAlignment="0"/>
    <xf numFmtId="189" fontId="235" fillId="66" borderId="0" applyNumberFormat="0" applyBorder="0" applyAlignment="0">
      <alignment horizontal="left"/>
    </xf>
    <xf numFmtId="0" fontId="236" fillId="66" borderId="0"/>
    <xf numFmtId="0" fontId="237" fillId="66" borderId="0"/>
    <xf numFmtId="170" fontId="41" fillId="0" borderId="0" applyFont="0" applyFill="0" applyBorder="0" applyAlignment="0" applyProtection="0"/>
    <xf numFmtId="189" fontId="213" fillId="0" borderId="47" applyNumberFormat="0" applyFill="0" applyAlignment="0">
      <alignment horizontal="left"/>
    </xf>
    <xf numFmtId="0" fontId="214" fillId="0" borderId="42"/>
    <xf numFmtId="0" fontId="238" fillId="0" borderId="42"/>
    <xf numFmtId="189" fontId="213" fillId="0" borderId="36" applyNumberFormat="0" applyFill="0" applyAlignment="0">
      <alignment horizontal="left"/>
    </xf>
    <xf numFmtId="0" fontId="214" fillId="0" borderId="39"/>
    <xf numFmtId="0" fontId="238" fillId="0" borderId="39"/>
    <xf numFmtId="0" fontId="239" fillId="62" borderId="0"/>
    <xf numFmtId="42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0" fontId="41" fillId="0" borderId="0"/>
    <xf numFmtId="226" fontId="216" fillId="0" borderId="6" applyBorder="0"/>
    <xf numFmtId="38" fontId="132" fillId="0" borderId="0" applyFont="0" applyFill="0" applyBorder="0" applyAlignment="0" applyProtection="0"/>
    <xf numFmtId="38" fontId="132" fillId="0" borderId="0" applyFont="0" applyFill="0" applyBorder="0" applyAlignment="0" applyProtection="0"/>
    <xf numFmtId="0" fontId="240" fillId="0" borderId="0" applyFont="0" applyFill="0" applyBorder="0" applyAlignment="0" applyProtection="0"/>
    <xf numFmtId="0" fontId="241" fillId="0" borderId="0" applyFont="0" applyFill="0" applyBorder="0" applyAlignment="0" applyProtection="0"/>
    <xf numFmtId="261" fontId="242" fillId="0" borderId="0" applyFont="0" applyFill="0" applyBorder="0" applyAlignment="0" applyProtection="0"/>
    <xf numFmtId="262" fontId="242" fillId="0" borderId="0" applyFont="0" applyFill="0" applyBorder="0" applyAlignment="0" applyProtection="0"/>
    <xf numFmtId="0" fontId="243" fillId="0" borderId="0"/>
    <xf numFmtId="42" fontId="244" fillId="0" borderId="0" applyFont="0" applyFill="0" applyBorder="0" applyAlignment="0" applyProtection="0"/>
    <xf numFmtId="44" fontId="244" fillId="0" borderId="0" applyFont="0" applyFill="0" applyBorder="0" applyAlignment="0" applyProtection="0"/>
    <xf numFmtId="0" fontId="44" fillId="0" borderId="0"/>
    <xf numFmtId="0" fontId="44" fillId="0" borderId="0"/>
    <xf numFmtId="168" fontId="44" fillId="0" borderId="0" applyFont="0" applyFill="0" applyBorder="0" applyAlignment="0" applyProtection="0"/>
    <xf numFmtId="0" fontId="44" fillId="0" borderId="0"/>
    <xf numFmtId="43" fontId="245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46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07" fillId="0" borderId="0">
      <alignment vertical="top"/>
    </xf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1" fontId="184" fillId="0" borderId="40">
      <alignment vertical="top"/>
    </xf>
    <xf numFmtId="0" fontId="101" fillId="0" borderId="43" applyNumberFormat="0" applyAlignment="0" applyProtection="0">
      <alignment horizontal="left" vertical="center"/>
    </xf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31" fillId="0" borderId="0"/>
    <xf numFmtId="0" fontId="248" fillId="36" borderId="0" applyNumberFormat="0" applyBorder="0" applyAlignment="0" applyProtection="0"/>
    <xf numFmtId="0" fontId="248" fillId="35" borderId="0" applyNumberFormat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/>
    <xf numFmtId="9" fontId="59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248" fillId="37" borderId="0" applyNumberFormat="0" applyBorder="0" applyAlignment="0" applyProtection="0"/>
    <xf numFmtId="0" fontId="248" fillId="38" borderId="0" applyNumberFormat="0" applyBorder="0" applyAlignment="0" applyProtection="0"/>
    <xf numFmtId="0" fontId="248" fillId="39" borderId="0" applyNumberFormat="0" applyBorder="0" applyAlignment="0" applyProtection="0"/>
    <xf numFmtId="0" fontId="248" fillId="40" borderId="0" applyNumberFormat="0" applyBorder="0" applyAlignment="0" applyProtection="0"/>
    <xf numFmtId="0" fontId="248" fillId="41" borderId="0" applyNumberFormat="0" applyBorder="0" applyAlignment="0" applyProtection="0"/>
    <xf numFmtId="0" fontId="248" fillId="42" borderId="0" applyNumberFormat="0" applyBorder="0" applyAlignment="0" applyProtection="0"/>
    <xf numFmtId="0" fontId="248" fillId="43" borderId="0" applyNumberFormat="0" applyBorder="0" applyAlignment="0" applyProtection="0"/>
    <xf numFmtId="0" fontId="248" fillId="38" borderId="0" applyNumberFormat="0" applyBorder="0" applyAlignment="0" applyProtection="0"/>
    <xf numFmtId="0" fontId="248" fillId="41" borderId="0" applyNumberFormat="0" applyBorder="0" applyAlignment="0" applyProtection="0"/>
    <xf numFmtId="0" fontId="248" fillId="44" borderId="0" applyNumberFormat="0" applyBorder="0" applyAlignment="0" applyProtection="0"/>
    <xf numFmtId="0" fontId="196" fillId="0" borderId="0"/>
    <xf numFmtId="0" fontId="249" fillId="45" borderId="0" applyNumberFormat="0" applyBorder="0" applyAlignment="0" applyProtection="0"/>
    <xf numFmtId="0" fontId="249" fillId="42" borderId="0" applyNumberFormat="0" applyBorder="0" applyAlignment="0" applyProtection="0"/>
    <xf numFmtId="0" fontId="249" fillId="43" borderId="0" applyNumberFormat="0" applyBorder="0" applyAlignment="0" applyProtection="0"/>
    <xf numFmtId="0" fontId="249" fillId="46" borderId="0" applyNumberFormat="0" applyBorder="0" applyAlignment="0" applyProtection="0"/>
    <xf numFmtId="0" fontId="249" fillId="47" borderId="0" applyNumberFormat="0" applyBorder="0" applyAlignment="0" applyProtection="0"/>
    <xf numFmtId="0" fontId="249" fillId="48" borderId="0" applyNumberFormat="0" applyBorder="0" applyAlignment="0" applyProtection="0"/>
    <xf numFmtId="0" fontId="196" fillId="0" borderId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>
      <alignment wrapText="1"/>
    </xf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43" fontId="59" fillId="0" borderId="0" applyFont="0" applyFill="0" applyBorder="0" applyAlignment="0" applyProtection="0"/>
    <xf numFmtId="0" fontId="250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51" fillId="0" borderId="0" applyFont="0" applyFill="0" applyBorder="0" applyAlignment="0" applyProtection="0"/>
    <xf numFmtId="49" fontId="252" fillId="0" borderId="0" applyBorder="0">
      <alignment horizontal="left" vertical="top" indent="1" justifyLastLine="1"/>
    </xf>
    <xf numFmtId="0" fontId="101" fillId="0" borderId="0"/>
    <xf numFmtId="17" fontId="200" fillId="61" borderId="48"/>
    <xf numFmtId="0" fontId="250" fillId="0" borderId="0" applyFont="0" applyFill="0" applyBorder="0" applyAlignment="0" applyProtection="0">
      <alignment horizontal="right"/>
    </xf>
    <xf numFmtId="0" fontId="250" fillId="0" borderId="0" applyFont="0" applyFill="0" applyBorder="0" applyAlignment="0" applyProtection="0">
      <alignment horizontal="right"/>
    </xf>
    <xf numFmtId="0" fontId="44" fillId="0" borderId="0">
      <alignment wrapText="1"/>
    </xf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44" fillId="0" borderId="0"/>
    <xf numFmtId="0" fontId="44" fillId="0" borderId="0"/>
    <xf numFmtId="0" fontId="44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>
      <alignment wrapText="1"/>
    </xf>
    <xf numFmtId="0" fontId="44" fillId="0" borderId="0">
      <alignment wrapText="1"/>
    </xf>
    <xf numFmtId="183" fontId="167" fillId="0" borderId="0"/>
    <xf numFmtId="0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>
      <alignment wrapText="1"/>
    </xf>
    <xf numFmtId="9" fontId="44" fillId="0" borderId="0" applyFont="0" applyFill="0" applyBorder="0" applyAlignment="0" applyProtection="0">
      <alignment wrapText="1"/>
    </xf>
    <xf numFmtId="0" fontId="251" fillId="0" borderId="0" applyFont="0" applyFill="0" applyBorder="0" applyAlignment="0" applyProtection="0"/>
    <xf numFmtId="183" fontId="253" fillId="0" borderId="0"/>
    <xf numFmtId="0" fontId="196" fillId="0" borderId="49"/>
    <xf numFmtId="0" fontId="167" fillId="0" borderId="0"/>
    <xf numFmtId="0" fontId="196" fillId="0" borderId="0"/>
    <xf numFmtId="0" fontId="249" fillId="49" borderId="0" applyNumberFormat="0" applyBorder="0" applyAlignment="0" applyProtection="0"/>
    <xf numFmtId="0" fontId="249" fillId="50" borderId="0" applyNumberFormat="0" applyBorder="0" applyAlignment="0" applyProtection="0"/>
    <xf numFmtId="0" fontId="249" fillId="51" borderId="0" applyNumberFormat="0" applyBorder="0" applyAlignment="0" applyProtection="0"/>
    <xf numFmtId="0" fontId="249" fillId="46" borderId="0" applyNumberFormat="0" applyBorder="0" applyAlignment="0" applyProtection="0"/>
    <xf numFmtId="0" fontId="249" fillId="47" borderId="0" applyNumberFormat="0" applyBorder="0" applyAlignment="0" applyProtection="0"/>
    <xf numFmtId="0" fontId="249" fillId="52" borderId="0" applyNumberFormat="0" applyBorder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57" fillId="0" borderId="24" applyNumberFormat="0" applyFill="0" applyAlignment="0" applyProtection="0"/>
    <xf numFmtId="0" fontId="258" fillId="0" borderId="25" applyNumberFormat="0" applyFill="0" applyAlignment="0" applyProtection="0"/>
    <xf numFmtId="0" fontId="259" fillId="0" borderId="26" applyNumberFormat="0" applyFill="0" applyAlignment="0" applyProtection="0"/>
    <xf numFmtId="0" fontId="259" fillId="0" borderId="0" applyNumberFormat="0" applyFill="0" applyBorder="0" applyAlignment="0" applyProtection="0"/>
    <xf numFmtId="0" fontId="260" fillId="0" borderId="31" applyNumberFormat="0" applyFill="0" applyAlignment="0" applyProtection="0"/>
    <xf numFmtId="0" fontId="261" fillId="54" borderId="23" applyNumberFormat="0" applyAlignment="0" applyProtection="0"/>
    <xf numFmtId="0" fontId="262" fillId="0" borderId="0" applyNumberFormat="0" applyFill="0" applyBorder="0" applyAlignment="0" applyProtection="0"/>
    <xf numFmtId="0" fontId="263" fillId="55" borderId="0" applyNumberFormat="0" applyBorder="0" applyAlignment="0" applyProtection="0"/>
    <xf numFmtId="0" fontId="264" fillId="36" borderId="0" applyNumberFormat="0" applyBorder="0" applyAlignment="0" applyProtection="0"/>
    <xf numFmtId="0" fontId="265" fillId="0" borderId="0" applyNumberFormat="0" applyFill="0" applyBorder="0" applyAlignment="0" applyProtection="0"/>
    <xf numFmtId="0" fontId="67" fillId="56" borderId="28" applyNumberFormat="0" applyFont="0" applyAlignment="0" applyProtection="0"/>
    <xf numFmtId="0" fontId="266" fillId="0" borderId="27" applyNumberFormat="0" applyFill="0" applyAlignment="0" applyProtection="0"/>
    <xf numFmtId="0" fontId="267" fillId="0" borderId="0" applyNumberFormat="0" applyFill="0" applyBorder="0" applyAlignment="0" applyProtection="0"/>
    <xf numFmtId="0" fontId="268" fillId="37" borderId="0" applyNumberFormat="0" applyBorder="0" applyAlignment="0" applyProtection="0"/>
    <xf numFmtId="0" fontId="44" fillId="0" borderId="0"/>
    <xf numFmtId="0" fontId="44" fillId="0" borderId="0">
      <alignment vertical="top"/>
    </xf>
    <xf numFmtId="0" fontId="89" fillId="0" borderId="0" applyNumberFormat="0" applyFill="0" applyBorder="0" applyAlignment="0" applyProtection="0"/>
    <xf numFmtId="0" fontId="143" fillId="53" borderId="22" applyNumberFormat="0" applyAlignment="0" applyProtection="0"/>
    <xf numFmtId="196" fontId="44" fillId="81" borderId="0" applyNumberFormat="0" applyBorder="0">
      <protection hidden="1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44" fillId="67" borderId="1" applyNumberFormat="0" applyBorder="0">
      <protection locked="0"/>
    </xf>
    <xf numFmtId="0" fontId="151" fillId="0" borderId="24" applyNumberFormat="0" applyFill="0" applyAlignment="0" applyProtection="0"/>
    <xf numFmtId="0" fontId="269" fillId="82" borderId="43" applyNumberFormat="0">
      <alignment horizontal="left" vertical="top"/>
      <protection hidden="1"/>
    </xf>
    <xf numFmtId="0" fontId="54" fillId="0" borderId="0"/>
    <xf numFmtId="0" fontId="59" fillId="0" borderId="0"/>
    <xf numFmtId="0" fontId="54" fillId="0" borderId="0"/>
    <xf numFmtId="0" fontId="67" fillId="0" borderId="0">
      <alignment vertical="top"/>
    </xf>
    <xf numFmtId="0" fontId="44" fillId="0" borderId="0">
      <alignment vertical="top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0" borderId="36">
      <protection hidden="1"/>
    </xf>
    <xf numFmtId="3" fontId="270" fillId="67" borderId="50" applyNumberFormat="0" applyFont="0" applyBorder="0" applyAlignment="0">
      <alignment horizontal="center"/>
      <protection locked="0"/>
    </xf>
    <xf numFmtId="0" fontId="101" fillId="0" borderId="0" applyFill="0" applyBorder="0">
      <protection hidden="1"/>
    </xf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89" fillId="80" borderId="0" applyBorder="0">
      <alignment horizontal="center"/>
      <protection locked="0"/>
    </xf>
    <xf numFmtId="0" fontId="247" fillId="83" borderId="0" applyNumberFormat="0" applyBorder="0">
      <protection hidden="1"/>
    </xf>
    <xf numFmtId="0" fontId="89" fillId="84" borderId="37">
      <alignment horizontal="left" indent="2"/>
      <protection hidden="1"/>
    </xf>
    <xf numFmtId="0" fontId="137" fillId="0" borderId="0">
      <alignment vertical="top"/>
    </xf>
    <xf numFmtId="0" fontId="137" fillId="0" borderId="0">
      <alignment vertical="top"/>
    </xf>
    <xf numFmtId="0" fontId="137" fillId="0" borderId="0">
      <alignment vertical="top"/>
    </xf>
    <xf numFmtId="0" fontId="137" fillId="0" borderId="0">
      <alignment vertical="top"/>
    </xf>
    <xf numFmtId="0" fontId="137" fillId="0" borderId="0">
      <alignment vertical="top"/>
    </xf>
    <xf numFmtId="0" fontId="137" fillId="0" borderId="0">
      <alignment vertical="top"/>
    </xf>
    <xf numFmtId="0" fontId="44" fillId="0" borderId="0" applyNumberFormat="0" applyFont="0" applyFill="0" applyBorder="0" applyAlignment="0">
      <protection locked="0"/>
    </xf>
    <xf numFmtId="0" fontId="270" fillId="60" borderId="0" applyNumberFormat="0" applyBorder="0">
      <protection locked="0"/>
    </xf>
    <xf numFmtId="0" fontId="67" fillId="0" borderId="0"/>
    <xf numFmtId="168" fontId="67" fillId="0" borderId="0" applyFont="0" applyFill="0" applyBorder="0" applyAlignment="0" applyProtection="0"/>
    <xf numFmtId="0" fontId="44" fillId="0" borderId="0"/>
    <xf numFmtId="0" fontId="44" fillId="0" borderId="0"/>
    <xf numFmtId="43" fontId="67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67" fillId="0" borderId="0"/>
    <xf numFmtId="0" fontId="89" fillId="0" borderId="0" applyNumberFormat="0" applyFill="0" applyBorder="0" applyAlignment="0" applyProtection="0"/>
    <xf numFmtId="263" fontId="44" fillId="0" borderId="0">
      <protection locked="0"/>
    </xf>
    <xf numFmtId="264" fontId="44" fillId="0" borderId="0">
      <protection locked="0"/>
    </xf>
    <xf numFmtId="263" fontId="44" fillId="0" borderId="0">
      <protection locked="0"/>
    </xf>
    <xf numFmtId="264" fontId="44" fillId="0" borderId="0">
      <protection locked="0"/>
    </xf>
    <xf numFmtId="9" fontId="271" fillId="0" borderId="0" applyFont="0" applyFill="0" applyBorder="0" applyAlignment="0" applyProtection="0"/>
    <xf numFmtId="0" fontId="196" fillId="0" borderId="0"/>
    <xf numFmtId="195" fontId="44" fillId="0" borderId="0" applyFont="0" applyFill="0" applyBorder="0" applyAlignment="0" applyProtection="0"/>
    <xf numFmtId="0" fontId="271" fillId="0" borderId="0"/>
    <xf numFmtId="43" fontId="31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168" fontId="44" fillId="0" borderId="0" applyFont="0" applyFill="0" applyBorder="0" applyAlignment="0" applyProtection="0"/>
    <xf numFmtId="43" fontId="270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137" fillId="0" borderId="0" applyFont="0" applyFill="0" applyBorder="0" applyAlignment="0" applyProtection="0"/>
    <xf numFmtId="170" fontId="59" fillId="0" borderId="0" applyFont="0" applyFill="0" applyBorder="0" applyAlignment="0" applyProtection="0"/>
    <xf numFmtId="0" fontId="44" fillId="0" borderId="0"/>
    <xf numFmtId="43" fontId="31" fillId="0" borderId="0" applyFont="0" applyFill="0" applyBorder="0" applyAlignment="0" applyProtection="0"/>
    <xf numFmtId="16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265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0" fontId="44" fillId="0" borderId="0"/>
    <xf numFmtId="266" fontId="44" fillId="0" borderId="0" applyFont="0" applyFill="0" applyBorder="0" applyAlignment="0" applyProtection="0"/>
    <xf numFmtId="266" fontId="44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267" fontId="44" fillId="0" borderId="0">
      <protection locked="0"/>
    </xf>
    <xf numFmtId="267" fontId="44" fillId="0" borderId="0">
      <protection locked="0"/>
    </xf>
    <xf numFmtId="263" fontId="44" fillId="0" borderId="0">
      <protection locked="0"/>
    </xf>
    <xf numFmtId="263" fontId="44" fillId="0" borderId="0"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268" fontId="44" fillId="0" borderId="0"/>
    <xf numFmtId="0" fontId="44" fillId="0" borderId="0"/>
    <xf numFmtId="0" fontId="54" fillId="0" borderId="0"/>
    <xf numFmtId="0" fontId="44" fillId="0" borderId="0"/>
    <xf numFmtId="0" fontId="44" fillId="0" borderId="0"/>
    <xf numFmtId="0" fontId="44" fillId="0" borderId="0"/>
    <xf numFmtId="178" fontId="45" fillId="0" borderId="0"/>
    <xf numFmtId="0" fontId="61" fillId="0" borderId="0"/>
    <xf numFmtId="0" fontId="67" fillId="0" borderId="0"/>
    <xf numFmtId="0" fontId="61" fillId="0" borderId="0"/>
    <xf numFmtId="0" fontId="44" fillId="0" borderId="0" applyNumberFormat="0" applyFill="0" applyBorder="0" applyAlignment="0" applyProtection="0"/>
    <xf numFmtId="0" fontId="44" fillId="0" borderId="0">
      <alignment wrapText="1"/>
    </xf>
    <xf numFmtId="9" fontId="59" fillId="0" borderId="0" applyFont="0" applyFill="0" applyBorder="0" applyAlignment="0" applyProtection="0"/>
    <xf numFmtId="9" fontId="44" fillId="0" borderId="0" applyFont="0" applyFill="0" applyBorder="0" applyAlignment="0" applyProtection="0">
      <alignment wrapText="1"/>
    </xf>
    <xf numFmtId="9" fontId="44" fillId="0" borderId="0" applyFont="0" applyFill="0" applyBorder="0" applyAlignment="0" applyProtection="0">
      <alignment wrapText="1"/>
    </xf>
    <xf numFmtId="9" fontId="3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4" fillId="0" borderId="0" applyFont="0" applyFill="0" applyBorder="0" applyAlignment="0" applyProtection="0">
      <alignment wrapText="1"/>
    </xf>
    <xf numFmtId="9" fontId="44" fillId="0" borderId="0" applyFont="0" applyFill="0" applyBorder="0" applyAlignment="0" applyProtection="0">
      <alignment wrapText="1"/>
    </xf>
    <xf numFmtId="43" fontId="59" fillId="0" borderId="0" applyFont="0" applyFill="0" applyBorder="0" applyAlignment="0" applyProtection="0"/>
    <xf numFmtId="0" fontId="67" fillId="0" borderId="0"/>
    <xf numFmtId="0" fontId="44" fillId="0" borderId="0">
      <alignment vertical="top"/>
    </xf>
    <xf numFmtId="0" fontId="44" fillId="0" borderId="0" applyNumberFormat="0" applyFill="0" applyBorder="0" applyAlignment="0" applyProtection="0"/>
    <xf numFmtId="0" fontId="54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69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72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44" fillId="0" borderId="0"/>
    <xf numFmtId="0" fontId="59" fillId="0" borderId="0"/>
    <xf numFmtId="0" fontId="59" fillId="0" borderId="0"/>
    <xf numFmtId="0" fontId="44" fillId="0" borderId="0"/>
    <xf numFmtId="0" fontId="59" fillId="0" borderId="0"/>
    <xf numFmtId="0" fontId="59" fillId="0" borderId="0"/>
    <xf numFmtId="0" fontId="59" fillId="0" borderId="0"/>
    <xf numFmtId="0" fontId="44" fillId="56" borderId="28" applyNumberFormat="0" applyFont="0" applyAlignment="0" applyProtection="0"/>
    <xf numFmtId="9" fontId="44" fillId="0" borderId="0" applyFont="0" applyFill="0" applyBorder="0" applyAlignment="0" applyProtection="0"/>
    <xf numFmtId="0" fontId="44" fillId="0" borderId="0">
      <alignment vertical="top"/>
    </xf>
    <xf numFmtId="0" fontId="61" fillId="0" borderId="0"/>
    <xf numFmtId="43" fontId="6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87" fillId="22" borderId="0" applyNumberFormat="0" applyBorder="0" applyAlignment="0" applyProtection="0"/>
    <xf numFmtId="0" fontId="87" fillId="26" borderId="0" applyNumberFormat="0" applyBorder="0" applyAlignment="0" applyProtection="0"/>
    <xf numFmtId="0" fontId="87" fillId="34" borderId="0" applyNumberFormat="0" applyBorder="0" applyAlignment="0" applyProtection="0"/>
    <xf numFmtId="168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67" fillId="0" borderId="0"/>
    <xf numFmtId="0" fontId="67" fillId="0" borderId="0"/>
    <xf numFmtId="0" fontId="107" fillId="0" borderId="0">
      <alignment vertical="top"/>
    </xf>
    <xf numFmtId="0" fontId="67" fillId="0" borderId="0"/>
    <xf numFmtId="0" fontId="31" fillId="4" borderId="12" applyNumberFormat="0" applyFont="0" applyAlignment="0" applyProtection="0"/>
    <xf numFmtId="9" fontId="59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61" fillId="0" borderId="0"/>
    <xf numFmtId="43" fontId="61" fillId="0" borderId="0" applyFont="0" applyFill="0" applyBorder="0" applyAlignment="0" applyProtection="0"/>
    <xf numFmtId="201" fontId="44" fillId="0" borderId="0"/>
    <xf numFmtId="0" fontId="269" fillId="82" borderId="53" applyNumberFormat="0">
      <alignment horizontal="left" vertical="top"/>
      <protection hidden="1"/>
    </xf>
    <xf numFmtId="201" fontId="44" fillId="0" borderId="0"/>
    <xf numFmtId="226" fontId="170" fillId="0" borderId="34"/>
    <xf numFmtId="201" fontId="44" fillId="0" borderId="0"/>
    <xf numFmtId="4" fontId="227" fillId="77" borderId="51" applyNumberFormat="0" applyProtection="0">
      <alignment horizontal="left" vertical="center" indent="1"/>
    </xf>
    <xf numFmtId="43" fontId="61" fillId="0" borderId="0" applyFont="0" applyFill="0" applyBorder="0" applyAlignment="0" applyProtection="0"/>
    <xf numFmtId="0" fontId="6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41" fillId="0" borderId="0"/>
    <xf numFmtId="9" fontId="4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70" fontId="4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0" fontId="57" fillId="56" borderId="28" applyNumberFormat="0" applyFont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4" fillId="53" borderId="29" applyNumberFormat="0" applyAlignment="0" applyProtection="0"/>
    <xf numFmtId="0" fontId="196" fillId="0" borderId="39"/>
    <xf numFmtId="0" fontId="165" fillId="0" borderId="31" applyNumberFormat="0" applyFill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189" fontId="196" fillId="0" borderId="36" applyNumberFormat="0" applyFont="0" applyFill="0" applyAlignment="0">
      <alignment horizontal="left"/>
    </xf>
    <xf numFmtId="10" fontId="134" fillId="63" borderId="36" applyNumberFormat="0" applyBorder="0" applyAlignment="0" applyProtection="0"/>
    <xf numFmtId="189" fontId="196" fillId="0" borderId="36" applyNumberFormat="0" applyFont="0" applyFill="0" applyAlignment="0">
      <alignment horizontal="left"/>
    </xf>
    <xf numFmtId="0" fontId="199" fillId="0" borderId="39"/>
    <xf numFmtId="4" fontId="229" fillId="80" borderId="44" applyNumberFormat="0" applyProtection="0">
      <alignment vertical="center"/>
    </xf>
    <xf numFmtId="189" fontId="196" fillId="0" borderId="36" applyNumberFormat="0" applyFont="0" applyFill="0" applyAlignment="0">
      <alignment horizontal="left"/>
    </xf>
    <xf numFmtId="0" fontId="44" fillId="68" borderId="44" applyNumberFormat="0" applyProtection="0">
      <alignment horizontal="left" vertical="top" indent="1"/>
    </xf>
    <xf numFmtId="4" fontId="229" fillId="75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0" fontId="165" fillId="67" borderId="44" applyNumberFormat="0" applyProtection="0">
      <alignment horizontal="left" vertical="top" indent="1"/>
    </xf>
    <xf numFmtId="4" fontId="227" fillId="67" borderId="44" applyNumberFormat="0" applyProtection="0">
      <alignment vertical="center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38" fillId="0" borderId="39"/>
    <xf numFmtId="0" fontId="44" fillId="56" borderId="28" applyNumberFormat="0" applyFont="0" applyAlignment="0" applyProtection="0"/>
    <xf numFmtId="4" fontId="231" fillId="79" borderId="46" applyNumberFormat="0" applyProtection="0">
      <alignment horizontal="left" vertical="center" indent="1"/>
    </xf>
    <xf numFmtId="0" fontId="44" fillId="68" borderId="44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7" fillId="40" borderId="22" applyNumberFormat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110" fillId="0" borderId="31" applyNumberFormat="0" applyFill="0" applyAlignment="0" applyProtection="0"/>
    <xf numFmtId="0" fontId="57" fillId="56" borderId="28" applyNumberFormat="0" applyFon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178" fontId="142" fillId="53" borderId="22" applyNumberFormat="0" applyAlignment="0" applyProtection="0"/>
    <xf numFmtId="0" fontId="104" fillId="40" borderId="22" applyNumberFormat="0" applyAlignment="0" applyProtection="0"/>
    <xf numFmtId="0" fontId="173" fillId="0" borderId="39"/>
    <xf numFmtId="0" fontId="166" fillId="0" borderId="31" applyNumberFormat="0" applyFill="0" applyAlignment="0" applyProtection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4" fontId="229" fillId="74" borderId="44" applyNumberFormat="0" applyProtection="0">
      <alignment horizontal="right" vertical="center"/>
    </xf>
    <xf numFmtId="0" fontId="156" fillId="40" borderId="22" applyNumberFormat="0" applyAlignment="0" applyProtection="0"/>
    <xf numFmtId="0" fontId="163" fillId="53" borderId="29" applyNumberFormat="0" applyAlignment="0" applyProtection="0"/>
    <xf numFmtId="178" fontId="31" fillId="0" borderId="0"/>
    <xf numFmtId="4" fontId="229" fillId="76" borderId="44" applyNumberFormat="0" applyProtection="0">
      <alignment horizontal="right" vertical="center"/>
    </xf>
    <xf numFmtId="0" fontId="260" fillId="0" borderId="31" applyNumberFormat="0" applyFill="0" applyAlignment="0" applyProtection="0"/>
    <xf numFmtId="0" fontId="31" fillId="0" borderId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31" fillId="0" borderId="0"/>
    <xf numFmtId="178" fontId="31" fillId="0" borderId="0"/>
    <xf numFmtId="0" fontId="104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31" fillId="0" borderId="0" applyFont="0" applyFill="0" applyBorder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218" fillId="0" borderId="36">
      <alignment horizontal="center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59" fillId="56" borderId="28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9" fillId="56" borderId="28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99" fillId="0" borderId="39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214" fillId="65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3" fontId="132" fillId="0" borderId="36"/>
    <xf numFmtId="189" fontId="196" fillId="0" borderId="36" applyNumberFormat="0" applyFont="0" applyFill="0" applyAlignment="0">
      <alignment horizontal="lef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4" fontId="227" fillId="67" borderId="44" applyNumberFormat="0" applyProtection="0">
      <alignment vertical="center"/>
    </xf>
    <xf numFmtId="0" fontId="165" fillId="67" borderId="44" applyNumberFormat="0" applyProtection="0">
      <alignment horizontal="left" vertical="top" indent="1"/>
    </xf>
    <xf numFmtId="4" fontId="229" fillId="7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37" fillId="79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254" fillId="40" borderId="22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78" borderId="44" applyNumberFormat="0" applyProtection="0">
      <alignment horizontal="left" vertical="top" indent="1"/>
    </xf>
    <xf numFmtId="0" fontId="104" fillId="40" borderId="22" applyNumberFormat="0" applyAlignment="0" applyProtection="0"/>
    <xf numFmtId="0" fontId="44" fillId="80" borderId="44" applyNumberFormat="0" applyProtection="0">
      <alignment horizontal="left" vertical="top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226" fontId="170" fillId="0" borderId="34"/>
    <xf numFmtId="0" fontId="57" fillId="56" borderId="28" applyNumberFormat="0" applyFont="0" applyAlignment="0" applyProtection="0"/>
    <xf numFmtId="0" fontId="214" fillId="65" borderId="39"/>
    <xf numFmtId="0" fontId="207" fillId="58" borderId="39"/>
    <xf numFmtId="0" fontId="207" fillId="58" borderId="39"/>
    <xf numFmtId="0" fontId="207" fillId="0" borderId="39"/>
    <xf numFmtId="0" fontId="196" fillId="0" borderId="39"/>
    <xf numFmtId="0" fontId="196" fillId="0" borderId="39"/>
    <xf numFmtId="0" fontId="199" fillId="0" borderId="39"/>
    <xf numFmtId="0" fontId="210" fillId="0" borderId="35"/>
    <xf numFmtId="189" fontId="196" fillId="0" borderId="36" applyNumberFormat="0" applyFont="0" applyFill="0" applyAlignment="0">
      <alignment horizontal="left"/>
    </xf>
    <xf numFmtId="0" fontId="101" fillId="0" borderId="33">
      <alignment horizontal="left" vertical="center"/>
    </xf>
    <xf numFmtId="189" fontId="213" fillId="65" borderId="36" applyNumberFormat="0" applyAlignment="0">
      <alignment horizontal="left"/>
    </xf>
    <xf numFmtId="0" fontId="218" fillId="0" borderId="36">
      <alignment horizontal="center"/>
    </xf>
    <xf numFmtId="0" fontId="256" fillId="53" borderId="22" applyNumberFormat="0" applyAlignment="0" applyProtection="0"/>
    <xf numFmtId="0" fontId="44" fillId="80" borderId="44" applyNumberFormat="0" applyProtection="0">
      <alignment horizontal="left" vertical="center" indent="1"/>
    </xf>
    <xf numFmtId="189" fontId="213" fillId="0" borderId="36" applyNumberFormat="0" applyFill="0" applyAlignment="0">
      <alignment horizontal="left"/>
    </xf>
    <xf numFmtId="0" fontId="199" fillId="0" borderId="39"/>
    <xf numFmtId="4" fontId="229" fillId="74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3" fontId="132" fillId="0" borderId="36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189" fontId="196" fillId="0" borderId="36" applyNumberFormat="0" applyFont="0" applyFill="0" applyAlignment="0">
      <alignment horizontal="left"/>
    </xf>
    <xf numFmtId="189" fontId="213" fillId="0" borderId="36" applyNumberFormat="0" applyFill="0" applyAlignment="0">
      <alignment horizontal="lef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73" fillId="0" borderId="39"/>
    <xf numFmtId="43" fontId="31" fillId="0" borderId="0" applyFont="0" applyFill="0" applyBorder="0" applyAlignment="0" applyProtection="0"/>
    <xf numFmtId="0" fontId="173" fillId="0" borderId="39"/>
    <xf numFmtId="0" fontId="59" fillId="56" borderId="28" applyNumberFormat="0" applyFont="0" applyAlignment="0" applyProtection="0"/>
    <xf numFmtId="0" fontId="67" fillId="56" borderId="28" applyNumberFormat="0" applyFon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44" fillId="78" borderId="44" applyNumberFormat="0" applyProtection="0">
      <alignment horizontal="left" vertical="top" indent="1"/>
    </xf>
    <xf numFmtId="0" fontId="197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44" fontId="31" fillId="0" borderId="0" applyFont="0" applyFill="0" applyBorder="0" applyAlignment="0" applyProtection="0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8" borderId="44" applyNumberFormat="0" applyProtection="0">
      <alignment horizontal="left" vertical="center" indent="1"/>
    </xf>
    <xf numFmtId="17" fontId="200" fillId="61" borderId="54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207" fillId="58" borderId="39"/>
    <xf numFmtId="0" fontId="199" fillId="0" borderId="39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189" fontId="196" fillId="0" borderId="36" applyNumberFormat="0" applyFont="0" applyFill="0" applyAlignment="0">
      <alignment horizontal="left"/>
    </xf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33">
      <alignment horizontal="left" vertical="center"/>
    </xf>
    <xf numFmtId="0" fontId="94" fillId="53" borderId="22" applyNumberFormat="0" applyAlignment="0" applyProtection="0"/>
    <xf numFmtId="0" fontId="210" fillId="0" borderId="35"/>
    <xf numFmtId="10" fontId="134" fillId="63" borderId="36" applyNumberFormat="0" applyBorder="0" applyAlignment="0" applyProtection="0"/>
    <xf numFmtId="189" fontId="213" fillId="65" borderId="36" applyNumberFormat="0" applyAlignment="0">
      <alignment horizontal="left"/>
    </xf>
    <xf numFmtId="0" fontId="214" fillId="65" borderId="39"/>
    <xf numFmtId="0" fontId="44" fillId="78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218" fillId="0" borderId="36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8" borderId="44" applyNumberFormat="0" applyProtection="0">
      <alignment horizontal="left" vertical="top" indent="1"/>
    </xf>
    <xf numFmtId="0" fontId="183" fillId="59" borderId="39"/>
    <xf numFmtId="0" fontId="164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4" fontId="229" fillId="80" borderId="44" applyNumberFormat="0" applyProtection="0">
      <alignment horizontal="righ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56" borderId="28" applyNumberFormat="0" applyFont="0" applyAlignment="0" applyProtection="0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62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3" fillId="0" borderId="39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59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7" fillId="58" borderId="39"/>
    <xf numFmtId="0" fontId="165" fillId="0" borderId="31" applyNumberFormat="0" applyFill="0" applyAlignment="0" applyProtection="0"/>
    <xf numFmtId="0" fontId="143" fillId="53" borderId="22" applyNumberFormat="0" applyAlignment="0" applyProtection="0"/>
    <xf numFmtId="0" fontId="173" fillId="0" borderId="39"/>
    <xf numFmtId="0" fontId="214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3" fillId="53" borderId="29" applyNumberFormat="0" applyAlignment="0" applyProtection="0"/>
    <xf numFmtId="0" fontId="31" fillId="0" borderId="0"/>
    <xf numFmtId="0" fontId="164" fillId="53" borderId="29" applyNumberFormat="0" applyAlignment="0" applyProtection="0"/>
    <xf numFmtId="0" fontId="44" fillId="56" borderId="28" applyNumberFormat="0" applyFont="0" applyAlignment="0" applyProtection="0"/>
    <xf numFmtId="0" fontId="31" fillId="0" borderId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44" fillId="78" borderId="44" applyNumberFormat="0" applyProtection="0">
      <alignment horizontal="left" vertical="center" indent="1"/>
    </xf>
    <xf numFmtId="0" fontId="31" fillId="0" borderId="0"/>
    <xf numFmtId="3" fontId="132" fillId="0" borderId="36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1" fontId="184" fillId="0" borderId="52">
      <alignment vertical="top"/>
    </xf>
    <xf numFmtId="0" fontId="108" fillId="53" borderId="29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0" fontId="163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30" fillId="80" borderId="44" applyNumberFormat="0" applyProtection="0">
      <alignment vertical="center"/>
    </xf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164" fillId="53" borderId="29" applyNumberFormat="0" applyAlignment="0" applyProtection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8" fontId="163" fillId="53" borderId="29" applyNumberFormat="0" applyAlignment="0" applyProtection="0"/>
    <xf numFmtId="4" fontId="229" fillId="73" borderId="44" applyNumberFormat="0" applyProtection="0">
      <alignment horizontal="right" vertical="center"/>
    </xf>
    <xf numFmtId="0" fontId="143" fillId="53" borderId="22" applyNumberFormat="0" applyAlignment="0" applyProtection="0"/>
    <xf numFmtId="0" fontId="207" fillId="58" borderId="39"/>
    <xf numFmtId="9" fontId="31" fillId="0" borderId="0" applyFont="0" applyFill="0" applyBorder="0" applyAlignment="0" applyProtection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9" fontId="31" fillId="0" borderId="0" applyFont="0" applyFill="0" applyBorder="0" applyAlignment="0" applyProtection="0"/>
    <xf numFmtId="0" fontId="226" fillId="0" borderId="38">
      <alignment horizontal="center"/>
    </xf>
    <xf numFmtId="0" fontId="156" fillId="40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142" fillId="53" borderId="22" applyNumberFormat="0" applyAlignment="0" applyProtection="0"/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189" fontId="196" fillId="0" borderId="36" applyNumberFormat="0" applyFont="0" applyFill="0" applyAlignment="0">
      <alignment horizontal="left"/>
    </xf>
    <xf numFmtId="0" fontId="197" fillId="0" borderId="39"/>
    <xf numFmtId="0" fontId="199" fillId="0" borderId="39"/>
    <xf numFmtId="0" fontId="207" fillId="0" borderId="39"/>
    <xf numFmtId="189" fontId="213" fillId="0" borderId="36" applyNumberFormat="0" applyFill="0" applyAlignment="0">
      <alignment horizontal="left"/>
    </xf>
    <xf numFmtId="0" fontId="214" fillId="0" borderId="39"/>
    <xf numFmtId="0" fontId="238" fillId="0" borderId="39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07" fillId="58" borderId="39"/>
    <xf numFmtId="0" fontId="31" fillId="0" borderId="0"/>
    <xf numFmtId="0" fontId="196" fillId="0" borderId="39"/>
    <xf numFmtId="170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4" fontId="229" fillId="60" borderId="44" applyNumberFormat="0" applyProtection="0">
      <alignment horizontal="right" vertical="center"/>
    </xf>
    <xf numFmtId="0" fontId="214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4" fontId="229" fillId="60" borderId="44" applyNumberFormat="0" applyProtection="0">
      <alignment horizontal="right" vertical="center"/>
    </xf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0" fontId="143" fillId="53" borderId="22" applyNumberFormat="0" applyAlignment="0" applyProtection="0"/>
    <xf numFmtId="10" fontId="134" fillId="63" borderId="36" applyNumberFormat="0" applyBorder="0" applyAlignment="0" applyProtection="0"/>
    <xf numFmtId="0" fontId="44" fillId="67" borderId="55" applyNumberFormat="0" applyBorder="0">
      <protection locked="0"/>
    </xf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0" borderId="36">
      <protection hidden="1"/>
    </xf>
    <xf numFmtId="0" fontId="101" fillId="0" borderId="33">
      <alignment horizontal="left"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99" fillId="0" borderId="39"/>
    <xf numFmtId="0" fontId="62" fillId="56" borderId="28" applyNumberFormat="0" applyFont="0" applyAlignment="0" applyProtection="0"/>
    <xf numFmtId="0" fontId="157" fillId="40" borderId="22" applyNumberFormat="0" applyAlignment="0" applyProtection="0"/>
    <xf numFmtId="9" fontId="31" fillId="0" borderId="0" applyFont="0" applyFill="0" applyBorder="0" applyAlignment="0" applyProtection="0"/>
    <xf numFmtId="0" fontId="142" fillId="53" borderId="22" applyNumberFormat="0" applyAlignment="0" applyProtection="0"/>
    <xf numFmtId="4" fontId="229" fillId="80" borderId="44" applyNumberFormat="0" applyProtection="0">
      <alignment vertical="center"/>
    </xf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" fontId="232" fillId="80" borderId="44" applyNumberFormat="0" applyProtection="0">
      <alignment horizontal="right" vertical="center"/>
    </xf>
    <xf numFmtId="0" fontId="196" fillId="0" borderId="39"/>
    <xf numFmtId="0" fontId="57" fillId="56" borderId="28" applyNumberFormat="0" applyFont="0" applyAlignment="0" applyProtection="0"/>
    <xf numFmtId="4" fontId="229" fillId="73" borderId="44" applyNumberFormat="0" applyProtection="0">
      <alignment horizontal="right" vertical="center"/>
    </xf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44" fillId="0" borderId="0"/>
    <xf numFmtId="0" fontId="44" fillId="0" borderId="0"/>
    <xf numFmtId="0" fontId="44" fillId="0" borderId="0"/>
    <xf numFmtId="9" fontId="31" fillId="0" borderId="0" applyFont="0" applyFill="0" applyBorder="0" applyAlignment="0" applyProtection="0"/>
    <xf numFmtId="0" fontId="117" fillId="0" borderId="0"/>
    <xf numFmtId="40" fontId="132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31" fillId="0" borderId="0"/>
    <xf numFmtId="0" fontId="44" fillId="0" borderId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3" fontId="132" fillId="0" borderId="36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89" fontId="196" fillId="0" borderId="36" applyNumberFormat="0" applyFont="0" applyFill="0" applyAlignment="0">
      <alignment horizontal="left"/>
    </xf>
    <xf numFmtId="0" fontId="101" fillId="0" borderId="33">
      <alignment horizontal="left" vertical="center"/>
    </xf>
    <xf numFmtId="0" fontId="210" fillId="0" borderId="35"/>
    <xf numFmtId="10" fontId="134" fillId="63" borderId="36" applyNumberFormat="0" applyBorder="0" applyAlignment="0" applyProtection="0"/>
    <xf numFmtId="189" fontId="213" fillId="65" borderId="36" applyNumberFormat="0" applyAlignment="0">
      <alignment horizontal="left"/>
    </xf>
    <xf numFmtId="0" fontId="218" fillId="0" borderId="36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26" fillId="0" borderId="38">
      <alignment horizontal="center"/>
    </xf>
    <xf numFmtId="189" fontId="196" fillId="0" borderId="36" applyNumberFormat="0" applyFont="0" applyFill="0" applyAlignment="0">
      <alignment horizontal="left"/>
    </xf>
    <xf numFmtId="189" fontId="213" fillId="0" borderId="36" applyNumberFormat="0" applyFill="0" applyAlignment="0">
      <alignment horizontal="left"/>
    </xf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44" fillId="0" borderId="36">
      <protection hidden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214" fillId="65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44" fillId="0" borderId="0"/>
    <xf numFmtId="43" fontId="4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122" fillId="0" borderId="0"/>
    <xf numFmtId="0" fontId="31" fillId="0" borderId="0"/>
    <xf numFmtId="0" fontId="67" fillId="0" borderId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67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62" fillId="0" borderId="0" applyFont="0" applyFill="0" applyBorder="0" applyAlignment="0" applyProtection="0"/>
    <xf numFmtId="0" fontId="31" fillId="0" borderId="0"/>
    <xf numFmtId="170" fontId="5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0" fontId="44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0" fontId="59" fillId="0" borderId="0" applyFont="0" applyFill="0" applyBorder="0" applyAlignment="0" applyProtection="0"/>
    <xf numFmtId="179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3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178" fontId="60" fillId="0" borderId="0"/>
    <xf numFmtId="0" fontId="31" fillId="0" borderId="0"/>
    <xf numFmtId="178" fontId="60" fillId="0" borderId="0"/>
    <xf numFmtId="178" fontId="60" fillId="0" borderId="0"/>
    <xf numFmtId="178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4" fontId="45" fillId="0" borderId="0"/>
    <xf numFmtId="174" fontId="45" fillId="0" borderId="0"/>
    <xf numFmtId="174" fontId="45" fillId="0" borderId="0"/>
    <xf numFmtId="178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31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54" fillId="0" borderId="0"/>
    <xf numFmtId="174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61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0" fontId="60" fillId="0" borderId="0"/>
    <xf numFmtId="0" fontId="31" fillId="0" borderId="0"/>
    <xf numFmtId="178" fontId="45" fillId="0" borderId="0"/>
    <xf numFmtId="178" fontId="45" fillId="0" borderId="0"/>
    <xf numFmtId="178" fontId="60" fillId="0" borderId="0"/>
    <xf numFmtId="178" fontId="31" fillId="0" borderId="0"/>
    <xf numFmtId="9" fontId="4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4" fillId="0" borderId="0" applyFill="0" applyBorder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3" fillId="36" borderId="0" applyNumberFormat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0" fontId="95" fillId="54" borderId="23" applyNumberFormat="0" applyAlignment="0" applyProtection="0"/>
    <xf numFmtId="168" fontId="54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192" fontId="12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31" fillId="0" borderId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68" fontId="54" fillId="0" borderId="0" applyFont="0" applyFill="0" applyBorder="0" applyAlignment="0" applyProtection="0"/>
    <xf numFmtId="171" fontId="96" fillId="0" borderId="0" applyFont="0" applyFill="0" applyBorder="0" applyAlignment="0" applyProtection="0"/>
    <xf numFmtId="43" fontId="45" fillId="0" borderId="0" applyFont="0" applyFill="0" applyBorder="0" applyAlignment="0" applyProtection="0"/>
    <xf numFmtId="171" fontId="96" fillId="0" borderId="0" applyFont="0" applyFill="0" applyBorder="0" applyAlignment="0" applyProtection="0"/>
    <xf numFmtId="43" fontId="44" fillId="0" borderId="0" applyFont="0" applyFill="0" applyBorder="0" applyAlignment="0" applyProtection="0"/>
    <xf numFmtId="192" fontId="1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8" fillId="37" borderId="0" applyNumberFormat="0" applyBorder="0" applyAlignment="0" applyProtection="0"/>
    <xf numFmtId="0" fontId="99" fillId="0" borderId="0" applyNumberFormat="0" applyFont="0" applyFill="0" applyAlignment="0" applyProtection="0"/>
    <xf numFmtId="0" fontId="99" fillId="0" borderId="0" applyNumberFormat="0" applyFont="0" applyFill="0" applyAlignment="0" applyProtection="0"/>
    <xf numFmtId="0" fontId="99" fillId="0" borderId="0" applyNumberFormat="0" applyFont="0" applyFill="0" applyAlignment="0" applyProtection="0"/>
    <xf numFmtId="0" fontId="100" fillId="0" borderId="24" applyNumberFormat="0" applyFill="0" applyAlignment="0" applyProtection="0"/>
    <xf numFmtId="0" fontId="100" fillId="0" borderId="24" applyNumberFormat="0" applyFill="0" applyAlignment="0" applyProtection="0"/>
    <xf numFmtId="0" fontId="101" fillId="0" borderId="0" applyNumberFormat="0" applyFont="0" applyFill="0" applyAlignment="0" applyProtection="0"/>
    <xf numFmtId="0" fontId="101" fillId="0" borderId="0" applyNumberFormat="0" applyFont="0" applyFill="0" applyAlignment="0" applyProtection="0"/>
    <xf numFmtId="0" fontId="101" fillId="0" borderId="0" applyNumberFormat="0" applyFont="0" applyFill="0" applyAlignment="0" applyProtection="0"/>
    <xf numFmtId="0" fontId="102" fillId="0" borderId="25" applyNumberFormat="0" applyFill="0" applyAlignment="0" applyProtection="0"/>
    <xf numFmtId="0" fontId="102" fillId="0" borderId="25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1" fillId="0" borderId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106" fillId="55" borderId="0" applyNumberFormat="0" applyBorder="0" applyAlignment="0" applyProtection="0"/>
    <xf numFmtId="0" fontId="44" fillId="0" borderId="0"/>
    <xf numFmtId="0" fontId="54" fillId="0" borderId="0" applyFill="0" applyBorder="0"/>
    <xf numFmtId="0" fontId="31" fillId="0" borderId="0"/>
    <xf numFmtId="0" fontId="54" fillId="0" borderId="0" applyFill="0"/>
    <xf numFmtId="0" fontId="44" fillId="0" borderId="0"/>
    <xf numFmtId="0" fontId="96" fillId="0" borderId="0"/>
    <xf numFmtId="0" fontId="96" fillId="0" borderId="0"/>
    <xf numFmtId="0" fontId="96" fillId="0" borderId="0"/>
    <xf numFmtId="0" fontId="91" fillId="0" borderId="0"/>
    <xf numFmtId="0" fontId="96" fillId="0" borderId="0"/>
    <xf numFmtId="0" fontId="96" fillId="0" borderId="0"/>
    <xf numFmtId="0" fontId="54" fillId="0" borderId="0" applyFill="0"/>
    <xf numFmtId="0" fontId="44" fillId="0" borderId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44" fillId="0" borderId="0"/>
    <xf numFmtId="0" fontId="44" fillId="0" borderId="0"/>
    <xf numFmtId="0" fontId="67" fillId="0" borderId="0"/>
    <xf numFmtId="0" fontId="54" fillId="0" borderId="0" applyFill="0"/>
    <xf numFmtId="0" fontId="59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192" fontId="125" fillId="0" borderId="0" applyFont="0" applyFill="0" applyBorder="0" applyAlignment="0" applyProtection="0"/>
    <xf numFmtId="0" fontId="45" fillId="0" borderId="0"/>
    <xf numFmtId="0" fontId="44" fillId="0" borderId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31" fillId="0" borderId="0"/>
    <xf numFmtId="9" fontId="45" fillId="0" borderId="0" applyFont="0" applyFill="0" applyBorder="0" applyAlignment="0" applyProtection="0"/>
    <xf numFmtId="0" fontId="107" fillId="0" borderId="0">
      <alignment vertical="top"/>
    </xf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44" fillId="0" borderId="30" applyNumberFormat="0" applyFont="0" applyBorder="0" applyAlignment="0" applyProtection="0"/>
    <xf numFmtId="0" fontId="44" fillId="0" borderId="30" applyNumberFormat="0" applyFont="0" applyBorder="0" applyAlignment="0" applyProtection="0"/>
    <xf numFmtId="0" fontId="44" fillId="0" borderId="30" applyNumberFormat="0" applyFont="0" applyBorder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1" fillId="0" borderId="0"/>
    <xf numFmtId="43" fontId="61" fillId="0" borderId="0" applyFont="0" applyFill="0" applyBorder="0" applyAlignment="0" applyProtection="0"/>
    <xf numFmtId="0" fontId="274" fillId="0" borderId="0" applyNumberFormat="0" applyFill="0" applyBorder="0" applyAlignment="0" applyProtection="0">
      <alignment vertical="top"/>
      <protection locked="0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200" fontId="44" fillId="0" borderId="0"/>
    <xf numFmtId="0" fontId="31" fillId="0" borderId="0"/>
    <xf numFmtId="0" fontId="44" fillId="0" borderId="0"/>
    <xf numFmtId="0" fontId="273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1" fillId="0" borderId="0"/>
    <xf numFmtId="0" fontId="67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75" fillId="0" borderId="0"/>
    <xf numFmtId="43" fontId="275" fillId="0" borderId="0" applyFont="0" applyFill="0" applyBorder="0" applyAlignment="0" applyProtection="0"/>
    <xf numFmtId="0" fontId="275" fillId="0" borderId="0" applyNumberFormat="0" applyFont="0" applyFill="0" applyBorder="0" applyAlignment="0" applyProtection="0"/>
    <xf numFmtId="0" fontId="67" fillId="0" borderId="0"/>
    <xf numFmtId="0" fontId="67" fillId="0" borderId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8" fontId="137" fillId="35" borderId="0" applyNumberFormat="0" applyBorder="0" applyAlignment="0" applyProtection="0"/>
    <xf numFmtId="0" fontId="31" fillId="0" borderId="0"/>
    <xf numFmtId="43" fontId="60" fillId="0" borderId="0" applyFont="0" applyFill="0" applyBorder="0" applyAlignment="0" applyProtection="0"/>
    <xf numFmtId="0" fontId="137" fillId="35" borderId="0" applyNumberFormat="0" applyBorder="0" applyAlignment="0" applyProtection="0"/>
    <xf numFmtId="43" fontId="67" fillId="0" borderId="0" applyFont="0" applyFill="0" applyBorder="0" applyAlignment="0" applyProtection="0"/>
    <xf numFmtId="0" fontId="137" fillId="35" borderId="0" applyNumberFormat="0" applyBorder="0" applyAlignment="0" applyProtection="0"/>
    <xf numFmtId="0" fontId="31" fillId="0" borderId="0"/>
    <xf numFmtId="0" fontId="137" fillId="35" borderId="0" applyNumberFormat="0" applyBorder="0" applyAlignment="0" applyProtection="0"/>
    <xf numFmtId="0" fontId="44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178" fontId="137" fillId="36" borderId="0" applyNumberFormat="0" applyBorder="0" applyAlignment="0" applyProtection="0"/>
    <xf numFmtId="0" fontId="31" fillId="0" borderId="0"/>
    <xf numFmtId="192" fontId="125" fillId="0" borderId="0" applyFont="0" applyFill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25" fillId="0" borderId="0"/>
    <xf numFmtId="0" fontId="31" fillId="0" borderId="0"/>
    <xf numFmtId="0" fontId="31" fillId="0" borderId="0"/>
    <xf numFmtId="178" fontId="137" fillId="37" borderId="0" applyNumberFormat="0" applyBorder="0" applyAlignment="0" applyProtection="0"/>
    <xf numFmtId="0" fontId="31" fillId="0" borderId="0"/>
    <xf numFmtId="0" fontId="137" fillId="37" borderId="0" applyNumberFormat="0" applyBorder="0" applyAlignment="0" applyProtection="0"/>
    <xf numFmtId="38" fontId="131" fillId="0" borderId="0" applyFont="0" applyFill="0" applyBorder="0" applyAlignment="0" applyProtection="0"/>
    <xf numFmtId="0" fontId="137" fillId="37" borderId="0" applyNumberFormat="0" applyBorder="0" applyAlignment="0" applyProtection="0"/>
    <xf numFmtId="0" fontId="54" fillId="0" borderId="0" applyFill="0" applyBorder="0"/>
    <xf numFmtId="0" fontId="137" fillId="37" borderId="0" applyNumberFormat="0" applyBorder="0" applyAlignment="0" applyProtection="0"/>
    <xf numFmtId="0" fontId="31" fillId="0" borderId="0"/>
    <xf numFmtId="0" fontId="31" fillId="0" borderId="0"/>
    <xf numFmtId="0" fontId="122" fillId="0" borderId="0"/>
    <xf numFmtId="0" fontId="54" fillId="0" borderId="0" applyFill="0" applyBorder="0"/>
    <xf numFmtId="0" fontId="31" fillId="0" borderId="0"/>
    <xf numFmtId="0" fontId="31" fillId="0" borderId="0"/>
    <xf numFmtId="178" fontId="137" fillId="38" borderId="0" applyNumberFormat="0" applyBorder="0" applyAlignment="0" applyProtection="0"/>
    <xf numFmtId="0" fontId="137" fillId="38" borderId="0" applyNumberFormat="0" applyBorder="0" applyAlignment="0" applyProtection="0"/>
    <xf numFmtId="192" fontId="125" fillId="0" borderId="0" applyFont="0" applyFill="0" applyBorder="0" applyAlignment="0" applyProtection="0"/>
    <xf numFmtId="0" fontId="137" fillId="38" borderId="0" applyNumberFormat="0" applyBorder="0" applyAlignment="0" applyProtection="0"/>
    <xf numFmtId="0" fontId="122" fillId="0" borderId="0" applyFont="0" applyFill="0" applyBorder="0" applyAlignment="0" applyProtection="0"/>
    <xf numFmtId="0" fontId="137" fillId="38" borderId="0" applyNumberFormat="0" applyBorder="0" applyAlignment="0" applyProtection="0"/>
    <xf numFmtId="0" fontId="31" fillId="0" borderId="0"/>
    <xf numFmtId="0" fontId="31" fillId="0" borderId="0"/>
    <xf numFmtId="0" fontId="54" fillId="0" borderId="0" applyFill="0" applyBorder="0"/>
    <xf numFmtId="192" fontId="125" fillId="0" borderId="0" applyFont="0" applyFill="0" applyBorder="0" applyAlignment="0" applyProtection="0"/>
    <xf numFmtId="178" fontId="137" fillId="39" borderId="0" applyNumberFormat="0" applyBorder="0" applyAlignment="0" applyProtection="0"/>
    <xf numFmtId="0" fontId="31" fillId="0" borderId="0"/>
    <xf numFmtId="0" fontId="31" fillId="0" borderId="0"/>
    <xf numFmtId="0" fontId="137" fillId="39" borderId="0" applyNumberFormat="0" applyBorder="0" applyAlignment="0" applyProtection="0"/>
    <xf numFmtId="0" fontId="31" fillId="0" borderId="0"/>
    <xf numFmtId="0" fontId="137" fillId="39" borderId="0" applyNumberFormat="0" applyBorder="0" applyAlignment="0" applyProtection="0"/>
    <xf numFmtId="0" fontId="54" fillId="0" borderId="0" applyFill="0" applyBorder="0"/>
    <xf numFmtId="0" fontId="137" fillId="39" borderId="0" applyNumberFormat="0" applyBorder="0" applyAlignment="0" applyProtection="0"/>
    <xf numFmtId="0" fontId="67" fillId="0" borderId="0"/>
    <xf numFmtId="0" fontId="88" fillId="0" borderId="0"/>
    <xf numFmtId="0" fontId="54" fillId="0" borderId="0" applyFill="0"/>
    <xf numFmtId="178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178" fontId="137" fillId="41" borderId="0" applyNumberFormat="0" applyBorder="0" applyAlignment="0" applyProtection="0"/>
    <xf numFmtId="0" fontId="31" fillId="0" borderId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43" fontId="31" fillId="0" borderId="0" applyFont="0" applyFill="0" applyBorder="0" applyAlignment="0" applyProtection="0"/>
    <xf numFmtId="0" fontId="137" fillId="41" borderId="0" applyNumberFormat="0" applyBorder="0" applyAlignment="0" applyProtection="0"/>
    <xf numFmtId="0" fontId="67" fillId="0" borderId="0" applyFont="0" applyFill="0" applyBorder="0" applyAlignment="0" applyProtection="0"/>
    <xf numFmtId="0" fontId="31" fillId="0" borderId="0"/>
    <xf numFmtId="178" fontId="137" fillId="42" borderId="0" applyNumberFormat="0" applyBorder="0" applyAlignment="0" applyProtection="0"/>
    <xf numFmtId="192" fontId="125" fillId="0" borderId="0" applyFont="0" applyFill="0" applyBorder="0" applyAlignment="0" applyProtection="0"/>
    <xf numFmtId="0" fontId="137" fillId="42" borderId="0" applyNumberFormat="0" applyBorder="0" applyAlignment="0" applyProtection="0"/>
    <xf numFmtId="0" fontId="31" fillId="0" borderId="0"/>
    <xf numFmtId="0" fontId="137" fillId="42" borderId="0" applyNumberFormat="0" applyBorder="0" applyAlignment="0" applyProtection="0"/>
    <xf numFmtId="0" fontId="54" fillId="0" borderId="0" applyFill="0"/>
    <xf numFmtId="0" fontId="137" fillId="42" borderId="0" applyNumberFormat="0" applyBorder="0" applyAlignment="0" applyProtection="0"/>
    <xf numFmtId="0" fontId="104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178" fontId="137" fillId="43" borderId="0" applyNumberFormat="0" applyBorder="0" applyAlignment="0" applyProtection="0"/>
    <xf numFmtId="0" fontId="31" fillId="0" borderId="0"/>
    <xf numFmtId="0" fontId="31" fillId="0" borderId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8" fontId="137" fillId="38" borderId="0" applyNumberFormat="0" applyBorder="0" applyAlignment="0" applyProtection="0"/>
    <xf numFmtId="168" fontId="54" fillId="0" borderId="0" applyFont="0" applyFill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117" fillId="0" borderId="0"/>
    <xf numFmtId="191" fontId="31" fillId="0" borderId="0" applyFont="0" applyFill="0" applyBorder="0" applyAlignment="0" applyProtection="0"/>
    <xf numFmtId="178" fontId="137" fillId="41" borderId="0" applyNumberFormat="0" applyBorder="0" applyAlignment="0" applyProtection="0"/>
    <xf numFmtId="0" fontId="31" fillId="0" borderId="0"/>
    <xf numFmtId="0" fontId="137" fillId="41" borderId="0" applyNumberFormat="0" applyBorder="0" applyAlignment="0" applyProtection="0"/>
    <xf numFmtId="0" fontId="31" fillId="0" borderId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168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178" fontId="137" fillId="44" borderId="0" applyNumberFormat="0" applyBorder="0" applyAlignment="0" applyProtection="0"/>
    <xf numFmtId="43" fontId="122" fillId="0" borderId="0" applyFont="0" applyFill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43" fontId="31" fillId="0" borderId="0" applyFont="0" applyFill="0" applyBorder="0" applyAlignment="0" applyProtection="0"/>
    <xf numFmtId="0" fontId="137" fillId="44" borderId="0" applyNumberFormat="0" applyBorder="0" applyAlignment="0" applyProtection="0"/>
    <xf numFmtId="192" fontId="125" fillId="0" borderId="0" applyFont="0" applyFill="0" applyBorder="0" applyAlignment="0" applyProtection="0"/>
    <xf numFmtId="0" fontId="54" fillId="0" borderId="0" applyFill="0" applyBorder="0"/>
    <xf numFmtId="178" fontId="138" fillId="45" borderId="0" applyNumberFormat="0" applyBorder="0" applyAlignment="0" applyProtection="0"/>
    <xf numFmtId="0" fontId="54" fillId="0" borderId="0" applyFill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0" fontId="138" fillId="45" borderId="0" applyNumberFormat="0" applyBorder="0" applyAlignment="0" applyProtection="0"/>
    <xf numFmtId="43" fontId="44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31" fillId="0" borderId="0"/>
    <xf numFmtId="178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31" fillId="0" borderId="0"/>
    <xf numFmtId="0" fontId="138" fillId="42" borderId="0" applyNumberFormat="0" applyBorder="0" applyAlignment="0" applyProtection="0"/>
    <xf numFmtId="0" fontId="54" fillId="0" borderId="0" applyFill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168" fontId="122" fillId="0" borderId="0" applyFont="0" applyFill="0" applyBorder="0" applyAlignment="0" applyProtection="0"/>
    <xf numFmtId="0" fontId="31" fillId="0" borderId="0"/>
    <xf numFmtId="178" fontId="138" fillId="43" borderId="0" applyNumberFormat="0" applyBorder="0" applyAlignment="0" applyProtection="0"/>
    <xf numFmtId="9" fontId="41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178" fontId="138" fillId="46" borderId="0" applyNumberFormat="0" applyBorder="0" applyAlignment="0" applyProtection="0"/>
    <xf numFmtId="0" fontId="31" fillId="0" borderId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04" fillId="40" borderId="22" applyNumberFormat="0" applyAlignment="0" applyProtection="0"/>
    <xf numFmtId="0" fontId="138" fillId="46" borderId="0" applyNumberFormat="0" applyBorder="0" applyAlignment="0" applyProtection="0"/>
    <xf numFmtId="178" fontId="138" fillId="47" borderId="0" applyNumberFormat="0" applyBorder="0" applyAlignment="0" applyProtection="0"/>
    <xf numFmtId="43" fontId="122" fillId="0" borderId="0" applyFont="0" applyFill="0" applyBorder="0" applyAlignment="0" applyProtection="0"/>
    <xf numFmtId="0" fontId="138" fillId="47" borderId="0" applyNumberFormat="0" applyBorder="0" applyAlignment="0" applyProtection="0"/>
    <xf numFmtId="0" fontId="117" fillId="0" borderId="0"/>
    <xf numFmtId="0" fontId="138" fillId="47" borderId="0" applyNumberFormat="0" applyBorder="0" applyAlignment="0" applyProtection="0"/>
    <xf numFmtId="192" fontId="125" fillId="0" borderId="0" applyFont="0" applyFill="0" applyBorder="0" applyAlignment="0" applyProtection="0"/>
    <xf numFmtId="0" fontId="138" fillId="47" borderId="0" applyNumberFormat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178" fontId="138" fillId="48" borderId="0" applyNumberFormat="0" applyBorder="0" applyAlignment="0" applyProtection="0"/>
    <xf numFmtId="9" fontId="31" fillId="0" borderId="0" applyFont="0" applyFill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138" fillId="48" borderId="0" applyNumberFormat="0" applyBorder="0" applyAlignment="0" applyProtection="0"/>
    <xf numFmtId="0" fontId="31" fillId="0" borderId="0"/>
    <xf numFmtId="0" fontId="31" fillId="0" borderId="0"/>
    <xf numFmtId="0" fontId="54" fillId="0" borderId="0" applyFill="0" applyBorder="0"/>
    <xf numFmtId="0" fontId="31" fillId="0" borderId="0"/>
    <xf numFmtId="178" fontId="138" fillId="49" borderId="0" applyNumberFormat="0" applyBorder="0" applyAlignment="0" applyProtection="0"/>
    <xf numFmtId="43" fontId="31" fillId="0" borderId="0" applyFont="0" applyFill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43" fontId="126" fillId="0" borderId="0" applyFont="0" applyFill="0" applyBorder="0" applyAlignment="0" applyProtection="0"/>
    <xf numFmtId="178" fontId="138" fillId="50" borderId="0" applyNumberFormat="0" applyBorder="0" applyAlignment="0" applyProtection="0"/>
    <xf numFmtId="43" fontId="122" fillId="0" borderId="0" applyFont="0" applyFill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31" fillId="0" borderId="0"/>
    <xf numFmtId="0" fontId="138" fillId="50" borderId="0" applyNumberFormat="0" applyBorder="0" applyAlignment="0" applyProtection="0"/>
    <xf numFmtId="0" fontId="31" fillId="0" borderId="0"/>
    <xf numFmtId="170" fontId="41" fillId="0" borderId="0" applyFont="0" applyFill="0" applyBorder="0" applyAlignment="0" applyProtection="0"/>
    <xf numFmtId="0" fontId="54" fillId="0" borderId="0" applyFill="0" applyBorder="0"/>
    <xf numFmtId="168" fontId="54" fillId="0" borderId="0" applyFont="0" applyFill="0" applyBorder="0" applyAlignment="0" applyProtection="0"/>
    <xf numFmtId="0" fontId="31" fillId="0" borderId="0"/>
    <xf numFmtId="0" fontId="54" fillId="0" borderId="0" applyFill="0" applyBorder="0"/>
    <xf numFmtId="178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178" fontId="138" fillId="46" borderId="0" applyNumberFormat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43" fontId="122" fillId="0" borderId="0" applyFont="0" applyFill="0" applyBorder="0" applyAlignment="0" applyProtection="0"/>
    <xf numFmtId="0" fontId="138" fillId="46" borderId="0" applyNumberFormat="0" applyBorder="0" applyAlignment="0" applyProtection="0"/>
    <xf numFmtId="0" fontId="122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178" fontId="138" fillId="47" borderId="0" applyNumberFormat="0" applyBorder="0" applyAlignment="0" applyProtection="0"/>
    <xf numFmtId="0" fontId="31" fillId="0" borderId="0"/>
    <xf numFmtId="0" fontId="101" fillId="0" borderId="0" applyNumberFormat="0" applyFont="0" applyFill="0" applyAlignment="0" applyProtection="0"/>
    <xf numFmtId="0" fontId="138" fillId="47" borderId="0" applyNumberFormat="0" applyBorder="0" applyAlignment="0" applyProtection="0"/>
    <xf numFmtId="0" fontId="67" fillId="0" borderId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178" fontId="138" fillId="52" borderId="0" applyNumberFormat="0" applyBorder="0" applyAlignment="0" applyProtection="0"/>
    <xf numFmtId="0" fontId="125" fillId="0" borderId="0"/>
    <xf numFmtId="192" fontId="125" fillId="0" borderId="0" applyFont="0" applyFill="0" applyBorder="0" applyAlignment="0" applyProtection="0"/>
    <xf numFmtId="0" fontId="138" fillId="52" borderId="0" applyNumberFormat="0" applyBorder="0" applyAlignment="0" applyProtection="0"/>
    <xf numFmtId="43" fontId="122" fillId="0" borderId="0" applyFont="0" applyFill="0" applyBorder="0" applyAlignment="0" applyProtection="0"/>
    <xf numFmtId="0" fontId="138" fillId="52" borderId="0" applyNumberFormat="0" applyBorder="0" applyAlignment="0" applyProtection="0"/>
    <xf numFmtId="0" fontId="41" fillId="0" borderId="0"/>
    <xf numFmtId="0" fontId="138" fillId="52" borderId="0" applyNumberFormat="0" applyBorder="0" applyAlignment="0" applyProtection="0"/>
    <xf numFmtId="0" fontId="54" fillId="0" borderId="0" applyFill="0"/>
    <xf numFmtId="43" fontId="122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178" fontId="140" fillId="36" borderId="0" applyNumberFormat="0" applyBorder="0" applyAlignment="0" applyProtection="0"/>
    <xf numFmtId="0" fontId="125" fillId="0" borderId="0"/>
    <xf numFmtId="0" fontId="140" fillId="36" borderId="0" applyNumberFormat="0" applyBorder="0" applyAlignment="0" applyProtection="0"/>
    <xf numFmtId="0" fontId="125" fillId="0" borderId="0"/>
    <xf numFmtId="0" fontId="140" fillId="36" borderId="0" applyNumberFormat="0" applyBorder="0" applyAlignment="0" applyProtection="0"/>
    <xf numFmtId="0" fontId="125" fillId="0" borderId="0"/>
    <xf numFmtId="0" fontId="140" fillId="36" borderId="0" applyNumberFormat="0" applyBorder="0" applyAlignment="0" applyProtection="0"/>
    <xf numFmtId="0" fontId="125" fillId="0" borderId="0"/>
    <xf numFmtId="272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4" fillId="0" borderId="0" applyFill="0" applyBorder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31" fillId="0" borderId="0"/>
    <xf numFmtId="0" fontId="125" fillId="0" borderId="0"/>
    <xf numFmtId="178" fontId="144" fillId="54" borderId="23" applyNumberFormat="0" applyAlignment="0" applyProtection="0"/>
    <xf numFmtId="168" fontId="54" fillId="0" borderId="0" applyFont="0" applyFill="0" applyBorder="0" applyAlignment="0" applyProtection="0"/>
    <xf numFmtId="0" fontId="125" fillId="0" borderId="0"/>
    <xf numFmtId="0" fontId="144" fillId="54" borderId="23" applyNumberFormat="0" applyAlignment="0" applyProtection="0"/>
    <xf numFmtId="0" fontId="122" fillId="0" borderId="0"/>
    <xf numFmtId="0" fontId="144" fillId="54" borderId="23" applyNumberFormat="0" applyAlignment="0" applyProtection="0"/>
    <xf numFmtId="0" fontId="144" fillId="54" borderId="23" applyNumberFormat="0" applyAlignment="0" applyProtection="0"/>
    <xf numFmtId="0" fontId="31" fillId="0" borderId="0"/>
    <xf numFmtId="0" fontId="107" fillId="0" borderId="0">
      <alignment vertical="top"/>
    </xf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31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92" fontId="125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1" fillId="0" borderId="0"/>
    <xf numFmtId="43" fontId="45" fillId="0" borderId="0" applyFont="0" applyFill="0" applyBorder="0" applyAlignment="0" applyProtection="0"/>
    <xf numFmtId="271" fontId="1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137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4" fillId="0" borderId="0"/>
    <xf numFmtId="191" fontId="3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2" fillId="0" borderId="0"/>
    <xf numFmtId="43" fontId="45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67" fillId="0" borderId="0"/>
    <xf numFmtId="0" fontId="54" fillId="0" borderId="0" applyFill="0" applyBorder="0"/>
    <xf numFmtId="0" fontId="31" fillId="0" borderId="0"/>
    <xf numFmtId="178" fontId="146" fillId="0" borderId="0" applyNumberFormat="0" applyFill="0" applyBorder="0" applyAlignment="0" applyProtection="0"/>
    <xf numFmtId="42" fontId="130" fillId="0" borderId="0" applyFont="0" applyFill="0" applyBorder="0" applyAlignment="0" applyProtection="0"/>
    <xf numFmtId="0" fontId="122" fillId="0" borderId="0"/>
    <xf numFmtId="0" fontId="146" fillId="0" borderId="0" applyNumberFormat="0" applyFill="0" applyBorder="0" applyAlignment="0" applyProtection="0"/>
    <xf numFmtId="43" fontId="67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31" fillId="0" borderId="0"/>
    <xf numFmtId="0" fontId="54" fillId="0" borderId="0" applyFill="0" applyBorder="0"/>
    <xf numFmtId="178" fontId="148" fillId="37" borderId="0" applyNumberFormat="0" applyBorder="0" applyAlignment="0" applyProtection="0"/>
    <xf numFmtId="0" fontId="148" fillId="37" borderId="0" applyNumberFormat="0" applyBorder="0" applyAlignment="0" applyProtection="0"/>
    <xf numFmtId="192" fontId="125" fillId="0" borderId="0" applyFont="0" applyFill="0" applyBorder="0" applyAlignment="0" applyProtection="0"/>
    <xf numFmtId="0" fontId="148" fillId="37" borderId="0" applyNumberFormat="0" applyBorder="0" applyAlignment="0" applyProtection="0"/>
    <xf numFmtId="0" fontId="148" fillId="37" borderId="0" applyNumberFormat="0" applyBorder="0" applyAlignment="0" applyProtection="0"/>
    <xf numFmtId="0" fontId="96" fillId="0" borderId="0"/>
    <xf numFmtId="168" fontId="54" fillId="0" borderId="0" applyFont="0" applyFill="0" applyBorder="0" applyAlignment="0" applyProtection="0"/>
    <xf numFmtId="0" fontId="31" fillId="0" borderId="0"/>
    <xf numFmtId="0" fontId="44" fillId="0" borderId="30" applyNumberFormat="0" applyFont="0" applyBorder="0" applyAlignment="0" applyProtection="0"/>
    <xf numFmtId="178" fontId="150" fillId="0" borderId="24" applyNumberFormat="0" applyFill="0" applyAlignment="0" applyProtection="0"/>
    <xf numFmtId="0" fontId="54" fillId="0" borderId="0" applyFill="0" applyBorder="0"/>
    <xf numFmtId="0" fontId="31" fillId="0" borderId="0"/>
    <xf numFmtId="0" fontId="150" fillId="0" borderId="24" applyNumberFormat="0" applyFill="0" applyAlignment="0" applyProtection="0"/>
    <xf numFmtId="0" fontId="45" fillId="0" borderId="0"/>
    <xf numFmtId="0" fontId="150" fillId="0" borderId="24" applyNumberFormat="0" applyFill="0" applyAlignment="0" applyProtection="0"/>
    <xf numFmtId="191" fontId="31" fillId="0" borderId="0" applyFont="0" applyFill="0" applyBorder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31" fillId="0" borderId="0"/>
    <xf numFmtId="0" fontId="31" fillId="0" borderId="0"/>
    <xf numFmtId="178" fontId="152" fillId="0" borderId="25" applyNumberFormat="0" applyFill="0" applyAlignment="0" applyProtection="0"/>
    <xf numFmtId="0" fontId="125" fillId="0" borderId="0"/>
    <xf numFmtId="0" fontId="31" fillId="0" borderId="0"/>
    <xf numFmtId="0" fontId="152" fillId="0" borderId="25" applyNumberFormat="0" applyFill="0" applyAlignment="0" applyProtection="0"/>
    <xf numFmtId="191" fontId="31" fillId="0" borderId="0" applyFont="0" applyFill="0" applyBorder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0" fontId="152" fillId="0" borderId="25" applyNumberFormat="0" applyFill="0" applyAlignment="0" applyProtection="0"/>
    <xf numFmtId="43" fontId="44" fillId="0" borderId="0" applyFont="0" applyFill="0" applyBorder="0" applyAlignment="0" applyProtection="0"/>
    <xf numFmtId="0" fontId="44" fillId="0" borderId="0"/>
    <xf numFmtId="178" fontId="154" fillId="0" borderId="26" applyNumberFormat="0" applyFill="0" applyAlignment="0" applyProtection="0"/>
    <xf numFmtId="0" fontId="31" fillId="0" borderId="0"/>
    <xf numFmtId="0" fontId="31" fillId="0" borderId="0"/>
    <xf numFmtId="0" fontId="154" fillId="0" borderId="26" applyNumberFormat="0" applyFill="0" applyAlignment="0" applyProtection="0"/>
    <xf numFmtId="43" fontId="122" fillId="0" borderId="0" applyFont="0" applyFill="0" applyBorder="0" applyAlignment="0" applyProtection="0"/>
    <xf numFmtId="0" fontId="154" fillId="0" borderId="26" applyNumberFormat="0" applyFill="0" applyAlignment="0" applyProtection="0"/>
    <xf numFmtId="43" fontId="31" fillId="0" borderId="0" applyFont="0" applyFill="0" applyBorder="0" applyAlignment="0" applyProtection="0"/>
    <xf numFmtId="0" fontId="154" fillId="0" borderId="26" applyNumberFormat="0" applyFill="0" applyAlignment="0" applyProtection="0"/>
    <xf numFmtId="0" fontId="125" fillId="0" borderId="0"/>
    <xf numFmtId="9" fontId="31" fillId="0" borderId="0" applyFont="0" applyFill="0" applyBorder="0" applyAlignment="0" applyProtection="0"/>
    <xf numFmtId="178" fontId="154" fillId="0" borderId="0" applyNumberFormat="0" applyFill="0" applyBorder="0" applyAlignment="0" applyProtection="0"/>
    <xf numFmtId="0" fontId="31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04" fillId="40" borderId="22" applyNumberFormat="0" applyAlignment="0" applyProtection="0"/>
    <xf numFmtId="0" fontId="154" fillId="0" borderId="0" applyNumberFormat="0" applyFill="0" applyBorder="0" applyAlignment="0" applyProtection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1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8" fontId="158" fillId="0" borderId="27" applyNumberFormat="0" applyFill="0" applyAlignment="0" applyProtection="0"/>
    <xf numFmtId="192" fontId="125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158" fillId="0" borderId="27" applyNumberFormat="0" applyFill="0" applyAlignment="0" applyProtection="0"/>
    <xf numFmtId="0" fontId="31" fillId="0" borderId="0"/>
    <xf numFmtId="0" fontId="158" fillId="0" borderId="27" applyNumberFormat="0" applyFill="0" applyAlignment="0" applyProtection="0"/>
    <xf numFmtId="0" fontId="31" fillId="0" borderId="0"/>
    <xf numFmtId="0" fontId="158" fillId="0" borderId="27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4" fillId="0" borderId="0" applyFill="0" applyBorder="0"/>
    <xf numFmtId="178" fontId="160" fillId="55" borderId="0" applyNumberFormat="0" applyBorder="0" applyAlignment="0" applyProtection="0"/>
    <xf numFmtId="0" fontId="125" fillId="0" borderId="0"/>
    <xf numFmtId="0" fontId="160" fillId="55" borderId="0" applyNumberFormat="0" applyBorder="0" applyAlignment="0" applyProtection="0"/>
    <xf numFmtId="0" fontId="160" fillId="55" borderId="0" applyNumberFormat="0" applyBorder="0" applyAlignment="0" applyProtection="0"/>
    <xf numFmtId="191" fontId="31" fillId="0" borderId="0" applyFont="0" applyFill="0" applyBorder="0" applyAlignment="0" applyProtection="0"/>
    <xf numFmtId="0" fontId="160" fillId="55" borderId="0" applyNumberFormat="0" applyBorder="0" applyAlignment="0" applyProtection="0"/>
    <xf numFmtId="0" fontId="59" fillId="0" borderId="0"/>
    <xf numFmtId="178" fontId="57" fillId="0" borderId="0"/>
    <xf numFmtId="0" fontId="31" fillId="0" borderId="0"/>
    <xf numFmtId="178" fontId="162" fillId="0" borderId="0"/>
    <xf numFmtId="0" fontId="31" fillId="0" borderId="0"/>
    <xf numFmtId="0" fontId="62" fillId="56" borderId="28" applyNumberFormat="0" applyFont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59" fillId="0" borderId="0"/>
    <xf numFmtId="178" fontId="162" fillId="0" borderId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178" fontId="162" fillId="0" borderId="0"/>
    <xf numFmtId="0" fontId="31" fillId="0" borderId="0"/>
    <xf numFmtId="0" fontId="31" fillId="0" borderId="0"/>
    <xf numFmtId="0" fontId="31" fillId="0" borderId="0"/>
    <xf numFmtId="0" fontId="122" fillId="0" borderId="0"/>
    <xf numFmtId="178" fontId="16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8" fontId="162" fillId="0" borderId="0"/>
    <xf numFmtId="44" fontId="130" fillId="0" borderId="0" applyFont="0" applyFill="0" applyBorder="0" applyAlignment="0" applyProtection="0"/>
    <xf numFmtId="0" fontId="59" fillId="0" borderId="0"/>
    <xf numFmtId="43" fontId="31" fillId="0" borderId="0" applyFont="0" applyFill="0" applyBorder="0" applyAlignment="0" applyProtection="0"/>
    <xf numFmtId="0" fontId="59" fillId="0" borderId="0"/>
    <xf numFmtId="0" fontId="44" fillId="0" borderId="0"/>
    <xf numFmtId="0" fontId="59" fillId="0" borderId="0"/>
    <xf numFmtId="201" fontId="44" fillId="0" borderId="0"/>
    <xf numFmtId="0" fontId="44" fillId="0" borderId="0"/>
    <xf numFmtId="0" fontId="44" fillId="0" borderId="0"/>
    <xf numFmtId="9" fontId="31" fillId="0" borderId="0" applyFont="0" applyFill="0" applyBorder="0" applyAlignment="0" applyProtection="0"/>
    <xf numFmtId="0" fontId="54" fillId="0" borderId="0" applyFill="0" applyBorder="0"/>
    <xf numFmtId="0" fontId="54" fillId="0" borderId="0" applyFill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178" fontId="31" fillId="0" borderId="0"/>
    <xf numFmtId="0" fontId="31" fillId="0" borderId="0"/>
    <xf numFmtId="0" fontId="31" fillId="0" borderId="0"/>
    <xf numFmtId="43" fontId="44" fillId="0" borderId="0" applyFont="0" applyFill="0" applyBorder="0" applyAlignment="0" applyProtection="0"/>
    <xf numFmtId="0" fontId="31" fillId="0" borderId="0"/>
    <xf numFmtId="0" fontId="31" fillId="0" borderId="0"/>
    <xf numFmtId="0" fontId="122" fillId="0" borderId="0"/>
    <xf numFmtId="0" fontId="31" fillId="0" borderId="0"/>
    <xf numFmtId="9" fontId="31" fillId="0" borderId="0" applyFont="0" applyFill="0" applyBorder="0" applyAlignment="0" applyProtection="0"/>
    <xf numFmtId="178" fontId="44" fillId="0" borderId="0"/>
    <xf numFmtId="193" fontId="45" fillId="0" borderId="0"/>
    <xf numFmtId="168" fontId="54" fillId="0" borderId="0" applyFont="0" applyFill="0" applyBorder="0" applyAlignment="0" applyProtection="0"/>
    <xf numFmtId="178" fontId="44" fillId="0" borderId="0"/>
    <xf numFmtId="273" fontId="44" fillId="0" borderId="0" applyFont="0" applyFill="0" applyBorder="0" applyAlignment="0" applyProtection="0"/>
    <xf numFmtId="178" fontId="44" fillId="0" borderId="0"/>
    <xf numFmtId="0" fontId="31" fillId="0" borderId="0"/>
    <xf numFmtId="0" fontId="31" fillId="0" borderId="0"/>
    <xf numFmtId="0" fontId="59" fillId="0" borderId="0"/>
    <xf numFmtId="0" fontId="41" fillId="0" borderId="0"/>
    <xf numFmtId="192" fontId="125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8" fontId="60" fillId="0" borderId="0"/>
    <xf numFmtId="0" fontId="31" fillId="0" borderId="0"/>
    <xf numFmtId="9" fontId="31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4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59" fillId="0" borderId="0"/>
    <xf numFmtId="0" fontId="61" fillId="0" borderId="0"/>
    <xf numFmtId="9" fontId="132" fillId="0" borderId="0" applyFont="0" applyFill="0" applyBorder="0" applyAlignment="0" applyProtection="0"/>
    <xf numFmtId="0" fontId="44" fillId="0" borderId="0"/>
    <xf numFmtId="178" fontId="31" fillId="0" borderId="0"/>
    <xf numFmtId="0" fontId="41" fillId="0" borderId="0"/>
    <xf numFmtId="0" fontId="41" fillId="0" borderId="0"/>
    <xf numFmtId="0" fontId="4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0" fontId="59" fillId="0" borderId="0"/>
    <xf numFmtId="0" fontId="110" fillId="0" borderId="31" applyNumberFormat="0" applyFill="0" applyAlignment="0" applyProtection="0"/>
    <xf numFmtId="0" fontId="59" fillId="0" borderId="0"/>
    <xf numFmtId="0" fontId="31" fillId="0" borderId="0"/>
    <xf numFmtId="178" fontId="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2" fillId="0" borderId="0"/>
    <xf numFmtId="0" fontId="162" fillId="0" borderId="0"/>
    <xf numFmtId="0" fontId="125" fillId="0" borderId="0"/>
    <xf numFmtId="0" fontId="125" fillId="0" borderId="0"/>
    <xf numFmtId="0" fontId="125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59" fillId="0" borderId="0"/>
    <xf numFmtId="0" fontId="162" fillId="0" borderId="0"/>
    <xf numFmtId="0" fontId="162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59" fillId="0" borderId="0"/>
    <xf numFmtId="0" fontId="41" fillId="0" borderId="0"/>
    <xf numFmtId="0" fontId="31" fillId="0" borderId="0"/>
    <xf numFmtId="168" fontId="54" fillId="0" borderId="0" applyFont="0" applyFill="0" applyBorder="0" applyAlignment="0" applyProtection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178" fontId="162" fillId="0" borderId="0"/>
    <xf numFmtId="0" fontId="162" fillId="0" borderId="0"/>
    <xf numFmtId="0" fontId="31" fillId="0" borderId="0"/>
    <xf numFmtId="0" fontId="6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25" fillId="0" borderId="0"/>
    <xf numFmtId="0" fontId="31" fillId="0" borderId="0"/>
    <xf numFmtId="9" fontId="122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22" fillId="0" borderId="0"/>
    <xf numFmtId="0" fontId="31" fillId="0" borderId="0"/>
    <xf numFmtId="0" fontId="125" fillId="0" borderId="0"/>
    <xf numFmtId="0" fontId="31" fillId="0" borderId="0"/>
    <xf numFmtId="9" fontId="4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178" fontId="109" fillId="0" borderId="0" applyNumberFormat="0" applyFill="0" applyBorder="0" applyAlignment="0" applyProtection="0"/>
    <xf numFmtId="43" fontId="6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0" borderId="0"/>
    <xf numFmtId="192" fontId="125" fillId="0" borderId="0" applyFont="0" applyFill="0" applyBorder="0" applyAlignment="0" applyProtection="0"/>
    <xf numFmtId="0" fontId="31" fillId="0" borderId="0"/>
    <xf numFmtId="192" fontId="125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125" fillId="0" borderId="0"/>
    <xf numFmtId="9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178" fontId="167" fillId="0" borderId="0" applyNumberFormat="0" applyFill="0" applyBorder="0" applyAlignment="0" applyProtection="0"/>
    <xf numFmtId="43" fontId="122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68" fontId="5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31" fillId="0" borderId="0"/>
    <xf numFmtId="43" fontId="3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178" fontId="45" fillId="0" borderId="0"/>
    <xf numFmtId="0" fontId="31" fillId="0" borderId="0"/>
    <xf numFmtId="9" fontId="59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7" fillId="0" borderId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29" fillId="0" borderId="0"/>
    <xf numFmtId="0" fontId="129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54" fillId="0" borderId="0"/>
    <xf numFmtId="270" fontId="44" fillId="0" borderId="0" applyFont="0" applyFill="0" applyBorder="0" applyAlignment="0" applyProtection="0"/>
    <xf numFmtId="0" fontId="276" fillId="0" borderId="0">
      <alignment vertical="center"/>
    </xf>
    <xf numFmtId="43" fontId="277" fillId="0" borderId="0" applyFont="0" applyFill="0" applyBorder="0" applyAlignment="0" applyProtection="0">
      <alignment vertical="center"/>
    </xf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54" fillId="0" borderId="0" applyFill="0" applyBorder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0" fontId="44" fillId="0" borderId="0">
      <alignment wrapText="1"/>
    </xf>
    <xf numFmtId="44" fontId="31" fillId="0" borderId="0" applyFont="0" applyFill="0" applyBorder="0" applyAlignment="0" applyProtection="0"/>
    <xf numFmtId="0" fontId="44" fillId="0" borderId="0">
      <alignment wrapText="1"/>
    </xf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0" borderId="0"/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0" fontId="44" fillId="0" borderId="0">
      <alignment wrapText="1"/>
    </xf>
    <xf numFmtId="43" fontId="44" fillId="0" borderId="0" applyFont="0" applyFill="0" applyBorder="0" applyAlignment="0" applyProtection="0">
      <alignment wrapText="1"/>
    </xf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0" borderId="0">
      <alignment wrapText="1"/>
    </xf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129" fillId="0" borderId="0"/>
    <xf numFmtId="170" fontId="31" fillId="0" borderId="0" applyFont="0" applyFill="0" applyBorder="0" applyAlignment="0" applyProtection="0"/>
    <xf numFmtId="0" fontId="137" fillId="0" borderId="0">
      <alignment vertical="top"/>
    </xf>
    <xf numFmtId="0" fontId="137" fillId="0" borderId="0">
      <alignment vertical="top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125" fillId="0" borderId="0"/>
    <xf numFmtId="0" fontId="125" fillId="0" borderId="0"/>
    <xf numFmtId="0" fontId="31" fillId="0" borderId="0"/>
    <xf numFmtId="0" fontId="31" fillId="0" borderId="0"/>
    <xf numFmtId="0" fontId="31" fillId="0" borderId="0"/>
    <xf numFmtId="0" fontId="125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4" fillId="0" borderId="0" applyFill="0" applyBorder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54" fillId="0" borderId="0" applyFill="0" applyBorder="0"/>
    <xf numFmtId="191" fontId="45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107" fillId="0" borderId="0">
      <alignment vertical="top"/>
    </xf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5" fillId="0" borderId="0"/>
    <xf numFmtId="0" fontId="31" fillId="0" borderId="0"/>
    <xf numFmtId="0" fontId="122" fillId="0" borderId="0"/>
    <xf numFmtId="193" fontId="67" fillId="0" borderId="0" applyFont="0" applyFill="0" applyBorder="0" applyAlignment="0" applyProtection="0"/>
    <xf numFmtId="0" fontId="31" fillId="0" borderId="0"/>
    <xf numFmtId="0" fontId="99" fillId="0" borderId="0" applyNumberFormat="0" applyFont="0" applyFill="0" applyAlignment="0" applyProtection="0"/>
    <xf numFmtId="0" fontId="41" fillId="0" borderId="0"/>
    <xf numFmtId="0" fontId="31" fillId="0" borderId="0"/>
    <xf numFmtId="43" fontId="31" fillId="0" borderId="0" applyFont="0" applyFill="0" applyBorder="0" applyAlignment="0" applyProtection="0"/>
    <xf numFmtId="38" fontId="131" fillId="0" borderId="0" applyFont="0" applyFill="0" applyBorder="0" applyAlignment="0" applyProtection="0"/>
    <xf numFmtId="0" fontId="31" fillId="0" borderId="0"/>
    <xf numFmtId="43" fontId="44" fillId="0" borderId="0" applyFont="0" applyFill="0" applyBorder="0" applyAlignment="0" applyProtection="0"/>
    <xf numFmtId="0" fontId="31" fillId="0" borderId="0"/>
    <xf numFmtId="0" fontId="44" fillId="0" borderId="0"/>
    <xf numFmtId="43" fontId="123" fillId="0" borderId="0" applyFont="0" applyFill="0" applyBorder="0" applyAlignment="0" applyProtection="0"/>
    <xf numFmtId="0" fontId="125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125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1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54" fillId="0" borderId="0" applyFill="0" applyBorder="0"/>
    <xf numFmtId="0" fontId="31" fillId="0" borderId="0"/>
    <xf numFmtId="0" fontId="54" fillId="0" borderId="0" applyFill="0" applyBorder="0"/>
    <xf numFmtId="0" fontId="31" fillId="0" borderId="0"/>
    <xf numFmtId="0" fontId="6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5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71" fontId="117" fillId="0" borderId="0" applyFont="0" applyFill="0" applyBorder="0" applyAlignment="0" applyProtection="0"/>
    <xf numFmtId="0" fontId="44" fillId="0" borderId="0"/>
    <xf numFmtId="0" fontId="44" fillId="0" borderId="0"/>
    <xf numFmtId="0" fontId="99" fillId="0" borderId="0" applyNumberFormat="0" applyFont="0" applyFill="0" applyAlignment="0" applyProtection="0"/>
    <xf numFmtId="43" fontId="44" fillId="0" borderId="0" applyFont="0" applyFill="0" applyBorder="0" applyAlignment="0" applyProtection="0"/>
    <xf numFmtId="166" fontId="54" fillId="0" borderId="0" applyFont="0" applyFill="0" applyBorder="0" applyAlignment="0" applyProtection="0"/>
    <xf numFmtId="38" fontId="131" fillId="0" borderId="0" applyFont="0" applyFill="0" applyBorder="0" applyAlignment="0" applyProtection="0"/>
    <xf numFmtId="0" fontId="54" fillId="0" borderId="0" applyFill="0" applyBorder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22" fillId="0" borderId="0" applyFont="0" applyFill="0" applyBorder="0" applyAlignment="0" applyProtection="0"/>
    <xf numFmtId="0" fontId="31" fillId="0" borderId="0"/>
    <xf numFmtId="0" fontId="31" fillId="0" borderId="0"/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168" fontId="54" fillId="0" borderId="0" applyFont="0" applyFill="0" applyBorder="0" applyAlignment="0" applyProtection="0"/>
    <xf numFmtId="38" fontId="1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44" fillId="0" borderId="0" applyFont="0" applyFill="0" applyBorder="0" applyAlignment="0" applyProtection="0"/>
    <xf numFmtId="0" fontId="31" fillId="0" borderId="0"/>
    <xf numFmtId="0" fontId="31" fillId="0" borderId="0"/>
    <xf numFmtId="0" fontId="54" fillId="0" borderId="0" applyFill="0" applyBorder="0"/>
    <xf numFmtId="0" fontId="31" fillId="0" borderId="0"/>
    <xf numFmtId="0" fontId="31" fillId="0" borderId="0"/>
    <xf numFmtId="9" fontId="4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44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08" fillId="53" borderId="29" applyNumberFormat="0" applyAlignment="0" applyProtection="0"/>
    <xf numFmtId="0" fontId="31" fillId="0" borderId="0"/>
    <xf numFmtId="274" fontId="45" fillId="0" borderId="0"/>
    <xf numFmtId="0" fontId="31" fillId="0" borderId="0"/>
    <xf numFmtId="44" fontId="41" fillId="0" borderId="0" applyFont="0" applyFill="0" applyBorder="0" applyAlignment="0" applyProtection="0"/>
    <xf numFmtId="0" fontId="31" fillId="0" borderId="0"/>
    <xf numFmtId="0" fontId="31" fillId="0" borderId="0"/>
    <xf numFmtId="0" fontId="117" fillId="0" borderId="0"/>
    <xf numFmtId="192" fontId="125" fillId="0" borderId="0" applyFont="0" applyFill="0" applyBorder="0" applyAlignment="0" applyProtection="0"/>
    <xf numFmtId="0" fontId="60" fillId="0" borderId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0" fontId="54" fillId="0" borderId="0" applyFill="0" applyBorder="0"/>
    <xf numFmtId="38" fontId="131" fillId="0" borderId="0" applyFont="0" applyFill="0" applyBorder="0" applyAlignment="0" applyProtection="0"/>
    <xf numFmtId="0" fontId="31" fillId="0" borderId="0"/>
    <xf numFmtId="0" fontId="125" fillId="0" borderId="0"/>
    <xf numFmtId="0" fontId="126" fillId="0" borderId="0"/>
    <xf numFmtId="0" fontId="31" fillId="0" borderId="0"/>
    <xf numFmtId="0" fontId="125" fillId="0" borderId="0"/>
    <xf numFmtId="43" fontId="122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192" fontId="125" fillId="0" borderId="0" applyFont="0" applyFill="0" applyBorder="0" applyAlignment="0" applyProtection="0"/>
    <xf numFmtId="0" fontId="117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117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8" fontId="5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170" fontId="41" fillId="0" borderId="0" applyFont="0" applyFill="0" applyBorder="0" applyAlignment="0" applyProtection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25" fillId="0" borderId="0"/>
    <xf numFmtId="191" fontId="31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168" fontId="54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17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68" fontId="54" fillId="0" borderId="0" applyFont="0" applyFill="0" applyBorder="0" applyAlignment="0" applyProtection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271" fontId="117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170" fontId="41" fillId="0" borderId="0" applyFont="0" applyFill="0" applyBorder="0" applyAlignment="0" applyProtection="0"/>
    <xf numFmtId="0" fontId="31" fillId="0" borderId="0"/>
    <xf numFmtId="0" fontId="31" fillId="0" borderId="0"/>
    <xf numFmtId="170" fontId="4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 applyNumberFormat="0" applyFont="0" applyFill="0" applyAlignment="0" applyProtection="0"/>
    <xf numFmtId="43" fontId="9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4" fillId="0" borderId="0"/>
    <xf numFmtId="43" fontId="122" fillId="0" borderId="0" applyFont="0" applyFill="0" applyBorder="0" applyAlignment="0" applyProtection="0"/>
    <xf numFmtId="0" fontId="31" fillId="0" borderId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54" fillId="0" borderId="0" applyFill="0" applyBorder="0"/>
    <xf numFmtId="0" fontId="31" fillId="0" borderId="0"/>
    <xf numFmtId="0" fontId="31" fillId="0" borderId="0"/>
    <xf numFmtId="0" fontId="94" fillId="53" borderId="22" applyNumberFormat="0" applyAlignment="0" applyProtection="0"/>
    <xf numFmtId="0" fontId="31" fillId="0" borderId="0"/>
    <xf numFmtId="168" fontId="54" fillId="0" borderId="0" applyFont="0" applyFill="0" applyBorder="0" applyAlignment="0" applyProtection="0"/>
    <xf numFmtId="0" fontId="31" fillId="0" borderId="0"/>
    <xf numFmtId="168" fontId="5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0" fontId="44" fillId="0" borderId="0"/>
    <xf numFmtId="43" fontId="41" fillId="0" borderId="0" applyFont="0" applyFill="0" applyBorder="0" applyAlignment="0" applyProtection="0"/>
    <xf numFmtId="0" fontId="44" fillId="0" borderId="0"/>
    <xf numFmtId="0" fontId="67" fillId="0" borderId="0"/>
    <xf numFmtId="0" fontId="31" fillId="0" borderId="0"/>
    <xf numFmtId="0" fontId="125" fillId="0" borderId="0"/>
    <xf numFmtId="0" fontId="31" fillId="0" borderId="0"/>
    <xf numFmtId="0" fontId="125" fillId="0" borderId="0"/>
    <xf numFmtId="168" fontId="54" fillId="0" borderId="0" applyFont="0" applyFill="0" applyBorder="0" applyAlignment="0" applyProtection="0"/>
    <xf numFmtId="0" fontId="31" fillId="0" borderId="0"/>
    <xf numFmtId="43" fontId="41" fillId="0" borderId="0" applyFont="0" applyFill="0" applyBorder="0" applyAlignment="0" applyProtection="0"/>
    <xf numFmtId="0" fontId="125" fillId="0" borderId="0"/>
    <xf numFmtId="0" fontId="125" fillId="0" borderId="0"/>
    <xf numFmtId="0" fontId="125" fillId="0" borderId="0"/>
    <xf numFmtId="43" fontId="136" fillId="0" borderId="0" applyFont="0" applyFill="0" applyBorder="0" applyAlignment="0" applyProtection="0"/>
    <xf numFmtId="0" fontId="54" fillId="0" borderId="0" applyFill="0"/>
    <xf numFmtId="38" fontId="132" fillId="0" borderId="0" applyFont="0" applyFill="0" applyBorder="0" applyAlignment="0" applyProtection="0"/>
    <xf numFmtId="0" fontId="125" fillId="0" borderId="0"/>
    <xf numFmtId="0" fontId="31" fillId="0" borderId="0"/>
    <xf numFmtId="0" fontId="122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68" fontId="54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4" fillId="0" borderId="0" applyFill="0" applyBorder="0"/>
    <xf numFmtId="0" fontId="31" fillId="0" borderId="0"/>
    <xf numFmtId="170" fontId="88" fillId="0" borderId="0" applyFont="0" applyFill="0" applyBorder="0" applyAlignment="0" applyProtection="0"/>
    <xf numFmtId="19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25" fillId="0" borderId="0"/>
    <xf numFmtId="0" fontId="31" fillId="0" borderId="0"/>
    <xf numFmtId="0" fontId="31" fillId="0" borderId="0"/>
    <xf numFmtId="0" fontId="125" fillId="0" borderId="0"/>
    <xf numFmtId="43" fontId="67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2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274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54" fillId="0" borderId="0" applyFill="0"/>
    <xf numFmtId="0" fontId="31" fillId="0" borderId="0"/>
    <xf numFmtId="0" fontId="31" fillId="0" borderId="0"/>
    <xf numFmtId="0" fontId="31" fillId="0" borderId="0"/>
    <xf numFmtId="0" fontId="12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45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117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104" fillId="40" borderId="22" applyNumberFormat="0" applyAlignment="0" applyProtection="0"/>
    <xf numFmtId="0" fontId="31" fillId="0" borderId="0"/>
    <xf numFmtId="0" fontId="31" fillId="0" borderId="0"/>
    <xf numFmtId="0" fontId="45" fillId="0" borderId="0"/>
    <xf numFmtId="0" fontId="108" fillId="53" borderId="29" applyNumberFormat="0" applyAlignment="0" applyProtection="0"/>
    <xf numFmtId="9" fontId="54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122" fillId="0" borderId="0"/>
    <xf numFmtId="271" fontId="117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54" fillId="0" borderId="0" applyFill="0" applyBorder="0"/>
    <xf numFmtId="170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67" fillId="0" borderId="0"/>
    <xf numFmtId="0" fontId="31" fillId="0" borderId="0"/>
    <xf numFmtId="0" fontId="122" fillId="0" borderId="0"/>
    <xf numFmtId="0" fontId="125" fillId="0" borderId="0"/>
    <xf numFmtId="43" fontId="122" fillId="0" borderId="0" applyFont="0" applyFill="0" applyBorder="0" applyAlignment="0" applyProtection="0"/>
    <xf numFmtId="0" fontId="31" fillId="0" borderId="0"/>
    <xf numFmtId="0" fontId="125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4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117" fillId="0" borderId="0" applyNumberFormat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125" fillId="0" borderId="0"/>
    <xf numFmtId="0" fontId="125" fillId="0" borderId="0"/>
    <xf numFmtId="0" fontId="128" fillId="0" borderId="0"/>
    <xf numFmtId="0" fontId="122" fillId="0" borderId="0" applyFont="0" applyFill="0" applyBorder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22" fillId="0" borderId="0"/>
    <xf numFmtId="43" fontId="122" fillId="0" borderId="0" applyFont="0" applyFill="0" applyBorder="0" applyAlignment="0" applyProtection="0"/>
    <xf numFmtId="0" fontId="117" fillId="0" borderId="0"/>
    <xf numFmtId="43" fontId="122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31" fillId="0" borderId="0"/>
    <xf numFmtId="0" fontId="1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122" fillId="0" borderId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44" fillId="0" borderId="0"/>
    <xf numFmtId="168" fontId="44" fillId="0" borderId="0" applyFont="0" applyFill="0" applyBorder="0" applyAlignment="0" applyProtection="0"/>
    <xf numFmtId="0" fontId="31" fillId="0" borderId="0"/>
    <xf numFmtId="0" fontId="31" fillId="0" borderId="0"/>
    <xf numFmtId="170" fontId="4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5" fillId="0" borderId="0"/>
    <xf numFmtId="0" fontId="61" fillId="0" borderId="0"/>
    <xf numFmtId="0" fontId="31" fillId="0" borderId="0"/>
    <xf numFmtId="194" fontId="12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4" fillId="0" borderId="0" applyFill="0" applyBorder="0"/>
    <xf numFmtId="9" fontId="60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54" fillId="0" borderId="0" applyFill="0" applyBorder="0"/>
    <xf numFmtId="0" fontId="45" fillId="0" borderId="0"/>
    <xf numFmtId="0" fontId="31" fillId="0" borderId="0"/>
    <xf numFmtId="0" fontId="31" fillId="0" borderId="0"/>
    <xf numFmtId="0" fontId="31" fillId="0" borderId="0"/>
    <xf numFmtId="0" fontId="122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60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129" fillId="0" borderId="0"/>
    <xf numFmtId="168" fontId="54" fillId="0" borderId="0" applyFont="0" applyFill="0" applyBorder="0" applyAlignment="0" applyProtection="0"/>
    <xf numFmtId="0" fontId="122" fillId="0" borderId="0"/>
    <xf numFmtId="9" fontId="6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26" fillId="0" borderId="0"/>
    <xf numFmtId="0" fontId="31" fillId="0" borderId="0"/>
    <xf numFmtId="0" fontId="31" fillId="0" borderId="0"/>
    <xf numFmtId="0" fontId="12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2" fillId="0" borderId="0"/>
    <xf numFmtId="43" fontId="31" fillId="0" borderId="0" applyFont="0" applyFill="0" applyBorder="0" applyAlignment="0" applyProtection="0"/>
    <xf numFmtId="0" fontId="31" fillId="0" borderId="0"/>
    <xf numFmtId="0" fontId="44" fillId="0" borderId="0"/>
    <xf numFmtId="43" fontId="44" fillId="0" borderId="0" applyFont="0" applyFill="0" applyBorder="0" applyAlignment="0" applyProtection="0"/>
    <xf numFmtId="192" fontId="125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0" fontId="54" fillId="0" borderId="0" applyFill="0" applyBorder="0"/>
    <xf numFmtId="0" fontId="31" fillId="0" borderId="0"/>
    <xf numFmtId="0" fontId="31" fillId="0" borderId="0"/>
    <xf numFmtId="0" fontId="125" fillId="0" borderId="0"/>
    <xf numFmtId="9" fontId="31" fillId="0" borderId="0" applyFont="0" applyFill="0" applyBorder="0" applyAlignment="0" applyProtection="0"/>
    <xf numFmtId="0" fontId="31" fillId="0" borderId="0"/>
    <xf numFmtId="0" fontId="54" fillId="0" borderId="0" applyFill="0" applyBorder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30" applyNumberFormat="0" applyFont="0" applyBorder="0" applyAlignment="0" applyProtection="0"/>
    <xf numFmtId="0" fontId="31" fillId="0" borderId="0"/>
    <xf numFmtId="0" fontId="31" fillId="0" borderId="0"/>
    <xf numFmtId="43" fontId="6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92" fontId="125" fillId="0" borderId="0" applyFont="0" applyFill="0" applyBorder="0" applyAlignment="0" applyProtection="0"/>
    <xf numFmtId="0" fontId="31" fillId="0" borderId="0"/>
    <xf numFmtId="168" fontId="54" fillId="0" borderId="0" applyFont="0" applyFill="0" applyBorder="0" applyAlignment="0" applyProtection="0"/>
    <xf numFmtId="0" fontId="31" fillId="0" borderId="0"/>
    <xf numFmtId="0" fontId="31" fillId="0" borderId="0"/>
    <xf numFmtId="170" fontId="4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43" fontId="122" fillId="0" borderId="0" applyFont="0" applyFill="0" applyBorder="0" applyAlignment="0" applyProtection="0"/>
    <xf numFmtId="0" fontId="31" fillId="0" borderId="0"/>
    <xf numFmtId="43" fontId="122" fillId="0" borderId="0" applyFont="0" applyFill="0" applyBorder="0" applyAlignment="0" applyProtection="0"/>
    <xf numFmtId="192" fontId="12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22" fillId="0" borderId="0"/>
    <xf numFmtId="0" fontId="122" fillId="0" borderId="0"/>
    <xf numFmtId="0" fontId="67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31" fillId="0" borderId="0"/>
    <xf numFmtId="9" fontId="3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4" fontId="229" fillId="75" borderId="44" applyNumberFormat="0" applyProtection="0">
      <alignment horizontal="right" vertical="center"/>
    </xf>
    <xf numFmtId="4" fontId="230" fillId="80" borderId="44" applyNumberFormat="0" applyProtection="0">
      <alignment vertical="center"/>
    </xf>
    <xf numFmtId="226" fontId="170" fillId="0" borderId="34"/>
    <xf numFmtId="0" fontId="94" fillId="53" borderId="22" applyNumberFormat="0" applyAlignment="0" applyProtection="0"/>
    <xf numFmtId="0" fontId="104" fillId="40" borderId="22" applyNumberFormat="0" applyAlignment="0" applyProtection="0"/>
    <xf numFmtId="0" fontId="183" fillId="59" borderId="39"/>
    <xf numFmtId="0" fontId="94" fillId="53" borderId="22" applyNumberFormat="0" applyAlignment="0" applyProtection="0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0" fontId="142" fillId="53" borderId="22" applyNumberFormat="0" applyAlignment="0" applyProtection="0"/>
    <xf numFmtId="178" fontId="165" fillId="0" borderId="31" applyNumberFormat="0" applyFill="0" applyAlignment="0" applyProtection="0"/>
    <xf numFmtId="0" fontId="44" fillId="56" borderId="28" applyNumberFormat="0" applyFont="0" applyAlignment="0" applyProtection="0"/>
    <xf numFmtId="4" fontId="232" fillId="8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43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17" fontId="200" fillId="61" borderId="54"/>
    <xf numFmtId="0" fontId="163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178" fontId="45" fillId="56" borderId="28" applyNumberFormat="0" applyFon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196" fillId="0" borderId="39"/>
    <xf numFmtId="0" fontId="207" fillId="58" borderId="39"/>
    <xf numFmtId="0" fontId="164" fillId="53" borderId="29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44" fillId="68" borderId="44" applyNumberFormat="0" applyProtection="0">
      <alignment horizontal="left" vertical="top" indent="1"/>
    </xf>
    <xf numFmtId="0" fontId="156" fillId="40" borderId="22" applyNumberForma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66" fillId="0" borderId="31" applyNumberFormat="0" applyFill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57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56" fillId="40" borderId="22" applyNumberFormat="0" applyAlignment="0" applyProtection="0"/>
    <xf numFmtId="0" fontId="163" fillId="53" borderId="29" applyNumberFormat="0" applyAlignment="0" applyProtection="0"/>
    <xf numFmtId="0" fontId="196" fillId="0" borderId="39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178" fontId="163" fillId="53" borderId="29" applyNumberFormat="0" applyAlignment="0" applyProtection="0"/>
    <xf numFmtId="0" fontId="44" fillId="80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165" fillId="0" borderId="31" applyNumberFormat="0" applyFill="0" applyAlignment="0" applyProtection="0"/>
    <xf numFmtId="178" fontId="165" fillId="0" borderId="31" applyNumberFormat="0" applyFill="0" applyAlignment="0" applyProtection="0"/>
    <xf numFmtId="0" fontId="143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4" fillId="53" borderId="29" applyNumberFormat="0" applyAlignment="0" applyProtection="0"/>
    <xf numFmtId="0" fontId="210" fillId="0" borderId="35"/>
    <xf numFmtId="178" fontId="142" fillId="53" borderId="22" applyNumberFormat="0" applyAlignment="0" applyProtection="0"/>
    <xf numFmtId="0" fontId="164" fillId="53" borderId="29" applyNumberFormat="0" applyAlignment="0" applyProtection="0"/>
    <xf numFmtId="0" fontId="44" fillId="56" borderId="28" applyNumberFormat="0" applyFont="0" applyAlignment="0" applyProtection="0"/>
    <xf numFmtId="0" fontId="256" fillId="53" borderId="22" applyNumberFormat="0" applyAlignment="0" applyProtection="0"/>
    <xf numFmtId="0" fontId="214" fillId="0" borderId="39"/>
    <xf numFmtId="0" fontId="44" fillId="68" borderId="44" applyNumberFormat="0" applyProtection="0">
      <alignment horizontal="left" vertical="center" indent="1"/>
    </xf>
    <xf numFmtId="0" fontId="199" fillId="0" borderId="39"/>
    <xf numFmtId="4" fontId="232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4" fontId="227" fillId="78" borderId="46" applyNumberFormat="0" applyProtection="0">
      <alignment horizontal="left" vertical="center" indent="1"/>
    </xf>
    <xf numFmtId="4" fontId="229" fillId="72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189" fontId="213" fillId="65" borderId="36" applyNumberFormat="0" applyAlignment="0">
      <alignment horizontal="left"/>
    </xf>
    <xf numFmtId="0" fontId="101" fillId="0" borderId="33">
      <alignment horizontal="left" vertical="center"/>
    </xf>
    <xf numFmtId="189" fontId="213" fillId="65" borderId="36" applyNumberFormat="0" applyAlignment="0">
      <alignment horizontal="left"/>
    </xf>
    <xf numFmtId="0" fontId="44" fillId="0" borderId="36">
      <protection hidden="1"/>
    </xf>
    <xf numFmtId="0" fontId="157" fillId="40" borderId="22" applyNumberFormat="0" applyAlignment="0" applyProtection="0"/>
    <xf numFmtId="4" fontId="229" fillId="76" borderId="44" applyNumberFormat="0" applyProtection="0">
      <alignment horizontal="right" vertical="center"/>
    </xf>
    <xf numFmtId="4" fontId="227" fillId="78" borderId="46" applyNumberFormat="0" applyProtection="0">
      <alignment horizontal="left" vertical="center" indent="1"/>
    </xf>
    <xf numFmtId="0" fontId="94" fillId="53" borderId="22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99" fillId="0" borderId="39"/>
    <xf numFmtId="0" fontId="156" fillId="40" borderId="22" applyNumberFormat="0" applyAlignment="0" applyProtection="0"/>
    <xf numFmtId="0" fontId="254" fillId="40" borderId="22" applyNumberFormat="0" applyAlignment="0" applyProtection="0"/>
    <xf numFmtId="0" fontId="44" fillId="56" borderId="28" applyNumberFormat="0" applyFon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83" fillId="59" borderId="39"/>
    <xf numFmtId="226" fontId="170" fillId="0" borderId="34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44" fillId="78" borderId="44" applyNumberFormat="0" applyProtection="0">
      <alignment horizontal="left" vertical="center" indent="1"/>
    </xf>
    <xf numFmtId="178" fontId="156" fillId="40" borderId="22" applyNumberFormat="0" applyAlignment="0" applyProtection="0"/>
    <xf numFmtId="0" fontId="173" fillId="0" borderId="39"/>
    <xf numFmtId="0" fontId="173" fillId="0" borderId="39"/>
    <xf numFmtId="0" fontId="183" fillId="59" borderId="39"/>
    <xf numFmtId="0" fontId="104" fillId="40" borderId="22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44" fillId="0" borderId="36">
      <protection hidden="1"/>
    </xf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214" fillId="65" borderId="39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166" fillId="0" borderId="31" applyNumberFormat="0" applyFill="0" applyAlignment="0" applyProtection="0"/>
    <xf numFmtId="0" fontId="197" fillId="0" borderId="39"/>
    <xf numFmtId="4" fontId="231" fillId="79" borderId="46" applyNumberFormat="0" applyProtection="0">
      <alignment horizontal="left" vertical="center" indent="1"/>
    </xf>
    <xf numFmtId="4" fontId="230" fillId="80" borderId="44" applyNumberFormat="0" applyProtection="0">
      <alignment horizontal="right" vertical="center"/>
    </xf>
    <xf numFmtId="4" fontId="229" fillId="80" borderId="44" applyNumberFormat="0" applyProtection="0">
      <alignment vertical="center"/>
    </xf>
    <xf numFmtId="4" fontId="229" fillId="75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8" fillId="67" borderId="44" applyNumberFormat="0" applyProtection="0">
      <alignment vertical="center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56" borderId="28" applyNumberFormat="0" applyFont="0" applyAlignment="0" applyProtection="0"/>
    <xf numFmtId="0" fontId="157" fillId="40" borderId="22" applyNumberFormat="0" applyAlignment="0" applyProtection="0"/>
    <xf numFmtId="0" fontId="254" fillId="40" borderId="22" applyNumberFormat="0" applyAlignment="0" applyProtection="0"/>
    <xf numFmtId="226" fontId="170" fillId="0" borderId="34"/>
    <xf numFmtId="0" fontId="214" fillId="65" borderId="39"/>
    <xf numFmtId="0" fontId="210" fillId="0" borderId="35"/>
    <xf numFmtId="3" fontId="132" fillId="0" borderId="36"/>
    <xf numFmtId="0" fontId="207" fillId="0" borderId="39"/>
    <xf numFmtId="0" fontId="196" fillId="0" borderId="39"/>
    <xf numFmtId="0" fontId="210" fillId="0" borderId="35"/>
    <xf numFmtId="0" fontId="218" fillId="0" borderId="36">
      <alignment horizontal="center"/>
    </xf>
    <xf numFmtId="0" fontId="156" fillId="40" borderId="22" applyNumberFormat="0" applyAlignment="0" applyProtection="0"/>
    <xf numFmtId="4" fontId="227" fillId="67" borderId="44" applyNumberFormat="0" applyProtection="0">
      <alignment vertical="center"/>
    </xf>
    <xf numFmtId="4" fontId="230" fillId="80" borderId="44" applyNumberFormat="0" applyProtection="0">
      <alignment horizontal="right" vertical="center"/>
    </xf>
    <xf numFmtId="0" fontId="94" fillId="53" borderId="22" applyNumberFormat="0" applyAlignment="0" applyProtection="0"/>
    <xf numFmtId="0" fontId="104" fillId="40" borderId="22" applyNumberFormat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44" fillId="56" borderId="28" applyNumberFormat="0" applyFon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0" fontId="142" fillId="53" borderId="22" applyNumberFormat="0" applyAlignment="0" applyProtection="0"/>
    <xf numFmtId="0" fontId="256" fillId="53" borderId="22" applyNumberFormat="0" applyAlignment="0" applyProtection="0"/>
    <xf numFmtId="4" fontId="228" fillId="67" borderId="44" applyNumberFormat="0" applyProtection="0">
      <alignment vertical="center"/>
    </xf>
    <xf numFmtId="17" fontId="200" fillId="61" borderId="54"/>
    <xf numFmtId="0" fontId="165" fillId="0" borderId="31" applyNumberFormat="0" applyFill="0" applyAlignment="0" applyProtection="0"/>
    <xf numFmtId="0" fontId="156" fillId="40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" fontId="230" fillId="80" borderId="44" applyNumberFormat="0" applyProtection="0">
      <alignment horizontal="right" vertical="center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156" fillId="40" borderId="22" applyNumberFormat="0" applyAlignment="0" applyProtection="0"/>
    <xf numFmtId="4" fontId="228" fillId="67" borderId="44" applyNumberFormat="0" applyProtection="0">
      <alignment vertical="center"/>
    </xf>
    <xf numFmtId="0" fontId="163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64" fillId="53" borderId="29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10" fontId="134" fillId="63" borderId="36" applyNumberFormat="0" applyBorder="0" applyAlignment="0" applyProtection="0"/>
    <xf numFmtId="0" fontId="214" fillId="65" borderId="39"/>
    <xf numFmtId="4" fontId="227" fillId="78" borderId="44" applyNumberFormat="0" applyProtection="0">
      <alignment horizontal="left" vertical="center" indent="1"/>
    </xf>
    <xf numFmtId="0" fontId="44" fillId="0" borderId="36">
      <protection hidden="1"/>
    </xf>
    <xf numFmtId="0" fontId="104" fillId="40" borderId="22" applyNumberForma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44" fillId="79" borderId="44" applyNumberFormat="0" applyProtection="0">
      <alignment horizontal="left" vertical="top" indent="1"/>
    </xf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207" fillId="0" borderId="39"/>
    <xf numFmtId="4" fontId="229" fillId="71" borderId="44" applyNumberFormat="0" applyProtection="0">
      <alignment horizontal="right" vertical="center"/>
    </xf>
    <xf numFmtId="0" fontId="44" fillId="79" borderId="44" applyNumberFormat="0" applyProtection="0">
      <alignment horizontal="left" vertical="center" indent="1"/>
    </xf>
    <xf numFmtId="0" fontId="199" fillId="0" borderId="39"/>
    <xf numFmtId="0" fontId="143" fillId="53" borderId="22" applyNumberFormat="0" applyAlignment="0" applyProtection="0"/>
    <xf numFmtId="0" fontId="44" fillId="80" borderId="44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164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" fontId="229" fillId="70" borderId="44" applyNumberFormat="0" applyProtection="0">
      <alignment horizontal="right" vertical="center"/>
    </xf>
    <xf numFmtId="0" fontId="62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66" fillId="0" borderId="31" applyNumberFormat="0" applyFill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214" fillId="65" borderId="39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178" fontId="165" fillId="0" borderId="31" applyNumberFormat="0" applyFill="0" applyAlignment="0" applyProtection="0"/>
    <xf numFmtId="4" fontId="229" fillId="78" borderId="44" applyNumberFormat="0" applyProtection="0">
      <alignment horizontal="right" vertical="center"/>
    </xf>
    <xf numFmtId="0" fontId="104" fillId="40" borderId="22" applyNumberFormat="0" applyAlignment="0" applyProtection="0"/>
    <xf numFmtId="0" fontId="165" fillId="0" borderId="31" applyNumberFormat="0" applyFill="0" applyAlignment="0" applyProtection="0"/>
    <xf numFmtId="0" fontId="59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0" fontId="156" fillId="40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157" fillId="40" borderId="22" applyNumberFormat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" fontId="229" fillId="71" borderId="44" applyNumberFormat="0" applyProtection="0">
      <alignment horizontal="right" vertical="center"/>
    </xf>
    <xf numFmtId="0" fontId="44" fillId="67" borderId="55" applyNumberFormat="0" applyBorder="0">
      <protection locked="0"/>
    </xf>
    <xf numFmtId="4" fontId="229" fillId="74" borderId="44" applyNumberFormat="0" applyProtection="0">
      <alignment horizontal="right" vertical="center"/>
    </xf>
    <xf numFmtId="0" fontId="142" fillId="53" borderId="22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156" fillId="40" borderId="22" applyNumberFormat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44" fillId="80" borderId="44" applyNumberFormat="0" applyProtection="0">
      <alignment horizontal="left" vertical="top" indent="1"/>
    </xf>
    <xf numFmtId="0" fontId="143" fillId="53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4" fontId="228" fillId="67" borderId="44" applyNumberFormat="0" applyProtection="0">
      <alignment vertical="center"/>
    </xf>
    <xf numFmtId="4" fontId="229" fillId="69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44" fillId="56" borderId="28" applyNumberFormat="0" applyFont="0" applyAlignment="0" applyProtection="0"/>
    <xf numFmtId="0" fontId="94" fillId="53" borderId="22" applyNumberFormat="0" applyAlignment="0" applyProtection="0"/>
    <xf numFmtId="4" fontId="229" fillId="67" borderId="44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137" fillId="79" borderId="44" applyNumberFormat="0" applyProtection="0">
      <alignment horizontal="left" vertical="top" indent="1"/>
    </xf>
    <xf numFmtId="0" fontId="260" fillId="0" borderId="31" applyNumberFormat="0" applyFill="0" applyAlignment="0" applyProtection="0"/>
    <xf numFmtId="0" fontId="110" fillId="0" borderId="31" applyNumberFormat="0" applyFill="0" applyAlignment="0" applyProtection="0"/>
    <xf numFmtId="178" fontId="163" fillId="53" borderId="29" applyNumberFormat="0" applyAlignment="0" applyProtection="0"/>
    <xf numFmtId="0" fontId="156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173" fillId="0" borderId="39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0" fontId="44" fillId="80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238" fillId="0" borderId="39"/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157" fillId="40" borderId="22" applyNumberFormat="0" applyAlignment="0" applyProtection="0"/>
    <xf numFmtId="0" fontId="165" fillId="67" borderId="44" applyNumberFormat="0" applyProtection="0">
      <alignment horizontal="left" vertical="top" indent="1"/>
    </xf>
    <xf numFmtId="4" fontId="229" fillId="74" borderId="44" applyNumberFormat="0" applyProtection="0">
      <alignment horizontal="right" vertical="center"/>
    </xf>
    <xf numFmtId="0" fontId="157" fillId="40" borderId="22" applyNumberFormat="0" applyAlignment="0" applyProtection="0"/>
    <xf numFmtId="0" fontId="59" fillId="56" borderId="28" applyNumberFormat="0" applyFont="0" applyAlignment="0" applyProtection="0"/>
    <xf numFmtId="0" fontId="156" fillId="40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207" fillId="58" borderId="39"/>
    <xf numFmtId="0" fontId="207" fillId="58" borderId="39"/>
    <xf numFmtId="0" fontId="207" fillId="58" borderId="39"/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0" fontId="238" fillId="0" borderId="39"/>
    <xf numFmtId="0" fontId="108" fillId="53" borderId="29" applyNumberFormat="0" applyAlignment="0" applyProtection="0"/>
    <xf numFmtId="0" fontId="143" fillId="53" borderId="22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57" fillId="56" borderId="28" applyNumberFormat="0" applyFont="0" applyAlignment="0" applyProtection="0"/>
    <xf numFmtId="4" fontId="227" fillId="78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63" fillId="53" borderId="29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62" fillId="56" borderId="28" applyNumberFormat="0" applyFont="0" applyAlignment="0" applyProtection="0"/>
    <xf numFmtId="4" fontId="229" fillId="76" borderId="44" applyNumberFormat="0" applyProtection="0">
      <alignment horizontal="right" vertical="center"/>
    </xf>
    <xf numFmtId="0" fontId="94" fillId="53" borderId="22" applyNumberFormat="0" applyAlignment="0" applyProtection="0"/>
    <xf numFmtId="4" fontId="230" fillId="80" borderId="44" applyNumberFormat="0" applyProtection="0">
      <alignment vertical="center"/>
    </xf>
    <xf numFmtId="0" fontId="156" fillId="40" borderId="22" applyNumberFormat="0" applyAlignment="0" applyProtection="0"/>
    <xf numFmtId="178" fontId="142" fillId="53" borderId="22" applyNumberFormat="0" applyAlignment="0" applyProtection="0"/>
    <xf numFmtId="0" fontId="156" fillId="40" borderId="22" applyNumberFormat="0" applyAlignment="0" applyProtection="0"/>
    <xf numFmtId="0" fontId="165" fillId="0" borderId="31" applyNumberFormat="0" applyFill="0" applyAlignment="0" applyProtection="0"/>
    <xf numFmtId="0" fontId="44" fillId="56" borderId="28" applyNumberFormat="0" applyFont="0" applyAlignment="0" applyProtection="0"/>
    <xf numFmtId="0" fontId="165" fillId="0" borderId="31" applyNumberFormat="0" applyFill="0" applyAlignment="0" applyProtection="0"/>
    <xf numFmtId="0" fontId="196" fillId="0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255" fillId="53" borderId="29" applyNumberForma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197" fillId="0" borderId="39"/>
    <xf numFmtId="4" fontId="229" fillId="71" borderId="44" applyNumberFormat="0" applyProtection="0">
      <alignment horizontal="right" vertical="center"/>
    </xf>
    <xf numFmtId="0" fontId="214" fillId="0" borderId="39"/>
    <xf numFmtId="0" fontId="44" fillId="78" borderId="44" applyNumberFormat="0" applyProtection="0">
      <alignment horizontal="left" vertical="top" indent="1"/>
    </xf>
    <xf numFmtId="0" fontId="163" fillId="53" borderId="29" applyNumberFormat="0" applyAlignment="0" applyProtection="0"/>
    <xf numFmtId="0" fontId="157" fillId="40" borderId="22" applyNumberFormat="0" applyAlignment="0" applyProtection="0"/>
    <xf numFmtId="0" fontId="157" fillId="40" borderId="22" applyNumberFormat="0" applyAlignment="0" applyProtection="0"/>
    <xf numFmtId="0" fontId="94" fillId="53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94" fillId="53" borderId="22" applyNumberFormat="0" applyAlignment="0" applyProtection="0"/>
    <xf numFmtId="4" fontId="229" fillId="72" borderId="44" applyNumberFormat="0" applyProtection="0">
      <alignment horizontal="right" vertical="center"/>
    </xf>
    <xf numFmtId="0" fontId="183" fillId="59" borderId="39"/>
    <xf numFmtId="0" fontId="142" fillId="53" borderId="22" applyNumberFormat="0" applyAlignment="0" applyProtection="0"/>
    <xf numFmtId="0" fontId="137" fillId="79" borderId="44" applyNumberFormat="0" applyProtection="0">
      <alignment horizontal="left" vertical="top" indent="1"/>
    </xf>
    <xf numFmtId="0" fontId="143" fillId="53" borderId="22" applyNumberFormat="0" applyAlignment="0" applyProtection="0"/>
    <xf numFmtId="0" fontId="143" fillId="53" borderId="22" applyNumberFormat="0" applyAlignment="0" applyProtection="0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59" fillId="56" borderId="28" applyNumberFormat="0" applyFon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189" fontId="213" fillId="0" borderId="36" applyNumberFormat="0" applyFill="0" applyAlignment="0">
      <alignment horizontal="left"/>
    </xf>
    <xf numFmtId="4" fontId="229" fillId="76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96" fillId="0" borderId="39"/>
    <xf numFmtId="0" fontId="156" fillId="40" borderId="22" applyNumberFormat="0" applyAlignment="0" applyProtection="0"/>
    <xf numFmtId="0" fontId="94" fillId="53" borderId="22" applyNumberFormat="0" applyAlignment="0" applyProtection="0"/>
    <xf numFmtId="0" fontId="142" fillId="53" borderId="22" applyNumberFormat="0" applyAlignment="0" applyProtection="0"/>
    <xf numFmtId="4" fontId="231" fillId="79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165" fillId="67" borderId="44" applyNumberFormat="0" applyProtection="0">
      <alignment horizontal="left" vertical="top" indent="1"/>
    </xf>
    <xf numFmtId="0" fontId="94" fillId="53" borderId="22" applyNumberFormat="0" applyAlignment="0" applyProtection="0"/>
    <xf numFmtId="0" fontId="207" fillId="0" borderId="39"/>
    <xf numFmtId="0" fontId="183" fillId="59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73" fillId="0" borderId="39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17" fontId="200" fillId="61" borderId="54"/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173" fillId="0" borderId="39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31" fillId="0" borderId="0"/>
    <xf numFmtId="0" fontId="31" fillId="0" borderId="0"/>
    <xf numFmtId="178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178" fontId="31" fillId="0" borderId="0"/>
    <xf numFmtId="0" fontId="31" fillId="0" borderId="0"/>
    <xf numFmtId="0" fontId="31" fillId="0" borderId="0"/>
    <xf numFmtId="178" fontId="31" fillId="0" borderId="0"/>
    <xf numFmtId="0" fontId="173" fillId="0" borderId="39"/>
    <xf numFmtId="1" fontId="184" fillId="0" borderId="52">
      <alignment vertical="top"/>
    </xf>
    <xf numFmtId="0" fontId="31" fillId="0" borderId="0"/>
    <xf numFmtId="0" fontId="173" fillId="0" borderId="39"/>
    <xf numFmtId="0" fontId="173" fillId="0" borderId="39"/>
    <xf numFmtId="0" fontId="173" fillId="0" borderId="39"/>
    <xf numFmtId="0" fontId="31" fillId="0" borderId="0"/>
    <xf numFmtId="0" fontId="31" fillId="4" borderId="12" applyNumberFormat="0" applyFont="0" applyAlignment="0" applyProtection="0"/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0" fontId="31" fillId="0" borderId="0"/>
    <xf numFmtId="17" fontId="200" fillId="61" borderId="54"/>
    <xf numFmtId="0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17" fontId="200" fillId="61" borderId="54"/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73" fillId="0" borderId="39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31" fillId="0" borderId="0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1" fontId="184" fillId="0" borderId="52">
      <alignment vertical="top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7" fontId="200" fillId="61" borderId="54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" fontId="184" fillId="0" borderId="52">
      <alignment vertical="top"/>
    </xf>
    <xf numFmtId="0" fontId="44" fillId="67" borderId="55" applyNumberFormat="0" applyBorder="0">
      <protection locked="0"/>
    </xf>
    <xf numFmtId="0" fontId="31" fillId="0" borderId="0"/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1" fontId="184" fillId="0" borderId="52">
      <alignment vertical="top"/>
    </xf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73" fillId="0" borderId="39"/>
    <xf numFmtId="44" fontId="31" fillId="0" borderId="0" applyFont="0" applyFill="0" applyBorder="0" applyAlignment="0" applyProtection="0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0" fontId="44" fillId="67" borderId="55" applyNumberFormat="0" applyBorder="0">
      <protection locked="0"/>
    </xf>
    <xf numFmtId="0" fontId="173" fillId="0" borderId="39"/>
    <xf numFmtId="0" fontId="173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3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173" fillId="0" borderId="39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69" fillId="82" borderId="53" applyNumberFormat="0">
      <alignment horizontal="left" vertical="top"/>
      <protection hidden="1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1" fontId="184" fillId="0" borderId="52">
      <alignment vertical="top"/>
    </xf>
    <xf numFmtId="0" fontId="173" fillId="0" borderId="39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173" fillId="0" borderId="39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01" fillId="0" borderId="53" applyNumberFormat="0" applyAlignment="0" applyProtection="0">
      <alignment horizontal="left" vertical="center"/>
    </xf>
    <xf numFmtId="170" fontId="31" fillId="0" borderId="0" applyFont="0" applyFill="0" applyBorder="0" applyAlignment="0" applyProtection="0"/>
    <xf numFmtId="17" fontId="200" fillId="61" borderId="54"/>
    <xf numFmtId="4" fontId="227" fillId="77" borderId="51" applyNumberFormat="0" applyProtection="0">
      <alignment horizontal="left" vertical="center" indent="1"/>
    </xf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" fontId="200" fillId="61" borderId="54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0" fontId="57" fillId="56" borderId="28" applyNumberFormat="0" applyFont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1" fontId="184" fillId="0" borderId="52">
      <alignment vertical="top"/>
    </xf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99" fillId="0" borderId="39"/>
    <xf numFmtId="189" fontId="196" fillId="0" borderId="36" applyNumberFormat="0" applyFont="0" applyFill="0" applyAlignment="0">
      <alignment horizontal="left"/>
    </xf>
    <xf numFmtId="0" fontId="173" fillId="0" borderId="39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38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7" fillId="40" borderId="22" applyNumberFormat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173" fillId="0" borderId="39"/>
    <xf numFmtId="0" fontId="166" fillId="0" borderId="31" applyNumberFormat="0" applyFill="0" applyAlignment="0" applyProtection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178" fontId="31" fillId="0" borderId="0"/>
    <xf numFmtId="4" fontId="229" fillId="76" borderId="44" applyNumberFormat="0" applyProtection="0">
      <alignment horizontal="right" vertical="center"/>
    </xf>
    <xf numFmtId="0" fontId="260" fillId="0" borderId="31" applyNumberFormat="0" applyFill="0" applyAlignment="0" applyProtection="0"/>
    <xf numFmtId="0" fontId="31" fillId="0" borderId="0"/>
    <xf numFmtId="0" fontId="142" fillId="53" borderId="22" applyNumberFormat="0" applyAlignment="0" applyProtection="0"/>
    <xf numFmtId="0" fontId="31" fillId="0" borderId="0"/>
    <xf numFmtId="178" fontId="31" fillId="0" borderId="0"/>
    <xf numFmtId="0" fontId="104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31" fillId="0" borderId="0" applyFont="0" applyFill="0" applyBorder="0" applyAlignment="0" applyProtection="0"/>
    <xf numFmtId="0" fontId="156" fillId="40" borderId="22" applyNumberFormat="0" applyAlignment="0" applyProtection="0"/>
    <xf numFmtId="0" fontId="218" fillId="0" borderId="36">
      <alignment horizontal="center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59" fillId="56" borderId="28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99" fillId="0" borderId="39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3" fontId="132" fillId="0" borderId="36"/>
    <xf numFmtId="189" fontId="196" fillId="0" borderId="36" applyNumberFormat="0" applyFont="0" applyFill="0" applyAlignment="0">
      <alignment horizontal="lef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0" fontId="165" fillId="67" borderId="44" applyNumberFormat="0" applyProtection="0">
      <alignment horizontal="left" vertical="top" indent="1"/>
    </xf>
    <xf numFmtId="4" fontId="229" fillId="7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37" fillId="79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254" fillId="40" borderId="22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6" fontId="170" fillId="0" borderId="34"/>
    <xf numFmtId="0" fontId="214" fillId="65" borderId="39"/>
    <xf numFmtId="0" fontId="207" fillId="58" borderId="39"/>
    <xf numFmtId="0" fontId="207" fillId="58" borderId="39"/>
    <xf numFmtId="0" fontId="207" fillId="0" borderId="39"/>
    <xf numFmtId="0" fontId="196" fillId="0" borderId="39"/>
    <xf numFmtId="0" fontId="196" fillId="0" borderId="39"/>
    <xf numFmtId="0" fontId="199" fillId="0" borderId="39"/>
    <xf numFmtId="0" fontId="210" fillId="0" borderId="35"/>
    <xf numFmtId="189" fontId="196" fillId="0" borderId="36" applyNumberFormat="0" applyFont="0" applyFill="0" applyAlignment="0">
      <alignment horizontal="left"/>
    </xf>
    <xf numFmtId="0" fontId="101" fillId="0" borderId="33">
      <alignment horizontal="left" vertical="center"/>
    </xf>
    <xf numFmtId="189" fontId="213" fillId="65" borderId="36" applyNumberFormat="0" applyAlignment="0">
      <alignment horizontal="left"/>
    </xf>
    <xf numFmtId="0" fontId="218" fillId="0" borderId="36">
      <alignment horizontal="center"/>
    </xf>
    <xf numFmtId="189" fontId="213" fillId="0" borderId="36" applyNumberFormat="0" applyFill="0" applyAlignment="0">
      <alignment horizontal="left"/>
    </xf>
    <xf numFmtId="3" fontId="132" fillId="0" borderId="36"/>
    <xf numFmtId="189" fontId="196" fillId="0" borderId="36" applyNumberFormat="0" applyFont="0" applyFill="0" applyAlignment="0">
      <alignment horizontal="left"/>
    </xf>
    <xf numFmtId="189" fontId="213" fillId="0" borderId="36" applyNumberFormat="0" applyFill="0" applyAlignment="0">
      <alignment horizontal="lef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73" fillId="0" borderId="39"/>
    <xf numFmtId="43" fontId="31" fillId="0" borderId="0" applyFont="0" applyFill="0" applyBorder="0" applyAlignment="0" applyProtection="0"/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44" fontId="31" fillId="0" borderId="0" applyFont="0" applyFill="0" applyBorder="0" applyAlignment="0" applyProtection="0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8" borderId="44" applyNumberFormat="0" applyProtection="0">
      <alignment horizontal="left" vertical="center" indent="1"/>
    </xf>
    <xf numFmtId="17" fontId="200" fillId="61" borderId="54"/>
    <xf numFmtId="189" fontId="196" fillId="0" borderId="36" applyNumberFormat="0" applyFont="0" applyFill="0" applyAlignment="0">
      <alignment horizontal="left"/>
    </xf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33">
      <alignment horizontal="left" vertical="center"/>
    </xf>
    <xf numFmtId="0" fontId="94" fillId="53" borderId="22" applyNumberFormat="0" applyAlignment="0" applyProtection="0"/>
    <xf numFmtId="0" fontId="210" fillId="0" borderId="35"/>
    <xf numFmtId="10" fontId="134" fillId="63" borderId="36" applyNumberFormat="0" applyBorder="0" applyAlignment="0" applyProtection="0"/>
    <xf numFmtId="189" fontId="213" fillId="65" borderId="36" applyNumberFormat="0" applyAlignment="0">
      <alignment horizontal="left"/>
    </xf>
    <xf numFmtId="0" fontId="214" fillId="65" borderId="39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218" fillId="0" borderId="36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3" fillId="59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173" fillId="0" borderId="39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4" fontId="229" fillId="80" borderId="44" applyNumberFormat="0" applyProtection="0">
      <alignment horizontal="righ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56" borderId="28" applyNumberFormat="0" applyFont="0" applyAlignment="0" applyProtection="0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3" fillId="0" borderId="39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0" borderId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3" fontId="132" fillId="0" borderId="36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1" fontId="184" fillId="0" borderId="52">
      <alignment vertical="top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189" fontId="196" fillId="0" borderId="36" applyNumberFormat="0" applyFont="0" applyFill="0" applyAlignment="0">
      <alignment horizontal="left"/>
    </xf>
    <xf numFmtId="0" fontId="197" fillId="0" borderId="39"/>
    <xf numFmtId="0" fontId="199" fillId="0" borderId="39"/>
    <xf numFmtId="0" fontId="207" fillId="0" borderId="39"/>
    <xf numFmtId="189" fontId="213" fillId="0" borderId="36" applyNumberFormat="0" applyFill="0" applyAlignment="0">
      <alignment horizontal="left"/>
    </xf>
    <xf numFmtId="0" fontId="214" fillId="0" borderId="39"/>
    <xf numFmtId="0" fontId="238" fillId="0" borderId="39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07" fillId="58" borderId="39"/>
    <xf numFmtId="0" fontId="31" fillId="0" borderId="0"/>
    <xf numFmtId="0" fontId="196" fillId="0" borderId="39"/>
    <xf numFmtId="170" fontId="31" fillId="0" borderId="0" applyFont="0" applyFill="0" applyBorder="0" applyAlignment="0" applyProtection="0"/>
    <xf numFmtId="0" fontId="57" fillId="56" borderId="28" applyNumberFormat="0" applyFont="0" applyAlignment="0" applyProtection="0"/>
    <xf numFmtId="4" fontId="229" fillId="60" borderId="44" applyNumberFormat="0" applyProtection="0">
      <alignment horizontal="right" vertical="center"/>
    </xf>
    <xf numFmtId="0" fontId="214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10" fontId="134" fillId="63" borderId="36" applyNumberFormat="0" applyBorder="0" applyAlignment="0" applyProtection="0"/>
    <xf numFmtId="0" fontId="44" fillId="67" borderId="55" applyNumberFormat="0" applyBorder="0">
      <protection locked="0"/>
    </xf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0" borderId="36">
      <protection hidden="1"/>
    </xf>
    <xf numFmtId="0" fontId="101" fillId="0" borderId="33">
      <alignment horizontal="left"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99" fillId="0" borderId="39"/>
    <xf numFmtId="0" fontId="62" fillId="56" borderId="28" applyNumberFormat="0" applyFont="0" applyAlignment="0" applyProtection="0"/>
    <xf numFmtId="0" fontId="157" fillId="40" borderId="22" applyNumberFormat="0" applyAlignment="0" applyProtection="0"/>
    <xf numFmtId="9" fontId="31" fillId="0" borderId="0" applyFont="0" applyFill="0" applyBorder="0" applyAlignment="0" applyProtection="0"/>
    <xf numFmtId="0" fontId="142" fillId="53" borderId="22" applyNumberFormat="0" applyAlignment="0" applyProtection="0"/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96" fillId="0" borderId="39"/>
    <xf numFmtId="0" fontId="57" fillId="56" borderId="28" applyNumberFormat="0" applyFont="0" applyAlignment="0" applyProtection="0"/>
    <xf numFmtId="4" fontId="229" fillId="73" borderId="44" applyNumberFormat="0" applyProtection="0">
      <alignment horizontal="right" vertical="center"/>
    </xf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44" fillId="0" borderId="0"/>
    <xf numFmtId="0" fontId="44" fillId="0" borderId="0"/>
    <xf numFmtId="0" fontId="44" fillId="0" borderId="0"/>
    <xf numFmtId="9" fontId="3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31" fillId="0" borderId="0"/>
    <xf numFmtId="0" fontId="44" fillId="0" borderId="0"/>
    <xf numFmtId="9" fontId="44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269" fillId="82" borderId="53" applyNumberFormat="0">
      <alignment horizontal="left" vertical="top"/>
      <protection hidden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" fontId="200" fillId="61" borderId="54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17" fontId="200" fillId="61" borderId="54"/>
    <xf numFmtId="9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1" fontId="184" fillId="0" borderId="52">
      <alignment vertical="top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0" fontId="31" fillId="0" borderId="0"/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179" fontId="31" fillId="0" borderId="0" applyFont="0" applyFill="0" applyBorder="0" applyAlignment="0" applyProtection="0"/>
    <xf numFmtId="0" fontId="31" fillId="0" borderId="0"/>
    <xf numFmtId="17" fontId="200" fillId="61" borderId="54"/>
    <xf numFmtId="178" fontId="31" fillId="0" borderId="0"/>
    <xf numFmtId="17" fontId="200" fillId="61" borderId="54"/>
    <xf numFmtId="0" fontId="173" fillId="0" borderId="39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31" fillId="0" borderId="0"/>
    <xf numFmtId="17" fontId="200" fillId="61" borderId="54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0" borderId="0"/>
    <xf numFmtId="0" fontId="269" fillId="82" borderId="53" applyNumberFormat="0">
      <alignment horizontal="left" vertical="top"/>
      <protection hidden="1"/>
    </xf>
    <xf numFmtId="43" fontId="31" fillId="0" borderId="0" applyFont="0" applyFill="0" applyBorder="0" applyAlignment="0" applyProtection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7" fontId="200" fillId="61" borderId="54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31" fillId="0" borderId="0"/>
    <xf numFmtId="17" fontId="200" fillId="61" borderId="54"/>
    <xf numFmtId="17" fontId="200" fillId="61" borderId="54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" fontId="200" fillId="61" borderId="54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274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83" fillId="59" borderId="39"/>
    <xf numFmtId="0" fontId="173" fillId="0" borderId="39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17" fontId="200" fillId="61" borderId="54"/>
    <xf numFmtId="0" fontId="142" fillId="53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207" fillId="58" borderId="39"/>
    <xf numFmtId="0" fontId="164" fillId="53" borderId="29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73" fillId="0" borderId="39"/>
    <xf numFmtId="0" fontId="44" fillId="68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57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66" fillId="0" borderId="31" applyNumberFormat="0" applyFill="0" applyAlignment="0" applyProtection="0"/>
    <xf numFmtId="0" fontId="163" fillId="53" borderId="29" applyNumberFormat="0" applyAlignment="0" applyProtection="0"/>
    <xf numFmtId="178" fontId="163" fillId="53" borderId="29" applyNumberFormat="0" applyAlignment="0" applyProtection="0"/>
    <xf numFmtId="0" fontId="44" fillId="80" borderId="44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43" fillId="53" borderId="22" applyNumberFormat="0" applyAlignment="0" applyProtection="0"/>
    <xf numFmtId="0" fontId="210" fillId="0" borderId="35"/>
    <xf numFmtId="0" fontId="44" fillId="56" borderId="28" applyNumberFormat="0" applyFont="0" applyAlignment="0" applyProtection="0"/>
    <xf numFmtId="0" fontId="256" fillId="53" borderId="22" applyNumberFormat="0" applyAlignment="0" applyProtection="0"/>
    <xf numFmtId="0" fontId="214" fillId="0" borderId="39"/>
    <xf numFmtId="0" fontId="44" fillId="68" borderId="44" applyNumberFormat="0" applyProtection="0">
      <alignment horizontal="left" vertical="center" indent="1"/>
    </xf>
    <xf numFmtId="0" fontId="199" fillId="0" borderId="39"/>
    <xf numFmtId="4" fontId="232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4" fontId="227" fillId="78" borderId="46" applyNumberFormat="0" applyProtection="0">
      <alignment horizontal="left" vertical="center" indent="1"/>
    </xf>
    <xf numFmtId="4" fontId="229" fillId="72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189" fontId="213" fillId="65" borderId="36" applyNumberFormat="0" applyAlignment="0">
      <alignment horizontal="left"/>
    </xf>
    <xf numFmtId="17" fontId="200" fillId="61" borderId="54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83" fillId="59" borderId="39"/>
    <xf numFmtId="226" fontId="170" fillId="0" borderId="34"/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44" fillId="78" borderId="44" applyNumberFormat="0" applyProtection="0">
      <alignment horizontal="left" vertical="center" indent="1"/>
    </xf>
    <xf numFmtId="0" fontId="173" fillId="0" borderId="39"/>
    <xf numFmtId="0" fontId="173" fillId="0" borderId="39"/>
    <xf numFmtId="0" fontId="183" fillId="59" borderId="39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142" fillId="53" borderId="22" applyNumberFormat="0" applyAlignment="0" applyProtection="0"/>
    <xf numFmtId="0" fontId="44" fillId="0" borderId="36">
      <protection hidden="1"/>
    </xf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214" fillId="65" borderId="39"/>
    <xf numFmtId="0" fontId="59" fillId="56" borderId="28" applyNumberFormat="0" applyFon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197" fillId="0" borderId="39"/>
    <xf numFmtId="4" fontId="231" fillId="79" borderId="46" applyNumberFormat="0" applyProtection="0">
      <alignment horizontal="left" vertical="center" indent="1"/>
    </xf>
    <xf numFmtId="4" fontId="230" fillId="80" borderId="44" applyNumberFormat="0" applyProtection="0">
      <alignment horizontal="right" vertical="center"/>
    </xf>
    <xf numFmtId="4" fontId="229" fillId="80" borderId="44" applyNumberFormat="0" applyProtection="0">
      <alignment vertical="center"/>
    </xf>
    <xf numFmtId="4" fontId="229" fillId="75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8" fillId="67" borderId="44" applyNumberFormat="0" applyProtection="0">
      <alignment vertical="center"/>
    </xf>
    <xf numFmtId="0" fontId="44" fillId="56" borderId="28" applyNumberFormat="0" applyFont="0" applyAlignment="0" applyProtection="0"/>
    <xf numFmtId="0" fontId="214" fillId="65" borderId="39"/>
    <xf numFmtId="0" fontId="210" fillId="0" borderId="35"/>
    <xf numFmtId="0" fontId="207" fillId="0" borderId="39"/>
    <xf numFmtId="0" fontId="196" fillId="0" borderId="39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10" fontId="134" fillId="63" borderId="36" applyNumberFormat="0" applyBorder="0" applyAlignment="0" applyProtection="0"/>
    <xf numFmtId="17" fontId="200" fillId="61" borderId="54"/>
    <xf numFmtId="0" fontId="44" fillId="0" borderId="36">
      <protection hidden="1"/>
    </xf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269" fillId="82" borderId="53" applyNumberFormat="0">
      <alignment horizontal="left" vertical="top"/>
      <protection hidden="1"/>
    </xf>
    <xf numFmtId="0" fontId="101" fillId="0" borderId="53" applyNumberFormat="0" applyAlignment="0" applyProtection="0">
      <alignment horizontal="left" vertical="center"/>
    </xf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" fontId="227" fillId="77" borderId="51" applyNumberFormat="0" applyProtection="0">
      <alignment horizontal="left" vertical="center" indent="1"/>
    </xf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73" fillId="0" borderId="39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214" fillId="65" borderId="39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04" fillId="40" borderId="22" applyNumberFormat="0" applyAlignment="0" applyProtection="0"/>
    <xf numFmtId="0" fontId="157" fillId="40" borderId="22" applyNumberFormat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67" borderId="55" applyNumberFormat="0" applyBorder="0">
      <protection locked="0"/>
    </xf>
    <xf numFmtId="4" fontId="229" fillId="74" borderId="44" applyNumberFormat="0" applyProtection="0">
      <alignment horizontal="right" vertical="center"/>
    </xf>
    <xf numFmtId="0" fontId="142" fillId="53" borderId="22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104" fillId="40" borderId="22" applyNumberFormat="0" applyAlignment="0" applyProtection="0"/>
    <xf numFmtId="0" fontId="143" fillId="53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4" fontId="228" fillId="67" borderId="44" applyNumberFormat="0" applyProtection="0">
      <alignment vertical="center"/>
    </xf>
    <xf numFmtId="0" fontId="94" fillId="53" borderId="22" applyNumberFormat="0" applyAlignment="0" applyProtection="0"/>
    <xf numFmtId="0" fontId="110" fillId="0" borderId="31" applyNumberFormat="0" applyFill="0" applyAlignment="0" applyProtection="0"/>
    <xf numFmtId="178" fontId="163" fillId="53" borderId="29" applyNumberFormat="0" applyAlignment="0" applyProtection="0"/>
    <xf numFmtId="0" fontId="156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44" fillId="80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0" fontId="157" fillId="40" borderId="22" applyNumberFormat="0" applyAlignment="0" applyProtection="0"/>
    <xf numFmtId="0" fontId="165" fillId="67" borderId="44" applyNumberFormat="0" applyProtection="0">
      <alignment horizontal="left" vertical="top" indent="1"/>
    </xf>
    <xf numFmtId="4" fontId="229" fillId="74" borderId="44" applyNumberFormat="0" applyProtection="0">
      <alignment horizontal="right" vertical="center"/>
    </xf>
    <xf numFmtId="0" fontId="157" fillId="40" borderId="22" applyNumberFormat="0" applyAlignment="0" applyProtection="0"/>
    <xf numFmtId="0" fontId="207" fillId="58" borderId="39"/>
    <xf numFmtId="0" fontId="207" fillId="58" borderId="39"/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0" fontId="108" fillId="53" borderId="29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101" fillId="0" borderId="53" applyNumberFormat="0" applyAlignment="0" applyProtection="0">
      <alignment horizontal="left" vertical="center"/>
    </xf>
    <xf numFmtId="0" fontId="156" fillId="40" borderId="22" applyNumberFormat="0" applyAlignment="0" applyProtection="0"/>
    <xf numFmtId="0" fontId="62" fillId="56" borderId="28" applyNumberFormat="0" applyFont="0" applyAlignment="0" applyProtection="0"/>
    <xf numFmtId="4" fontId="229" fillId="76" borderId="44" applyNumberFormat="0" applyProtection="0">
      <alignment horizontal="right" vertical="center"/>
    </xf>
    <xf numFmtId="0" fontId="94" fillId="53" borderId="22" applyNumberFormat="0" applyAlignment="0" applyProtection="0"/>
    <xf numFmtId="4" fontId="230" fillId="80" borderId="44" applyNumberFormat="0" applyProtection="0">
      <alignment vertical="center"/>
    </xf>
    <xf numFmtId="0" fontId="156" fillId="40" borderId="22" applyNumberFormat="0" applyAlignment="0" applyProtection="0"/>
    <xf numFmtId="178" fontId="142" fillId="53" borderId="22" applyNumberFormat="0" applyAlignment="0" applyProtection="0"/>
    <xf numFmtId="0" fontId="165" fillId="0" borderId="31" applyNumberFormat="0" applyFill="0" applyAlignment="0" applyProtection="0"/>
    <xf numFmtId="0" fontId="44" fillId="56" borderId="28" applyNumberFormat="0" applyFont="0" applyAlignment="0" applyProtection="0"/>
    <xf numFmtId="0" fontId="196" fillId="0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178" fontId="45" fillId="56" borderId="28" applyNumberFormat="0" applyFont="0" applyAlignment="0" applyProtection="0"/>
    <xf numFmtId="4" fontId="229" fillId="71" borderId="44" applyNumberFormat="0" applyProtection="0">
      <alignment horizontal="right" vertical="center"/>
    </xf>
    <xf numFmtId="0" fontId="44" fillId="78" borderId="44" applyNumberFormat="0" applyProtection="0">
      <alignment horizontal="left" vertical="top" indent="1"/>
    </xf>
    <xf numFmtId="0" fontId="157" fillId="40" borderId="22" applyNumberFormat="0" applyAlignment="0" applyProtection="0"/>
    <xf numFmtId="0" fontId="94" fillId="53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7" fontId="200" fillId="61" borderId="54"/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173" fillId="0" borderId="39"/>
    <xf numFmtId="0" fontId="44" fillId="67" borderId="55" applyNumberFormat="0" applyBorder="0">
      <protection locked="0"/>
    </xf>
    <xf numFmtId="1" fontId="184" fillId="0" borderId="52">
      <alignment vertical="top"/>
    </xf>
    <xf numFmtId="0" fontId="173" fillId="0" borderId="39"/>
    <xf numFmtId="0" fontId="101" fillId="0" borderId="53" applyNumberFormat="0" applyAlignment="0" applyProtection="0">
      <alignment horizontal="left" vertical="center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1" fontId="184" fillId="0" borderId="52">
      <alignment vertical="top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0" fontId="269" fillId="82" borderId="53" applyNumberFormat="0">
      <alignment horizontal="left" vertical="top"/>
      <protection hidden="1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17" fontId="200" fillId="61" borderId="54"/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17" fontId="200" fillId="61" borderId="54"/>
    <xf numFmtId="0" fontId="173" fillId="0" borderId="39"/>
    <xf numFmtId="0" fontId="173" fillId="0" borderId="39"/>
    <xf numFmtId="17" fontId="200" fillId="61" borderId="54"/>
    <xf numFmtId="1" fontId="184" fillId="0" borderId="52">
      <alignment vertical="top"/>
    </xf>
    <xf numFmtId="0" fontId="173" fillId="0" borderId="39"/>
    <xf numFmtId="1" fontId="184" fillId="0" borderId="52">
      <alignment vertical="top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0" fontId="173" fillId="0" borderId="39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0" fontId="44" fillId="67" borderId="55" applyNumberFormat="0" applyBorder="0">
      <protection locked="0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17" fontId="200" fillId="61" borderId="54"/>
    <xf numFmtId="17" fontId="200" fillId="61" borderId="54"/>
    <xf numFmtId="0" fontId="269" fillId="82" borderId="53" applyNumberFormat="0">
      <alignment horizontal="left" vertical="top"/>
      <protection hidden="1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173" fillId="0" borderId="39"/>
    <xf numFmtId="0" fontId="173" fillId="0" borderId="39"/>
    <xf numFmtId="17" fontId="200" fillId="61" borderId="54"/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0" fontId="173" fillId="0" borderId="39"/>
    <xf numFmtId="0" fontId="173" fillId="0" borderId="39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1" fontId="184" fillId="0" borderId="52">
      <alignment vertical="top"/>
    </xf>
    <xf numFmtId="0" fontId="173" fillId="0" borderId="39"/>
    <xf numFmtId="17" fontId="200" fillId="61" borderId="54"/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31" fillId="0" borderId="0"/>
    <xf numFmtId="1" fontId="184" fillId="0" borderId="52">
      <alignment vertical="top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73" fillId="0" borderId="39"/>
    <xf numFmtId="1" fontId="184" fillId="0" borderId="52">
      <alignment vertical="top"/>
    </xf>
    <xf numFmtId="17" fontId="200" fillId="61" borderId="54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31" fillId="0" borderId="0"/>
    <xf numFmtId="43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14" fillId="65" borderId="39"/>
    <xf numFmtId="0" fontId="157" fillId="40" borderId="22" applyNumberFormat="0" applyAlignment="0" applyProtection="0"/>
    <xf numFmtId="0" fontId="210" fillId="0" borderId="35"/>
    <xf numFmtId="0" fontId="196" fillId="0" borderId="39"/>
    <xf numFmtId="0" fontId="196" fillId="0" borderId="39"/>
    <xf numFmtId="0" fontId="199" fillId="0" borderId="39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0" fontId="104" fillId="40" borderId="22" applyNumberFormat="0" applyAlignment="0" applyProtection="0"/>
    <xf numFmtId="178" fontId="31" fillId="0" borderId="0"/>
    <xf numFmtId="0" fontId="173" fillId="0" borderId="39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57" fillId="56" borderId="28" applyNumberFormat="0" applyFont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0" fontId="143" fillId="53" borderId="22" applyNumberFormat="0" applyAlignment="0" applyProtection="0"/>
    <xf numFmtId="0" fontId="142" fillId="53" borderId="22" applyNumberFormat="0" applyAlignment="0" applyProtection="0"/>
    <xf numFmtId="178" fontId="31" fillId="0" borderId="0"/>
    <xf numFmtId="0" fontId="31" fillId="0" borderId="0"/>
    <xf numFmtId="0" fontId="31" fillId="0" borderId="0"/>
    <xf numFmtId="178" fontId="31" fillId="0" borderId="0"/>
    <xf numFmtId="0" fontId="104" fillId="40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43" fontId="137" fillId="0" borderId="0" applyFont="0" applyFill="0" applyBorder="0" applyAlignment="0" applyProtection="0"/>
    <xf numFmtId="178" fontId="45" fillId="0" borderId="0"/>
    <xf numFmtId="43" fontId="172" fillId="0" borderId="0" applyFont="0" applyFill="0" applyBorder="0" applyAlignment="0" applyProtection="0"/>
    <xf numFmtId="0" fontId="31" fillId="0" borderId="0"/>
    <xf numFmtId="0" fontId="173" fillId="0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214" fontId="78" fillId="6" borderId="0" applyNumberFormat="0" applyBorder="0" applyAlignment="0" applyProtection="0"/>
    <xf numFmtId="215" fontId="78" fillId="6" borderId="0" applyNumberFormat="0" applyBorder="0" applyAlignment="0" applyProtection="0"/>
    <xf numFmtId="216" fontId="78" fillId="6" borderId="0" applyNumberFormat="0" applyBorder="0" applyAlignment="0" applyProtection="0"/>
    <xf numFmtId="0" fontId="143" fillId="53" borderId="22" applyNumberFormat="0" applyAlignment="0" applyProtection="0"/>
    <xf numFmtId="41" fontId="54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101" fillId="0" borderId="33">
      <alignment horizontal="left" vertical="center"/>
    </xf>
    <xf numFmtId="0" fontId="101" fillId="0" borderId="53" applyNumberFormat="0" applyAlignment="0" applyProtection="0">
      <alignment horizontal="left" vertical="center"/>
    </xf>
    <xf numFmtId="43" fontId="188" fillId="0" borderId="0" applyFont="0" applyFill="0" applyBorder="0" applyAlignment="0" applyProtection="0"/>
    <xf numFmtId="0" fontId="207" fillId="58" borderId="39"/>
    <xf numFmtId="0" fontId="207" fillId="58" borderId="39"/>
    <xf numFmtId="0" fontId="207" fillId="0" borderId="39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2" fontId="137" fillId="0" borderId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>
      <alignment wrapText="1"/>
    </xf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191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2" fillId="0" borderId="0" applyFont="0" applyFill="0" applyBorder="0" applyAlignment="0" applyProtection="0"/>
    <xf numFmtId="224" fontId="17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5" fontId="54" fillId="0" borderId="0" applyFont="0" applyFill="0" applyBorder="0" applyAlignment="0" applyProtection="0"/>
    <xf numFmtId="43" fontId="44" fillId="0" borderId="0" quotePrefix="1" applyFont="0" applyFill="0" applyBorder="0" applyAlignment="0">
      <protection locked="0"/>
    </xf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1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44" fillId="0" borderId="0" applyFill="0" applyBorder="0" applyAlignment="0" applyProtection="0"/>
    <xf numFmtId="44" fontId="31" fillId="0" borderId="0" applyFont="0" applyFill="0" applyBorder="0" applyAlignment="0" applyProtection="0"/>
    <xf numFmtId="170" fontId="44" fillId="0" borderId="0" applyFont="0" applyFill="0" applyBorder="0" applyAlignment="0" applyProtection="0"/>
    <xf numFmtId="218" fontId="44" fillId="0" borderId="0" applyFont="0" applyFill="0" applyBorder="0" applyAlignment="0" applyProtection="0"/>
    <xf numFmtId="44" fontId="31" fillId="0" borderId="0" applyFont="0" applyFill="0" applyBorder="0" applyAlignment="0" applyProtection="0"/>
    <xf numFmtId="229" fontId="44" fillId="0" borderId="0" applyFill="0" applyBorder="0" applyAlignment="0" applyProtection="0"/>
    <xf numFmtId="1" fontId="184" fillId="0" borderId="52">
      <alignment vertical="top"/>
    </xf>
    <xf numFmtId="0" fontId="143" fillId="53" borderId="22" applyNumberFormat="0" applyAlignment="0" applyProtection="0"/>
    <xf numFmtId="0" fontId="199" fillId="0" borderId="39"/>
    <xf numFmtId="236" fontId="44" fillId="0" borderId="0" applyFill="0" applyBorder="0" applyAlignment="0" applyProtection="0"/>
    <xf numFmtId="0" fontId="196" fillId="0" borderId="39"/>
    <xf numFmtId="0" fontId="196" fillId="0" borderId="39"/>
    <xf numFmtId="0" fontId="183" fillId="59" borderId="39"/>
    <xf numFmtId="2" fontId="44" fillId="0" borderId="0" applyFill="0" applyBorder="0" applyAlignment="0" applyProtection="0"/>
    <xf numFmtId="0" fontId="207" fillId="0" borderId="39"/>
    <xf numFmtId="0" fontId="207" fillId="58" borderId="39"/>
    <xf numFmtId="0" fontId="207" fillId="58" borderId="39"/>
    <xf numFmtId="214" fontId="77" fillId="5" borderId="0" applyNumberFormat="0" applyBorder="0" applyAlignment="0" applyProtection="0"/>
    <xf numFmtId="215" fontId="77" fillId="5" borderId="0" applyNumberFormat="0" applyBorder="0" applyAlignment="0" applyProtection="0"/>
    <xf numFmtId="216" fontId="77" fillId="5" borderId="0" applyNumberFormat="0" applyBorder="0" applyAlignment="0" applyProtection="0"/>
    <xf numFmtId="0" fontId="101" fillId="0" borderId="33">
      <alignment horizontal="left" vertical="center"/>
    </xf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210" fillId="0" borderId="35"/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157" fillId="40" borderId="22" applyNumberFormat="0" applyAlignment="0" applyProtection="0"/>
    <xf numFmtId="0" fontId="214" fillId="65" borderId="39"/>
    <xf numFmtId="214" fontId="115" fillId="7" borderId="0" applyNumberFormat="0" applyBorder="0" applyAlignment="0" applyProtection="0"/>
    <xf numFmtId="215" fontId="115" fillId="7" borderId="0" applyNumberFormat="0" applyBorder="0" applyAlignment="0" applyProtection="0"/>
    <xf numFmtId="0" fontId="219" fillId="7" borderId="0" applyNumberFormat="0" applyBorder="0" applyAlignment="0" applyProtection="0"/>
    <xf numFmtId="216" fontId="115" fillId="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2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232" fontId="190" fillId="0" borderId="0"/>
    <xf numFmtId="0" fontId="17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188" fillId="0" borderId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0" borderId="0"/>
    <xf numFmtId="0" fontId="188" fillId="0" borderId="0"/>
    <xf numFmtId="0" fontId="188" fillId="0" borderId="0"/>
    <xf numFmtId="0" fontId="17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>
      <alignment wrapText="1"/>
    </xf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232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54" fillId="0" borderId="0"/>
    <xf numFmtId="0" fontId="61" fillId="0" borderId="0"/>
    <xf numFmtId="0" fontId="31" fillId="0" borderId="0"/>
    <xf numFmtId="0" fontId="192" fillId="0" borderId="0"/>
    <xf numFmtId="0" fontId="44" fillId="0" borderId="0"/>
    <xf numFmtId="0" fontId="61" fillId="0" borderId="0"/>
    <xf numFmtId="0" fontId="186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0" borderId="0"/>
    <xf numFmtId="0" fontId="44" fillId="0" borderId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92" fillId="0" borderId="0"/>
    <xf numFmtId="0" fontId="44" fillId="0" borderId="0"/>
    <xf numFmtId="0" fontId="44" fillId="0" borderId="0"/>
    <xf numFmtId="0" fontId="19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>
      <alignment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8" fillId="0" borderId="0"/>
    <xf numFmtId="0" fontId="193" fillId="0" borderId="0"/>
    <xf numFmtId="0" fontId="68" fillId="0" borderId="0"/>
    <xf numFmtId="0" fontId="6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5" fontId="44" fillId="0" borderId="0"/>
    <xf numFmtId="235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44" fillId="0" borderId="0"/>
    <xf numFmtId="0" fontId="31" fillId="0" borderId="0"/>
    <xf numFmtId="0" fontId="31" fillId="0" borderId="0"/>
    <xf numFmtId="0" fontId="31" fillId="0" borderId="0"/>
    <xf numFmtId="0" fontId="186" fillId="0" borderId="0"/>
    <xf numFmtId="218" fontId="31" fillId="0" borderId="0">
      <protection locked="0"/>
    </xf>
    <xf numFmtId="0" fontId="172" fillId="0" borderId="0"/>
    <xf numFmtId="248" fontId="31" fillId="0" borderId="0">
      <protection locked="0"/>
    </xf>
    <xf numFmtId="0" fontId="31" fillId="0" borderId="0">
      <protection locked="0"/>
    </xf>
    <xf numFmtId="0" fontId="178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235" fontId="44" fillId="0" borderId="0"/>
    <xf numFmtId="0" fontId="188" fillId="0" borderId="0"/>
    <xf numFmtId="0" fontId="18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/>
    <xf numFmtId="0" fontId="61" fillId="0" borderId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44" fillId="0" borderId="0"/>
    <xf numFmtId="232" fontId="44" fillId="0" borderId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44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44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/>
    <xf numFmtId="0" fontId="31" fillId="0" borderId="0"/>
    <xf numFmtId="0" fontId="31" fillId="0" borderId="0"/>
    <xf numFmtId="232" fontId="44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164" fillId="53" borderId="29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3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67" fillId="0" borderId="0"/>
    <xf numFmtId="9" fontId="6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67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62" fillId="0" borderId="0" applyFont="0" applyFill="0" applyBorder="0" applyAlignment="0" applyProtection="0"/>
    <xf numFmtId="178" fontId="44" fillId="0" borderId="0" applyFont="0" applyFill="0" applyBorder="0" applyAlignment="0" applyProtection="0"/>
    <xf numFmtId="170" fontId="59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0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8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179" fontId="62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62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7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178" fontId="60" fillId="0" borderId="0"/>
    <xf numFmtId="178" fontId="60" fillId="0" borderId="0"/>
    <xf numFmtId="171" fontId="60" fillId="0" borderId="0"/>
    <xf numFmtId="174" fontId="45" fillId="0" borderId="0"/>
    <xf numFmtId="174" fontId="45" fillId="0" borderId="0"/>
    <xf numFmtId="174" fontId="45" fillId="0" borderId="0"/>
    <xf numFmtId="178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1" fontId="60" fillId="0" borderId="0"/>
    <xf numFmtId="178" fontId="31" fillId="0" borderId="0"/>
    <xf numFmtId="171" fontId="60" fillId="0" borderId="0"/>
    <xf numFmtId="178" fontId="61" fillId="0" borderId="0"/>
    <xf numFmtId="0" fontId="31" fillId="0" borderId="0"/>
    <xf numFmtId="178" fontId="45" fillId="0" borderId="0"/>
    <xf numFmtId="178" fontId="45" fillId="0" borderId="0"/>
    <xf numFmtId="178" fontId="31" fillId="0" borderId="0"/>
    <xf numFmtId="9" fontId="4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1" fontId="67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171" fontId="96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63" fillId="53" borderId="29" applyNumberFormat="0" applyAlignment="0" applyProtection="0"/>
    <xf numFmtId="0" fontId="272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54" fillId="0" borderId="0" applyFill="0" applyBorder="0"/>
    <xf numFmtId="0" fontId="54" fillId="0" borderId="0" applyFill="0"/>
    <xf numFmtId="0" fontId="44" fillId="0" borderId="0"/>
    <xf numFmtId="0" fontId="96" fillId="0" borderId="0"/>
    <xf numFmtId="0" fontId="96" fillId="0" borderId="0"/>
    <xf numFmtId="0" fontId="96" fillId="0" borderId="0"/>
    <xf numFmtId="0" fontId="142" fillId="53" borderId="22" applyNumberFormat="0" applyAlignment="0" applyProtection="0"/>
    <xf numFmtId="0" fontId="96" fillId="0" borderId="0"/>
    <xf numFmtId="0" fontId="54" fillId="0" borderId="0" applyFill="0"/>
    <xf numFmtId="0" fontId="44" fillId="0" borderId="0"/>
    <xf numFmtId="0" fontId="44" fillId="0" borderId="0"/>
    <xf numFmtId="0" fontId="44" fillId="0" borderId="0"/>
    <xf numFmtId="0" fontId="44" fillId="0" borderId="0"/>
    <xf numFmtId="0" fontId="67" fillId="0" borderId="0"/>
    <xf numFmtId="0" fontId="54" fillId="0" borderId="0" applyFill="0"/>
    <xf numFmtId="0" fontId="59" fillId="0" borderId="0"/>
    <xf numFmtId="0" fontId="59" fillId="0" borderId="0"/>
    <xf numFmtId="0" fontId="44" fillId="0" borderId="0"/>
    <xf numFmtId="0" fontId="45" fillId="0" borderId="0"/>
    <xf numFmtId="0" fontId="44" fillId="0" borderId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9" fontId="54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200" fontId="44" fillId="0" borderId="0"/>
    <xf numFmtId="0" fontId="31" fillId="0" borderId="0"/>
    <xf numFmtId="0" fontId="44" fillId="0" borderId="0"/>
    <xf numFmtId="0" fontId="67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17" fillId="0" borderId="0"/>
    <xf numFmtId="43" fontId="117" fillId="0" borderId="0" applyFont="0" applyFill="0" applyBorder="0" applyAlignment="0" applyProtection="0"/>
    <xf numFmtId="0" fontId="117" fillId="0" borderId="0" applyNumberFormat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0" fillId="0" borderId="0"/>
    <xf numFmtId="0" fontId="31" fillId="0" borderId="0"/>
    <xf numFmtId="0" fontId="142" fillId="53" borderId="22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178" fontId="57" fillId="0" borderId="0"/>
    <xf numFmtId="0" fontId="31" fillId="0" borderId="0"/>
    <xf numFmtId="178" fontId="162" fillId="0" borderId="0"/>
    <xf numFmtId="0" fontId="31" fillId="0" borderId="0"/>
    <xf numFmtId="0" fontId="162" fillId="0" borderId="0"/>
    <xf numFmtId="0" fontId="162" fillId="0" borderId="0"/>
    <xf numFmtId="0" fontId="162" fillId="0" borderId="0"/>
    <xf numFmtId="0" fontId="5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9" fillId="0" borderId="0"/>
    <xf numFmtId="0" fontId="57" fillId="0" borderId="0"/>
    <xf numFmtId="178" fontId="57" fillId="0" borderId="0"/>
    <xf numFmtId="201" fontId="44" fillId="0" borderId="0"/>
    <xf numFmtId="193" fontId="45" fillId="0" borderId="0"/>
    <xf numFmtId="178" fontId="44" fillId="0" borderId="0"/>
    <xf numFmtId="193" fontId="45" fillId="0" borderId="0"/>
    <xf numFmtId="193" fontId="45" fillId="0" borderId="0"/>
    <xf numFmtId="178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8" fontId="31" fillId="0" borderId="0"/>
    <xf numFmtId="0" fontId="31" fillId="0" borderId="0"/>
    <xf numFmtId="193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3" fontId="45" fillId="0" borderId="0"/>
    <xf numFmtId="193" fontId="45" fillId="0" borderId="0"/>
    <xf numFmtId="193" fontId="45" fillId="0" borderId="0"/>
    <xf numFmtId="178" fontId="44" fillId="0" borderId="0"/>
    <xf numFmtId="193" fontId="45" fillId="0" borderId="0"/>
    <xf numFmtId="178" fontId="44" fillId="0" borderId="0"/>
    <xf numFmtId="178" fontId="44" fillId="0" borderId="0"/>
    <xf numFmtId="193" fontId="45" fillId="0" borderId="0"/>
    <xf numFmtId="0" fontId="59" fillId="0" borderId="0"/>
    <xf numFmtId="0" fontId="59" fillId="0" borderId="0"/>
    <xf numFmtId="0" fontId="59" fillId="0" borderId="0"/>
    <xf numFmtId="178" fontId="44" fillId="0" borderId="0"/>
    <xf numFmtId="0" fontId="59" fillId="0" borderId="0"/>
    <xf numFmtId="0" fontId="44" fillId="0" borderId="0"/>
    <xf numFmtId="178" fontId="31" fillId="0" borderId="0"/>
    <xf numFmtId="0" fontId="31" fillId="0" borderId="0"/>
    <xf numFmtId="200" fontId="57" fillId="0" borderId="0"/>
    <xf numFmtId="0" fontId="59" fillId="0" borderId="0"/>
    <xf numFmtId="0" fontId="59" fillId="0" borderId="0"/>
    <xf numFmtId="0" fontId="31" fillId="0" borderId="0"/>
    <xf numFmtId="178" fontId="3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85" fontId="45" fillId="0" borderId="0"/>
    <xf numFmtId="0" fontId="59" fillId="0" borderId="0"/>
    <xf numFmtId="0" fontId="59" fillId="0" borderId="0"/>
    <xf numFmtId="178" fontId="162" fillId="0" borderId="0"/>
    <xf numFmtId="0" fontId="162" fillId="0" borderId="0"/>
    <xf numFmtId="0" fontId="162" fillId="0" borderId="0"/>
    <xf numFmtId="0" fontId="162" fillId="0" borderId="0"/>
    <xf numFmtId="0" fontId="31" fillId="0" borderId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31" fillId="0" borderId="0" applyFont="0" applyFill="0" applyBorder="0" applyAlignment="0" applyProtection="0"/>
    <xf numFmtId="0" fontId="44" fillId="0" borderId="0"/>
    <xf numFmtId="0" fontId="44" fillId="0" borderId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0" fontId="107" fillId="0" borderId="0">
      <alignment vertical="top"/>
    </xf>
    <xf numFmtId="203" fontId="59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107" fillId="0" borderId="0">
      <alignment vertical="top"/>
    </xf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43" fontId="270" fillId="0" borderId="0" applyFont="0" applyFill="0" applyBorder="0" applyAlignment="0" applyProtection="0"/>
    <xf numFmtId="43" fontId="270" fillId="0" borderId="0" applyFont="0" applyFill="0" applyBorder="0" applyAlignment="0" applyProtection="0"/>
    <xf numFmtId="0" fontId="129" fillId="0" borderId="0"/>
    <xf numFmtId="43" fontId="129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137" fillId="0" borderId="0" applyFont="0" applyFill="0" applyBorder="0" applyAlignment="0" applyProtection="0"/>
    <xf numFmtId="0" fontId="44" fillId="0" borderId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1" fillId="0" borderId="0"/>
    <xf numFmtId="43" fontId="132" fillId="0" borderId="0" applyFont="0" applyFill="0" applyBorder="0" applyAlignment="0" applyProtection="0"/>
    <xf numFmtId="43" fontId="278" fillId="0" borderId="0" applyFont="0" applyFill="0" applyBorder="0" applyAlignment="0" applyProtection="0"/>
    <xf numFmtId="0" fontId="67" fillId="0" borderId="0"/>
    <xf numFmtId="0" fontId="44" fillId="0" borderId="0">
      <alignment vertical="center"/>
    </xf>
    <xf numFmtId="43" fontId="44" fillId="0" borderId="0" applyFont="0" applyFill="0" applyBorder="0" applyAlignment="0" applyProtection="0">
      <alignment vertical="center"/>
    </xf>
    <xf numFmtId="43" fontId="278" fillId="0" borderId="0" applyFont="0" applyFill="0" applyBorder="0" applyAlignment="0" applyProtection="0">
      <alignment vertical="center"/>
    </xf>
    <xf numFmtId="43" fontId="68" fillId="0" borderId="0" applyFont="0" applyFill="0" applyBorder="0" applyAlignment="0" applyProtection="0"/>
    <xf numFmtId="0" fontId="44" fillId="0" borderId="0">
      <alignment vertical="center"/>
    </xf>
    <xf numFmtId="43" fontId="44" fillId="0" borderId="0" applyFont="0" applyFill="0" applyBorder="0" applyAlignment="0" applyProtection="0">
      <alignment vertical="center"/>
    </xf>
    <xf numFmtId="43" fontId="137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67" fillId="0" borderId="0"/>
    <xf numFmtId="0" fontId="278" fillId="0" borderId="0">
      <alignment vertical="center"/>
    </xf>
    <xf numFmtId="0" fontId="67" fillId="0" borderId="0"/>
    <xf numFmtId="43" fontId="6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4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173" fillId="0" borderId="39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44" fillId="0" borderId="0"/>
    <xf numFmtId="0" fontId="31" fillId="0" borderId="0"/>
    <xf numFmtId="178" fontId="31" fillId="0" borderId="0"/>
    <xf numFmtId="0" fontId="31" fillId="0" borderId="0"/>
    <xf numFmtId="0" fontId="173" fillId="0" borderId="39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67" fillId="0" borderId="0"/>
    <xf numFmtId="43" fontId="127" fillId="0" borderId="0" applyFont="0" applyFill="0" applyBorder="0" applyAlignment="0" applyProtection="0"/>
    <xf numFmtId="0" fontId="129" fillId="0" borderId="0"/>
    <xf numFmtId="0" fontId="129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270" fontId="44" fillId="0" borderId="0" applyFont="0" applyFill="0" applyBorder="0" applyAlignment="0" applyProtection="0"/>
    <xf numFmtId="43" fontId="277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31" fillId="0" borderId="0"/>
    <xf numFmtId="0" fontId="54" fillId="0" borderId="0"/>
    <xf numFmtId="260" fontId="5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79" fontId="31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14" fontId="60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/>
    <xf numFmtId="0" fontId="173" fillId="0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0" fontId="143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19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18" fontId="44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57" fillId="40" borderId="22" applyNumberFormat="0" applyAlignment="0" applyProtection="0"/>
    <xf numFmtId="0" fontId="214" fillId="65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2" fillId="0" borderId="0"/>
    <xf numFmtId="0" fontId="19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4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164" fillId="53" borderId="29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44" fillId="0" borderId="0"/>
    <xf numFmtId="43" fontId="31" fillId="0" borderId="0" applyFont="0" applyFill="0" applyBorder="0" applyAlignment="0" applyProtection="0"/>
    <xf numFmtId="0" fontId="173" fillId="0" borderId="39"/>
    <xf numFmtId="179" fontId="31" fillId="0" borderId="0" applyFont="0" applyFill="0" applyBorder="0" applyAlignment="0" applyProtection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31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43" fontId="270" fillId="0" borderId="0" applyFont="0" applyFill="0" applyBorder="0" applyAlignment="0" applyProtection="0"/>
    <xf numFmtId="43" fontId="27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4" fillId="0" borderId="0"/>
    <xf numFmtId="0" fontId="44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31" fillId="0" borderId="0"/>
    <xf numFmtId="0" fontId="108" fillId="53" borderId="29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31" fillId="0" borderId="0" applyFont="0" applyFill="0" applyBorder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0" fontId="44" fillId="0" borderId="0">
      <alignment wrapText="1"/>
    </xf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0" fontId="44" fillId="0" borderId="0">
      <alignment wrapText="1"/>
    </xf>
    <xf numFmtId="43" fontId="44" fillId="0" borderId="0" applyFont="0" applyFill="0" applyBorder="0" applyAlignment="0" applyProtection="0">
      <alignment wrapText="1"/>
    </xf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0" borderId="0">
      <alignment wrapText="1"/>
    </xf>
    <xf numFmtId="43" fontId="31" fillId="0" borderId="0" applyFont="0" applyFill="0" applyBorder="0" applyAlignment="0" applyProtection="0"/>
    <xf numFmtId="43" fontId="127" fillId="0" borderId="0" applyFont="0" applyFill="0" applyBorder="0" applyAlignment="0" applyProtection="0"/>
    <xf numFmtId="43" fontId="127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4" fillId="0" borderId="0">
      <alignment wrapText="1"/>
    </xf>
    <xf numFmtId="43" fontId="31" fillId="0" borderId="0" applyFont="0" applyFill="0" applyBorder="0" applyAlignment="0" applyProtection="0"/>
    <xf numFmtId="43" fontId="44" fillId="0" borderId="0" applyFont="0" applyFill="0" applyBorder="0" applyAlignment="0" applyProtection="0">
      <alignment wrapTex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6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42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73" fillId="0" borderId="39"/>
    <xf numFmtId="0" fontId="173" fillId="0" borderId="39"/>
    <xf numFmtId="0" fontId="173" fillId="0" borderId="39"/>
    <xf numFmtId="0" fontId="173" fillId="0" borderId="39"/>
    <xf numFmtId="0" fontId="183" fillId="59" borderId="39"/>
    <xf numFmtId="0" fontId="143" fillId="53" borderId="22" applyNumberFormat="0" applyAlignment="0" applyProtection="0"/>
    <xf numFmtId="1" fontId="184" fillId="0" borderId="52">
      <alignment vertical="top"/>
    </xf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53" applyNumberFormat="0" applyAlignment="0" applyProtection="0">
      <alignment horizontal="left" vertical="center"/>
    </xf>
    <xf numFmtId="0" fontId="157" fillId="40" borderId="22" applyNumberFormat="0" applyAlignment="0" applyProtection="0"/>
    <xf numFmtId="0" fontId="214" fillId="65" borderId="39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173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73" fillId="0" borderId="39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226" fontId="170" fillId="0" borderId="34"/>
    <xf numFmtId="0" fontId="31" fillId="0" borderId="0"/>
    <xf numFmtId="0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269" fillId="82" borderId="53" applyNumberFormat="0">
      <alignment horizontal="left" vertical="top"/>
      <protection hidden="1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0" fontId="57" fillId="56" borderId="28" applyNumberFormat="0" applyFont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4" fillId="53" borderId="29" applyNumberFormat="0" applyAlignment="0" applyProtection="0"/>
    <xf numFmtId="0" fontId="196" fillId="0" borderId="39"/>
    <xf numFmtId="0" fontId="165" fillId="0" borderId="31" applyNumberFormat="0" applyFill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99" fillId="0" borderId="39"/>
    <xf numFmtId="4" fontId="229" fillId="80" borderId="44" applyNumberFormat="0" applyProtection="0">
      <alignment vertical="center"/>
    </xf>
    <xf numFmtId="0" fontId="44" fillId="68" borderId="44" applyNumberFormat="0" applyProtection="0">
      <alignment horizontal="left" vertical="top" indent="1"/>
    </xf>
    <xf numFmtId="4" fontId="229" fillId="75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0" fontId="165" fillId="67" borderId="44" applyNumberFormat="0" applyProtection="0">
      <alignment horizontal="left" vertical="top" indent="1"/>
    </xf>
    <xf numFmtId="4" fontId="227" fillId="67" borderId="44" applyNumberFormat="0" applyProtection="0">
      <alignment vertical="center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38" fillId="0" borderId="39"/>
    <xf numFmtId="0" fontId="44" fillId="56" borderId="28" applyNumberFormat="0" applyFont="0" applyAlignment="0" applyProtection="0"/>
    <xf numFmtId="4" fontId="231" fillId="79" borderId="46" applyNumberFormat="0" applyProtection="0">
      <alignment horizontal="left" vertical="center" indent="1"/>
    </xf>
    <xf numFmtId="0" fontId="44" fillId="68" borderId="44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7" fillId="40" borderId="22" applyNumberFormat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110" fillId="0" borderId="31" applyNumberFormat="0" applyFill="0" applyAlignment="0" applyProtection="0"/>
    <xf numFmtId="0" fontId="57" fillId="56" borderId="28" applyNumberFormat="0" applyFon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178" fontId="142" fillId="53" borderId="22" applyNumberFormat="0" applyAlignment="0" applyProtection="0"/>
    <xf numFmtId="0" fontId="104" fillId="40" borderId="22" applyNumberFormat="0" applyAlignment="0" applyProtection="0"/>
    <xf numFmtId="0" fontId="173" fillId="0" borderId="39"/>
    <xf numFmtId="0" fontId="166" fillId="0" borderId="31" applyNumberFormat="0" applyFill="0" applyAlignment="0" applyProtection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4" fontId="229" fillId="74" borderId="44" applyNumberFormat="0" applyProtection="0">
      <alignment horizontal="right" vertical="center"/>
    </xf>
    <xf numFmtId="0" fontId="156" fillId="40" borderId="22" applyNumberFormat="0" applyAlignment="0" applyProtection="0"/>
    <xf numFmtId="0" fontId="163" fillId="53" borderId="29" applyNumberFormat="0" applyAlignment="0" applyProtection="0"/>
    <xf numFmtId="178" fontId="31" fillId="0" borderId="0"/>
    <xf numFmtId="4" fontId="229" fillId="76" borderId="44" applyNumberFormat="0" applyProtection="0">
      <alignment horizontal="right" vertical="center"/>
    </xf>
    <xf numFmtId="0" fontId="260" fillId="0" borderId="31" applyNumberFormat="0" applyFill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31" fillId="0" borderId="0"/>
    <xf numFmtId="178" fontId="31" fillId="0" borderId="0"/>
    <xf numFmtId="0" fontId="104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31" fillId="0" borderId="0" applyFont="0" applyFill="0" applyBorder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59" fillId="56" borderId="28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9" fillId="56" borderId="28" applyNumberFormat="0" applyFont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99" fillId="0" borderId="39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173" fillId="0" borderId="39"/>
    <xf numFmtId="0" fontId="214" fillId="65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4" fontId="227" fillId="67" borderId="44" applyNumberFormat="0" applyProtection="0">
      <alignment vertical="center"/>
    </xf>
    <xf numFmtId="0" fontId="165" fillId="67" borderId="44" applyNumberFormat="0" applyProtection="0">
      <alignment horizontal="left" vertical="top" indent="1"/>
    </xf>
    <xf numFmtId="4" fontId="229" fillId="7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37" fillId="79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254" fillId="40" borderId="22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78" borderId="44" applyNumberFormat="0" applyProtection="0">
      <alignment horizontal="left" vertical="top" indent="1"/>
    </xf>
    <xf numFmtId="0" fontId="104" fillId="40" borderId="22" applyNumberFormat="0" applyAlignment="0" applyProtection="0"/>
    <xf numFmtId="0" fontId="44" fillId="80" borderId="44" applyNumberFormat="0" applyProtection="0">
      <alignment horizontal="left" vertical="top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226" fontId="170" fillId="0" borderId="34"/>
    <xf numFmtId="0" fontId="57" fillId="56" borderId="28" applyNumberFormat="0" applyFont="0" applyAlignment="0" applyProtection="0"/>
    <xf numFmtId="0" fontId="214" fillId="65" borderId="39"/>
    <xf numFmtId="0" fontId="207" fillId="58" borderId="39"/>
    <xf numFmtId="0" fontId="207" fillId="58" borderId="39"/>
    <xf numFmtId="0" fontId="207" fillId="0" borderId="39"/>
    <xf numFmtId="0" fontId="196" fillId="0" borderId="39"/>
    <xf numFmtId="0" fontId="196" fillId="0" borderId="39"/>
    <xf numFmtId="0" fontId="199" fillId="0" borderId="39"/>
    <xf numFmtId="0" fontId="210" fillId="0" borderId="35"/>
    <xf numFmtId="0" fontId="101" fillId="0" borderId="33">
      <alignment horizontal="left" vertical="center"/>
    </xf>
    <xf numFmtId="0" fontId="256" fillId="53" borderId="22" applyNumberFormat="0" applyAlignment="0" applyProtection="0"/>
    <xf numFmtId="0" fontId="44" fillId="80" borderId="44" applyNumberFormat="0" applyProtection="0">
      <alignment horizontal="left" vertical="center" indent="1"/>
    </xf>
    <xf numFmtId="0" fontId="199" fillId="0" borderId="39"/>
    <xf numFmtId="4" fontId="229" fillId="74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73" fillId="0" borderId="39"/>
    <xf numFmtId="43" fontId="31" fillId="0" borderId="0" applyFont="0" applyFill="0" applyBorder="0" applyAlignment="0" applyProtection="0"/>
    <xf numFmtId="0" fontId="173" fillId="0" borderId="39"/>
    <xf numFmtId="0" fontId="59" fillId="56" borderId="28" applyNumberFormat="0" applyFont="0" applyAlignment="0" applyProtection="0"/>
    <xf numFmtId="0" fontId="67" fillId="56" borderId="28" applyNumberFormat="0" applyFon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44" fillId="78" borderId="44" applyNumberFormat="0" applyProtection="0">
      <alignment horizontal="left" vertical="top" indent="1"/>
    </xf>
    <xf numFmtId="0" fontId="197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44" fontId="31" fillId="0" borderId="0" applyFont="0" applyFill="0" applyBorder="0" applyAlignment="0" applyProtection="0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8" borderId="44" applyNumberFormat="0" applyProtection="0">
      <alignment horizontal="left" vertical="center" indent="1"/>
    </xf>
    <xf numFmtId="17" fontId="200" fillId="61" borderId="54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207" fillId="58" borderId="39"/>
    <xf numFmtId="0" fontId="199" fillId="0" borderId="39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33">
      <alignment horizontal="left" vertical="center"/>
    </xf>
    <xf numFmtId="0" fontId="94" fillId="53" borderId="22" applyNumberFormat="0" applyAlignment="0" applyProtection="0"/>
    <xf numFmtId="0" fontId="210" fillId="0" borderId="35"/>
    <xf numFmtId="0" fontId="214" fillId="65" borderId="39"/>
    <xf numFmtId="0" fontId="44" fillId="78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8" borderId="44" applyNumberFormat="0" applyProtection="0">
      <alignment horizontal="left" vertical="top" indent="1"/>
    </xf>
    <xf numFmtId="0" fontId="183" fillId="59" borderId="39"/>
    <xf numFmtId="0" fontId="164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173" fillId="0" borderId="39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4" fontId="229" fillId="80" borderId="44" applyNumberFormat="0" applyProtection="0">
      <alignment horizontal="righ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56" borderId="28" applyNumberFormat="0" applyFont="0" applyAlignment="0" applyProtection="0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62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3" fillId="0" borderId="39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59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7" fillId="58" borderId="39"/>
    <xf numFmtId="0" fontId="165" fillId="0" borderId="31" applyNumberFormat="0" applyFill="0" applyAlignment="0" applyProtection="0"/>
    <xf numFmtId="0" fontId="143" fillId="53" borderId="22" applyNumberFormat="0" applyAlignment="0" applyProtection="0"/>
    <xf numFmtId="0" fontId="173" fillId="0" borderId="39"/>
    <xf numFmtId="0" fontId="214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3" fillId="53" borderId="29" applyNumberFormat="0" applyAlignment="0" applyProtection="0"/>
    <xf numFmtId="0" fontId="31" fillId="0" borderId="0"/>
    <xf numFmtId="0" fontId="164" fillId="53" borderId="29" applyNumberFormat="0" applyAlignment="0" applyProtection="0"/>
    <xf numFmtId="0" fontId="44" fillId="56" borderId="28" applyNumberFormat="0" applyFont="0" applyAlignment="0" applyProtection="0"/>
    <xf numFmtId="0" fontId="31" fillId="0" borderId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44" fillId="78" borderId="44" applyNumberFormat="0" applyProtection="0">
      <alignment horizontal="left" vertical="center" indent="1"/>
    </xf>
    <xf numFmtId="0" fontId="31" fillId="0" borderId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1" fontId="184" fillId="0" borderId="52">
      <alignment vertical="top"/>
    </xf>
    <xf numFmtId="0" fontId="108" fillId="53" borderId="29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0" fontId="163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30" fillId="80" borderId="44" applyNumberFormat="0" applyProtection="0">
      <alignment vertical="center"/>
    </xf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164" fillId="53" borderId="29" applyNumberFormat="0" applyAlignment="0" applyProtection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8" fontId="163" fillId="53" borderId="29" applyNumberFormat="0" applyAlignment="0" applyProtection="0"/>
    <xf numFmtId="4" fontId="229" fillId="73" borderId="44" applyNumberFormat="0" applyProtection="0">
      <alignment horizontal="right" vertical="center"/>
    </xf>
    <xf numFmtId="0" fontId="143" fillId="53" borderId="22" applyNumberFormat="0" applyAlignment="0" applyProtection="0"/>
    <xf numFmtId="0" fontId="207" fillId="58" borderId="39"/>
    <xf numFmtId="9" fontId="31" fillId="0" borderId="0" applyFont="0" applyFill="0" applyBorder="0" applyAlignment="0" applyProtection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9" fontId="31" fillId="0" borderId="0" applyFont="0" applyFill="0" applyBorder="0" applyAlignment="0" applyProtection="0"/>
    <xf numFmtId="0" fontId="156" fillId="40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142" fillId="53" borderId="22" applyNumberFormat="0" applyAlignment="0" applyProtection="0"/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0" fontId="197" fillId="0" borderId="39"/>
    <xf numFmtId="0" fontId="199" fillId="0" borderId="39"/>
    <xf numFmtId="0" fontId="207" fillId="0" borderId="39"/>
    <xf numFmtId="0" fontId="214" fillId="0" borderId="39"/>
    <xf numFmtId="0" fontId="238" fillId="0" borderId="39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07" fillId="58" borderId="39"/>
    <xf numFmtId="0" fontId="31" fillId="0" borderId="0"/>
    <xf numFmtId="0" fontId="196" fillId="0" borderId="39"/>
    <xf numFmtId="170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4" fontId="229" fillId="60" borderId="44" applyNumberFormat="0" applyProtection="0">
      <alignment horizontal="right" vertical="center"/>
    </xf>
    <xf numFmtId="0" fontId="214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4" fontId="229" fillId="60" borderId="44" applyNumberFormat="0" applyProtection="0">
      <alignment horizontal="right" vertical="center"/>
    </xf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0" fontId="143" fillId="53" borderId="22" applyNumberFormat="0" applyAlignment="0" applyProtection="0"/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01" fillId="0" borderId="33">
      <alignment horizontal="left"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99" fillId="0" borderId="39"/>
    <xf numFmtId="0" fontId="62" fillId="56" borderId="28" applyNumberFormat="0" applyFont="0" applyAlignment="0" applyProtection="0"/>
    <xf numFmtId="0" fontId="157" fillId="40" borderId="22" applyNumberFormat="0" applyAlignment="0" applyProtection="0"/>
    <xf numFmtId="9" fontId="31" fillId="0" borderId="0" applyFont="0" applyFill="0" applyBorder="0" applyAlignment="0" applyProtection="0"/>
    <xf numFmtId="0" fontId="142" fillId="53" borderId="22" applyNumberFormat="0" applyAlignment="0" applyProtection="0"/>
    <xf numFmtId="4" fontId="229" fillId="80" borderId="44" applyNumberFormat="0" applyProtection="0">
      <alignment vertical="center"/>
    </xf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" fontId="232" fillId="80" borderId="44" applyNumberFormat="0" applyProtection="0">
      <alignment horizontal="right" vertical="center"/>
    </xf>
    <xf numFmtId="0" fontId="196" fillId="0" borderId="39"/>
    <xf numFmtId="0" fontId="57" fillId="56" borderId="28" applyNumberFormat="0" applyFont="0" applyAlignment="0" applyProtection="0"/>
    <xf numFmtId="4" fontId="229" fillId="73" borderId="44" applyNumberFormat="0" applyProtection="0">
      <alignment horizontal="right" vertical="center"/>
    </xf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01" fillId="0" borderId="33">
      <alignment horizontal="left" vertical="center"/>
    </xf>
    <xf numFmtId="0" fontId="210" fillId="0" borderId="35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31" fillId="0" borderId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104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04" fillId="40" borderId="22" applyNumberFormat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104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94" fillId="53" borderId="22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8" fontId="45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08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274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104" fillId="40" borderId="22" applyNumberFormat="0" applyAlignment="0" applyProtection="0"/>
    <xf numFmtId="0" fontId="31" fillId="0" borderId="0"/>
    <xf numFmtId="0" fontId="31" fillId="0" borderId="0"/>
    <xf numFmtId="0" fontId="108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" fontId="229" fillId="75" borderId="44" applyNumberFormat="0" applyProtection="0">
      <alignment horizontal="right" vertical="center"/>
    </xf>
    <xf numFmtId="4" fontId="230" fillId="80" borderId="44" applyNumberFormat="0" applyProtection="0">
      <alignment vertical="center"/>
    </xf>
    <xf numFmtId="226" fontId="170" fillId="0" borderId="34"/>
    <xf numFmtId="0" fontId="94" fillId="53" borderId="22" applyNumberFormat="0" applyAlignment="0" applyProtection="0"/>
    <xf numFmtId="0" fontId="104" fillId="40" borderId="22" applyNumberFormat="0" applyAlignment="0" applyProtection="0"/>
    <xf numFmtId="0" fontId="183" fillId="59" borderId="39"/>
    <xf numFmtId="0" fontId="94" fillId="53" borderId="22" applyNumberFormat="0" applyAlignment="0" applyProtection="0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0" fontId="142" fillId="53" borderId="22" applyNumberFormat="0" applyAlignment="0" applyProtection="0"/>
    <xf numFmtId="178" fontId="165" fillId="0" borderId="31" applyNumberFormat="0" applyFill="0" applyAlignment="0" applyProtection="0"/>
    <xf numFmtId="0" fontId="44" fillId="56" borderId="28" applyNumberFormat="0" applyFont="0" applyAlignment="0" applyProtection="0"/>
    <xf numFmtId="4" fontId="232" fillId="8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43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17" fontId="200" fillId="61" borderId="54"/>
    <xf numFmtId="0" fontId="163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178" fontId="45" fillId="56" borderId="28" applyNumberFormat="0" applyFon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196" fillId="0" borderId="39"/>
    <xf numFmtId="0" fontId="207" fillId="58" borderId="39"/>
    <xf numFmtId="0" fontId="164" fillId="53" borderId="29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44" fillId="68" borderId="44" applyNumberFormat="0" applyProtection="0">
      <alignment horizontal="left" vertical="top" indent="1"/>
    </xf>
    <xf numFmtId="0" fontId="156" fillId="40" borderId="22" applyNumberForma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66" fillId="0" borderId="31" applyNumberFormat="0" applyFill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57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56" fillId="40" borderId="22" applyNumberFormat="0" applyAlignment="0" applyProtection="0"/>
    <xf numFmtId="0" fontId="163" fillId="53" borderId="29" applyNumberFormat="0" applyAlignment="0" applyProtection="0"/>
    <xf numFmtId="0" fontId="196" fillId="0" borderId="39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178" fontId="163" fillId="53" borderId="29" applyNumberFormat="0" applyAlignment="0" applyProtection="0"/>
    <xf numFmtId="0" fontId="44" fillId="80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165" fillId="0" borderId="31" applyNumberFormat="0" applyFill="0" applyAlignment="0" applyProtection="0"/>
    <xf numFmtId="178" fontId="165" fillId="0" borderId="31" applyNumberFormat="0" applyFill="0" applyAlignment="0" applyProtection="0"/>
    <xf numFmtId="0" fontId="143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4" fillId="53" borderId="29" applyNumberFormat="0" applyAlignment="0" applyProtection="0"/>
    <xf numFmtId="0" fontId="210" fillId="0" borderId="35"/>
    <xf numFmtId="178" fontId="142" fillId="53" borderId="22" applyNumberFormat="0" applyAlignment="0" applyProtection="0"/>
    <xf numFmtId="0" fontId="164" fillId="53" borderId="29" applyNumberFormat="0" applyAlignment="0" applyProtection="0"/>
    <xf numFmtId="0" fontId="44" fillId="56" borderId="28" applyNumberFormat="0" applyFont="0" applyAlignment="0" applyProtection="0"/>
    <xf numFmtId="0" fontId="256" fillId="53" borderId="22" applyNumberFormat="0" applyAlignment="0" applyProtection="0"/>
    <xf numFmtId="0" fontId="214" fillId="0" borderId="39"/>
    <xf numFmtId="0" fontId="44" fillId="68" borderId="44" applyNumberFormat="0" applyProtection="0">
      <alignment horizontal="left" vertical="center" indent="1"/>
    </xf>
    <xf numFmtId="0" fontId="199" fillId="0" borderId="39"/>
    <xf numFmtId="4" fontId="232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4" fontId="227" fillId="78" borderId="46" applyNumberFormat="0" applyProtection="0">
      <alignment horizontal="left" vertical="center" indent="1"/>
    </xf>
    <xf numFmtId="4" fontId="229" fillId="72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0" fontId="101" fillId="0" borderId="33">
      <alignment horizontal="left" vertical="center"/>
    </xf>
    <xf numFmtId="0" fontId="157" fillId="40" borderId="22" applyNumberFormat="0" applyAlignment="0" applyProtection="0"/>
    <xf numFmtId="4" fontId="229" fillId="76" borderId="44" applyNumberFormat="0" applyProtection="0">
      <alignment horizontal="right" vertical="center"/>
    </xf>
    <xf numFmtId="4" fontId="227" fillId="78" borderId="46" applyNumberFormat="0" applyProtection="0">
      <alignment horizontal="left" vertical="center" indent="1"/>
    </xf>
    <xf numFmtId="0" fontId="94" fillId="53" borderId="22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99" fillId="0" borderId="39"/>
    <xf numFmtId="0" fontId="156" fillId="40" borderId="22" applyNumberFormat="0" applyAlignment="0" applyProtection="0"/>
    <xf numFmtId="0" fontId="254" fillId="40" borderId="22" applyNumberFormat="0" applyAlignment="0" applyProtection="0"/>
    <xf numFmtId="0" fontId="44" fillId="56" borderId="28" applyNumberFormat="0" applyFon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83" fillId="59" borderId="39"/>
    <xf numFmtId="226" fontId="170" fillId="0" borderId="34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44" fillId="78" borderId="44" applyNumberFormat="0" applyProtection="0">
      <alignment horizontal="left" vertical="center" indent="1"/>
    </xf>
    <xf numFmtId="178" fontId="156" fillId="40" borderId="22" applyNumberFormat="0" applyAlignment="0" applyProtection="0"/>
    <xf numFmtId="0" fontId="173" fillId="0" borderId="39"/>
    <xf numFmtId="0" fontId="173" fillId="0" borderId="39"/>
    <xf numFmtId="0" fontId="183" fillId="59" borderId="39"/>
    <xf numFmtId="0" fontId="104" fillId="40" borderId="22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214" fillId="65" borderId="39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166" fillId="0" borderId="31" applyNumberFormat="0" applyFill="0" applyAlignment="0" applyProtection="0"/>
    <xf numFmtId="0" fontId="197" fillId="0" borderId="39"/>
    <xf numFmtId="4" fontId="231" fillId="79" borderId="46" applyNumberFormat="0" applyProtection="0">
      <alignment horizontal="left" vertical="center" indent="1"/>
    </xf>
    <xf numFmtId="4" fontId="230" fillId="80" borderId="44" applyNumberFormat="0" applyProtection="0">
      <alignment horizontal="right" vertical="center"/>
    </xf>
    <xf numFmtId="4" fontId="229" fillId="80" borderId="44" applyNumberFormat="0" applyProtection="0">
      <alignment vertical="center"/>
    </xf>
    <xf numFmtId="4" fontId="229" fillId="75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8" fillId="67" borderId="44" applyNumberFormat="0" applyProtection="0">
      <alignment vertical="center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56" borderId="28" applyNumberFormat="0" applyFont="0" applyAlignment="0" applyProtection="0"/>
    <xf numFmtId="0" fontId="157" fillId="40" borderId="22" applyNumberFormat="0" applyAlignment="0" applyProtection="0"/>
    <xf numFmtId="0" fontId="254" fillId="40" borderId="22" applyNumberFormat="0" applyAlignment="0" applyProtection="0"/>
    <xf numFmtId="226" fontId="170" fillId="0" borderId="34"/>
    <xf numFmtId="0" fontId="214" fillId="65" borderId="39"/>
    <xf numFmtId="0" fontId="210" fillId="0" borderId="35"/>
    <xf numFmtId="0" fontId="207" fillId="0" borderId="39"/>
    <xf numFmtId="0" fontId="196" fillId="0" borderId="39"/>
    <xf numFmtId="0" fontId="210" fillId="0" borderId="35"/>
    <xf numFmtId="0" fontId="156" fillId="40" borderId="22" applyNumberFormat="0" applyAlignment="0" applyProtection="0"/>
    <xf numFmtId="4" fontId="227" fillId="67" borderId="44" applyNumberFormat="0" applyProtection="0">
      <alignment vertical="center"/>
    </xf>
    <xf numFmtId="4" fontId="230" fillId="80" borderId="44" applyNumberFormat="0" applyProtection="0">
      <alignment horizontal="right" vertical="center"/>
    </xf>
    <xf numFmtId="0" fontId="94" fillId="53" borderId="22" applyNumberFormat="0" applyAlignment="0" applyProtection="0"/>
    <xf numFmtId="0" fontId="104" fillId="40" borderId="22" applyNumberFormat="0" applyAlignment="0" applyProtection="0"/>
    <xf numFmtId="0" fontId="173" fillId="0" borderId="39"/>
    <xf numFmtId="0" fontId="156" fillId="40" borderId="22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44" fillId="56" borderId="28" applyNumberFormat="0" applyFon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0" fontId="142" fillId="53" borderId="22" applyNumberFormat="0" applyAlignment="0" applyProtection="0"/>
    <xf numFmtId="0" fontId="256" fillId="53" borderId="22" applyNumberFormat="0" applyAlignment="0" applyProtection="0"/>
    <xf numFmtId="4" fontId="228" fillId="67" borderId="44" applyNumberFormat="0" applyProtection="0">
      <alignment vertical="center"/>
    </xf>
    <xf numFmtId="17" fontId="200" fillId="61" borderId="54"/>
    <xf numFmtId="0" fontId="165" fillId="0" borderId="31" applyNumberFormat="0" applyFill="0" applyAlignment="0" applyProtection="0"/>
    <xf numFmtId="0" fontId="156" fillId="40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" fontId="230" fillId="80" borderId="44" applyNumberFormat="0" applyProtection="0">
      <alignment horizontal="right" vertical="center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173" fillId="0" borderId="39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156" fillId="40" borderId="22" applyNumberFormat="0" applyAlignment="0" applyProtection="0"/>
    <xf numFmtId="4" fontId="228" fillId="67" borderId="44" applyNumberFormat="0" applyProtection="0">
      <alignment vertical="center"/>
    </xf>
    <xf numFmtId="0" fontId="163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64" fillId="53" borderId="29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214" fillId="65" borderId="39"/>
    <xf numFmtId="4" fontId="227" fillId="78" borderId="44" applyNumberFormat="0" applyProtection="0">
      <alignment horizontal="left" vertical="center" indent="1"/>
    </xf>
    <xf numFmtId="0" fontId="104" fillId="40" borderId="22" applyNumberForma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44" fillId="79" borderId="44" applyNumberFormat="0" applyProtection="0">
      <alignment horizontal="left" vertical="top" indent="1"/>
    </xf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207" fillId="0" borderId="39"/>
    <xf numFmtId="4" fontId="229" fillId="71" borderId="44" applyNumberFormat="0" applyProtection="0">
      <alignment horizontal="right" vertical="center"/>
    </xf>
    <xf numFmtId="0" fontId="44" fillId="79" borderId="44" applyNumberFormat="0" applyProtection="0">
      <alignment horizontal="left" vertical="center" indent="1"/>
    </xf>
    <xf numFmtId="0" fontId="199" fillId="0" borderId="39"/>
    <xf numFmtId="0" fontId="143" fillId="53" borderId="22" applyNumberFormat="0" applyAlignment="0" applyProtection="0"/>
    <xf numFmtId="0" fontId="44" fillId="80" borderId="44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164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" fontId="229" fillId="70" borderId="44" applyNumberFormat="0" applyProtection="0">
      <alignment horizontal="right" vertical="center"/>
    </xf>
    <xf numFmtId="0" fontId="62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66" fillId="0" borderId="31" applyNumberFormat="0" applyFill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214" fillId="65" borderId="39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178" fontId="165" fillId="0" borderId="31" applyNumberFormat="0" applyFill="0" applyAlignment="0" applyProtection="0"/>
    <xf numFmtId="4" fontId="229" fillId="78" borderId="44" applyNumberFormat="0" applyProtection="0">
      <alignment horizontal="right" vertical="center"/>
    </xf>
    <xf numFmtId="0" fontId="104" fillId="40" borderId="22" applyNumberFormat="0" applyAlignment="0" applyProtection="0"/>
    <xf numFmtId="0" fontId="165" fillId="0" borderId="31" applyNumberFormat="0" applyFill="0" applyAlignment="0" applyProtection="0"/>
    <xf numFmtId="0" fontId="59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0" fontId="156" fillId="40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157" fillId="40" borderId="22" applyNumberFormat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" fontId="229" fillId="71" borderId="44" applyNumberFormat="0" applyProtection="0">
      <alignment horizontal="right" vertical="center"/>
    </xf>
    <xf numFmtId="0" fontId="44" fillId="67" borderId="55" applyNumberFormat="0" applyBorder="0">
      <protection locked="0"/>
    </xf>
    <xf numFmtId="4" fontId="229" fillId="74" borderId="44" applyNumberFormat="0" applyProtection="0">
      <alignment horizontal="right" vertical="center"/>
    </xf>
    <xf numFmtId="0" fontId="142" fillId="53" borderId="22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156" fillId="40" borderId="22" applyNumberFormat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44" fillId="80" borderId="44" applyNumberFormat="0" applyProtection="0">
      <alignment horizontal="left" vertical="top" indent="1"/>
    </xf>
    <xf numFmtId="0" fontId="143" fillId="53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4" fontId="228" fillId="67" borderId="44" applyNumberFormat="0" applyProtection="0">
      <alignment vertical="center"/>
    </xf>
    <xf numFmtId="4" fontId="229" fillId="69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44" fillId="56" borderId="28" applyNumberFormat="0" applyFont="0" applyAlignment="0" applyProtection="0"/>
    <xf numFmtId="0" fontId="94" fillId="53" borderId="22" applyNumberFormat="0" applyAlignment="0" applyProtection="0"/>
    <xf numFmtId="4" fontId="229" fillId="67" borderId="44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137" fillId="79" borderId="44" applyNumberFormat="0" applyProtection="0">
      <alignment horizontal="left" vertical="top" indent="1"/>
    </xf>
    <xf numFmtId="0" fontId="260" fillId="0" borderId="31" applyNumberFormat="0" applyFill="0" applyAlignment="0" applyProtection="0"/>
    <xf numFmtId="0" fontId="110" fillId="0" borderId="31" applyNumberFormat="0" applyFill="0" applyAlignment="0" applyProtection="0"/>
    <xf numFmtId="178" fontId="163" fillId="53" borderId="29" applyNumberFormat="0" applyAlignment="0" applyProtection="0"/>
    <xf numFmtId="0" fontId="156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173" fillId="0" borderId="39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0" fontId="44" fillId="80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238" fillId="0" borderId="39"/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157" fillId="40" borderId="22" applyNumberFormat="0" applyAlignment="0" applyProtection="0"/>
    <xf numFmtId="0" fontId="165" fillId="67" borderId="44" applyNumberFormat="0" applyProtection="0">
      <alignment horizontal="left" vertical="top" indent="1"/>
    </xf>
    <xf numFmtId="4" fontId="229" fillId="74" borderId="44" applyNumberFormat="0" applyProtection="0">
      <alignment horizontal="right" vertical="center"/>
    </xf>
    <xf numFmtId="0" fontId="157" fillId="40" borderId="22" applyNumberFormat="0" applyAlignment="0" applyProtection="0"/>
    <xf numFmtId="0" fontId="59" fillId="56" borderId="28" applyNumberFormat="0" applyFont="0" applyAlignment="0" applyProtection="0"/>
    <xf numFmtId="0" fontId="156" fillId="40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207" fillId="58" borderId="39"/>
    <xf numFmtId="0" fontId="207" fillId="58" borderId="39"/>
    <xf numFmtId="0" fontId="207" fillId="58" borderId="39"/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0" fontId="238" fillId="0" borderId="39"/>
    <xf numFmtId="0" fontId="108" fillId="53" borderId="29" applyNumberFormat="0" applyAlignment="0" applyProtection="0"/>
    <xf numFmtId="0" fontId="143" fillId="53" borderId="22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57" fillId="56" borderId="28" applyNumberFormat="0" applyFont="0" applyAlignment="0" applyProtection="0"/>
    <xf numFmtId="4" fontId="227" fillId="78" borderId="44" applyNumberFormat="0" applyProtection="0">
      <alignment horizontal="left" vertical="center" indent="1"/>
    </xf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63" fillId="53" borderId="29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62" fillId="56" borderId="28" applyNumberFormat="0" applyFont="0" applyAlignment="0" applyProtection="0"/>
    <xf numFmtId="4" fontId="229" fillId="76" borderId="44" applyNumberFormat="0" applyProtection="0">
      <alignment horizontal="right" vertical="center"/>
    </xf>
    <xf numFmtId="0" fontId="94" fillId="53" borderId="22" applyNumberFormat="0" applyAlignment="0" applyProtection="0"/>
    <xf numFmtId="4" fontId="230" fillId="80" borderId="44" applyNumberFormat="0" applyProtection="0">
      <alignment vertical="center"/>
    </xf>
    <xf numFmtId="0" fontId="156" fillId="40" borderId="22" applyNumberFormat="0" applyAlignment="0" applyProtection="0"/>
    <xf numFmtId="178" fontId="142" fillId="53" borderId="22" applyNumberFormat="0" applyAlignment="0" applyProtection="0"/>
    <xf numFmtId="0" fontId="156" fillId="40" borderId="22" applyNumberFormat="0" applyAlignment="0" applyProtection="0"/>
    <xf numFmtId="0" fontId="165" fillId="0" borderId="31" applyNumberFormat="0" applyFill="0" applyAlignment="0" applyProtection="0"/>
    <xf numFmtId="0" fontId="44" fillId="56" borderId="28" applyNumberFormat="0" applyFont="0" applyAlignment="0" applyProtection="0"/>
    <xf numFmtId="0" fontId="165" fillId="0" borderId="31" applyNumberFormat="0" applyFill="0" applyAlignment="0" applyProtection="0"/>
    <xf numFmtId="0" fontId="196" fillId="0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255" fillId="53" borderId="29" applyNumberForma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197" fillId="0" borderId="39"/>
    <xf numFmtId="4" fontId="229" fillId="71" borderId="44" applyNumberFormat="0" applyProtection="0">
      <alignment horizontal="right" vertical="center"/>
    </xf>
    <xf numFmtId="0" fontId="214" fillId="0" borderId="39"/>
    <xf numFmtId="0" fontId="44" fillId="78" borderId="44" applyNumberFormat="0" applyProtection="0">
      <alignment horizontal="left" vertical="top" indent="1"/>
    </xf>
    <xf numFmtId="0" fontId="163" fillId="53" borderId="29" applyNumberFormat="0" applyAlignment="0" applyProtection="0"/>
    <xf numFmtId="0" fontId="157" fillId="40" borderId="22" applyNumberFormat="0" applyAlignment="0" applyProtection="0"/>
    <xf numFmtId="0" fontId="157" fillId="40" borderId="22" applyNumberFormat="0" applyAlignment="0" applyProtection="0"/>
    <xf numFmtId="0" fontId="94" fillId="53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94" fillId="53" borderId="22" applyNumberFormat="0" applyAlignment="0" applyProtection="0"/>
    <xf numFmtId="4" fontId="229" fillId="72" borderId="44" applyNumberFormat="0" applyProtection="0">
      <alignment horizontal="right" vertical="center"/>
    </xf>
    <xf numFmtId="0" fontId="183" fillId="59" borderId="39"/>
    <xf numFmtId="0" fontId="142" fillId="53" borderId="22" applyNumberFormat="0" applyAlignment="0" applyProtection="0"/>
    <xf numFmtId="0" fontId="137" fillId="79" borderId="44" applyNumberFormat="0" applyProtection="0">
      <alignment horizontal="left" vertical="top" indent="1"/>
    </xf>
    <xf numFmtId="0" fontId="143" fillId="53" borderId="22" applyNumberFormat="0" applyAlignment="0" applyProtection="0"/>
    <xf numFmtId="0" fontId="143" fillId="53" borderId="22" applyNumberFormat="0" applyAlignment="0" applyProtection="0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59" fillId="56" borderId="28" applyNumberFormat="0" applyFon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4" fontId="229" fillId="76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96" fillId="0" borderId="39"/>
    <xf numFmtId="0" fontId="156" fillId="40" borderId="22" applyNumberFormat="0" applyAlignment="0" applyProtection="0"/>
    <xf numFmtId="0" fontId="94" fillId="53" borderId="22" applyNumberFormat="0" applyAlignment="0" applyProtection="0"/>
    <xf numFmtId="0" fontId="142" fillId="53" borderId="22" applyNumberFormat="0" applyAlignment="0" applyProtection="0"/>
    <xf numFmtId="4" fontId="231" fillId="79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165" fillId="67" borderId="44" applyNumberFormat="0" applyProtection="0">
      <alignment horizontal="left" vertical="top" indent="1"/>
    </xf>
    <xf numFmtId="0" fontId="94" fillId="53" borderId="22" applyNumberFormat="0" applyAlignment="0" applyProtection="0"/>
    <xf numFmtId="0" fontId="207" fillId="0" borderId="39"/>
    <xf numFmtId="0" fontId="183" fillId="59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73" fillId="0" borderId="39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17" fontId="200" fillId="61" borderId="54"/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173" fillId="0" borderId="39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31" fillId="0" borderId="0"/>
    <xf numFmtId="0" fontId="31" fillId="0" borderId="0"/>
    <xf numFmtId="178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178" fontId="31" fillId="0" borderId="0"/>
    <xf numFmtId="0" fontId="31" fillId="0" borderId="0"/>
    <xf numFmtId="0" fontId="31" fillId="0" borderId="0"/>
    <xf numFmtId="178" fontId="31" fillId="0" borderId="0"/>
    <xf numFmtId="0" fontId="173" fillId="0" borderId="39"/>
    <xf numFmtId="1" fontId="184" fillId="0" borderId="52">
      <alignment vertical="top"/>
    </xf>
    <xf numFmtId="0" fontId="31" fillId="0" borderId="0"/>
    <xf numFmtId="0" fontId="173" fillId="0" borderId="39"/>
    <xf numFmtId="0" fontId="173" fillId="0" borderId="39"/>
    <xf numFmtId="0" fontId="173" fillId="0" borderId="39"/>
    <xf numFmtId="0" fontId="31" fillId="0" borderId="0"/>
    <xf numFmtId="0" fontId="31" fillId="4" borderId="12" applyNumberFormat="0" applyFont="0" applyAlignment="0" applyProtection="0"/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0" fontId="31" fillId="0" borderId="0"/>
    <xf numFmtId="17" fontId="200" fillId="61" borderId="54"/>
    <xf numFmtId="0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1" fontId="184" fillId="0" borderId="52">
      <alignment vertical="top"/>
    </xf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17" fontId="200" fillId="61" borderId="54"/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73" fillId="0" borderId="39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31" fillId="0" borderId="0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1" fontId="184" fillId="0" borderId="52">
      <alignment vertical="top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7" fontId="200" fillId="61" borderId="54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" fontId="184" fillId="0" borderId="52">
      <alignment vertical="top"/>
    </xf>
    <xf numFmtId="0" fontId="44" fillId="67" borderId="55" applyNumberFormat="0" applyBorder="0">
      <protection locked="0"/>
    </xf>
    <xf numFmtId="0" fontId="31" fillId="0" borderId="0"/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1" fontId="184" fillId="0" borderId="52">
      <alignment vertical="top"/>
    </xf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73" fillId="0" borderId="39"/>
    <xf numFmtId="44" fontId="31" fillId="0" borderId="0" applyFont="0" applyFill="0" applyBorder="0" applyAlignment="0" applyProtection="0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0" fontId="44" fillId="67" borderId="55" applyNumberFormat="0" applyBorder="0">
      <protection locked="0"/>
    </xf>
    <xf numFmtId="0" fontId="173" fillId="0" borderId="39"/>
    <xf numFmtId="0" fontId="173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3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17" fontId="200" fillId="61" borderId="54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173" fillId="0" borderId="39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69" fillId="82" borderId="53" applyNumberFormat="0">
      <alignment horizontal="left" vertical="top"/>
      <protection hidden="1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1" fontId="184" fillId="0" borderId="52">
      <alignment vertical="top"/>
    </xf>
    <xf numFmtId="0" fontId="173" fillId="0" borderId="39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173" fillId="0" borderId="39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01" fillId="0" borderId="53" applyNumberFormat="0" applyAlignment="0" applyProtection="0">
      <alignment horizontal="left" vertical="center"/>
    </xf>
    <xf numFmtId="170" fontId="31" fillId="0" borderId="0" applyFont="0" applyFill="0" applyBorder="0" applyAlignment="0" applyProtection="0"/>
    <xf numFmtId="17" fontId="200" fillId="61" borderId="54"/>
    <xf numFmtId="4" fontId="227" fillId="77" borderId="51" applyNumberFormat="0" applyProtection="0">
      <alignment horizontal="left" vertical="center" indent="1"/>
    </xf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" fontId="200" fillId="61" borderId="54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0" fontId="57" fillId="56" borderId="28" applyNumberFormat="0" applyFont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1" fontId="184" fillId="0" borderId="52">
      <alignment vertical="top"/>
    </xf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99" fillId="0" borderId="39"/>
    <xf numFmtId="0" fontId="173" fillId="0" borderId="39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38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7" fillId="40" borderId="22" applyNumberFormat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173" fillId="0" borderId="39"/>
    <xf numFmtId="0" fontId="166" fillId="0" borderId="31" applyNumberFormat="0" applyFill="0" applyAlignment="0" applyProtection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178" fontId="31" fillId="0" borderId="0"/>
    <xf numFmtId="4" fontId="229" fillId="76" borderId="44" applyNumberFormat="0" applyProtection="0">
      <alignment horizontal="right" vertical="center"/>
    </xf>
    <xf numFmtId="0" fontId="260" fillId="0" borderId="31" applyNumberFormat="0" applyFill="0" applyAlignment="0" applyProtection="0"/>
    <xf numFmtId="0" fontId="31" fillId="0" borderId="0"/>
    <xf numFmtId="0" fontId="142" fillId="53" borderId="22" applyNumberFormat="0" applyAlignment="0" applyProtection="0"/>
    <xf numFmtId="0" fontId="31" fillId="0" borderId="0"/>
    <xf numFmtId="178" fontId="31" fillId="0" borderId="0"/>
    <xf numFmtId="0" fontId="104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63" fillId="53" borderId="29" applyNumberFormat="0" applyAlignment="0" applyProtection="0"/>
    <xf numFmtId="0" fontId="31" fillId="0" borderId="0" applyFont="0" applyFill="0" applyBorder="0" applyAlignment="0" applyProtection="0"/>
    <xf numFmtId="0" fontId="156" fillId="40" borderId="22" applyNumberFormat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59" fillId="56" borderId="28" applyNumberFormat="0" applyFon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31" fillId="0" borderId="0"/>
    <xf numFmtId="0" fontId="199" fillId="0" borderId="39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0" fontId="165" fillId="67" borderId="44" applyNumberFormat="0" applyProtection="0">
      <alignment horizontal="left" vertical="top" indent="1"/>
    </xf>
    <xf numFmtId="4" fontId="229" fillId="70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0" fontId="137" fillId="63" borderId="44" applyNumberFormat="0" applyProtection="0">
      <alignment horizontal="left" vertical="top" indent="1"/>
    </xf>
    <xf numFmtId="0" fontId="137" fillId="79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254" fillId="40" borderId="22" applyNumberFormat="0" applyAlignment="0" applyProtection="0"/>
    <xf numFmtId="0" fontId="143" fillId="53" borderId="22" applyNumberForma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6" fontId="170" fillId="0" borderId="34"/>
    <xf numFmtId="0" fontId="214" fillId="65" borderId="39"/>
    <xf numFmtId="0" fontId="207" fillId="58" borderId="39"/>
    <xf numFmtId="0" fontId="207" fillId="58" borderId="39"/>
    <xf numFmtId="0" fontId="207" fillId="0" borderId="39"/>
    <xf numFmtId="0" fontId="196" fillId="0" borderId="39"/>
    <xf numFmtId="0" fontId="196" fillId="0" borderId="39"/>
    <xf numFmtId="0" fontId="199" fillId="0" borderId="39"/>
    <xf numFmtId="0" fontId="210" fillId="0" borderId="35"/>
    <xf numFmtId="0" fontId="101" fillId="0" borderId="33">
      <alignment horizontal="left"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73" fillId="0" borderId="39"/>
    <xf numFmtId="43" fontId="31" fillId="0" borderId="0" applyFont="0" applyFill="0" applyBorder="0" applyAlignment="0" applyProtection="0"/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44" fontId="31" fillId="0" borderId="0" applyFont="0" applyFill="0" applyBorder="0" applyAlignment="0" applyProtection="0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137" fillId="63" borderId="44" applyNumberFormat="0" applyProtection="0">
      <alignment horizontal="left" vertical="top" indent="1"/>
    </xf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8" borderId="44" applyNumberFormat="0" applyProtection="0">
      <alignment horizontal="left" vertical="center" indent="1"/>
    </xf>
    <xf numFmtId="17" fontId="200" fillId="61" borderId="54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33">
      <alignment horizontal="left" vertical="center"/>
    </xf>
    <xf numFmtId="0" fontId="94" fillId="53" borderId="22" applyNumberFormat="0" applyAlignment="0" applyProtection="0"/>
    <xf numFmtId="0" fontId="210" fillId="0" borderId="35"/>
    <xf numFmtId="0" fontId="214" fillId="65" borderId="39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3" fillId="59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173" fillId="0" borderId="39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4" fontId="229" fillId="80" borderId="44" applyNumberFormat="0" applyProtection="0">
      <alignment horizontal="righ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56" borderId="28" applyNumberFormat="0" applyFont="0" applyAlignment="0" applyProtection="0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3" fillId="0" borderId="39"/>
    <xf numFmtId="0" fontId="166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0" borderId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1" fontId="184" fillId="0" borderId="52">
      <alignment vertical="top"/>
    </xf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2" fillId="56" borderId="28" applyNumberFormat="0" applyFont="0" applyAlignment="0" applyProtection="0"/>
    <xf numFmtId="9" fontId="31" fillId="0" borderId="0" applyFont="0" applyFill="0" applyBorder="0" applyAlignment="0" applyProtection="0"/>
    <xf numFmtId="0" fontId="108" fillId="53" borderId="29" applyNumberFormat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10" fillId="0" borderId="31" applyNumberFormat="0" applyFill="0" applyAlignment="0" applyProtection="0"/>
    <xf numFmtId="0" fontId="197" fillId="0" borderId="39"/>
    <xf numFmtId="0" fontId="199" fillId="0" borderId="39"/>
    <xf numFmtId="0" fontId="207" fillId="0" borderId="39"/>
    <xf numFmtId="0" fontId="214" fillId="0" borderId="39"/>
    <xf numFmtId="0" fontId="238" fillId="0" borderId="39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07" fillId="58" borderId="39"/>
    <xf numFmtId="0" fontId="31" fillId="0" borderId="0"/>
    <xf numFmtId="0" fontId="196" fillId="0" borderId="39"/>
    <xf numFmtId="170" fontId="31" fillId="0" borderId="0" applyFont="0" applyFill="0" applyBorder="0" applyAlignment="0" applyProtection="0"/>
    <xf numFmtId="0" fontId="57" fillId="56" borderId="28" applyNumberFormat="0" applyFont="0" applyAlignment="0" applyProtection="0"/>
    <xf numFmtId="4" fontId="229" fillId="60" borderId="44" applyNumberFormat="0" applyProtection="0">
      <alignment horizontal="right" vertical="center"/>
    </xf>
    <xf numFmtId="0" fontId="214" fillId="0" borderId="39"/>
    <xf numFmtId="17" fontId="200" fillId="61" borderId="54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57" fillId="56" borderId="28" applyNumberFormat="0" applyFont="0" applyAlignment="0" applyProtection="0"/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01" fillId="0" borderId="33">
      <alignment horizontal="left"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99" fillId="0" borderId="39"/>
    <xf numFmtId="0" fontId="62" fillId="56" borderId="28" applyNumberFormat="0" applyFont="0" applyAlignment="0" applyProtection="0"/>
    <xf numFmtId="0" fontId="157" fillId="40" borderId="22" applyNumberFormat="0" applyAlignment="0" applyProtection="0"/>
    <xf numFmtId="9" fontId="31" fillId="0" borderId="0" applyFont="0" applyFill="0" applyBorder="0" applyAlignment="0" applyProtection="0"/>
    <xf numFmtId="0" fontId="142" fillId="53" borderId="22" applyNumberFormat="0" applyAlignment="0" applyProtection="0"/>
    <xf numFmtId="0" fontId="44" fillId="56" borderId="28" applyNumberFormat="0" applyFont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96" fillId="0" borderId="39"/>
    <xf numFmtId="0" fontId="57" fillId="56" borderId="28" applyNumberFormat="0" applyFont="0" applyAlignment="0" applyProtection="0"/>
    <xf numFmtId="4" fontId="229" fillId="73" borderId="44" applyNumberFormat="0" applyProtection="0">
      <alignment horizontal="right" vertical="center"/>
    </xf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8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269" fillId="82" borderId="53" applyNumberFormat="0">
      <alignment horizontal="left" vertical="top"/>
      <protection hidden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" fontId="200" fillId="61" borderId="54"/>
    <xf numFmtId="0" fontId="269" fillId="82" borderId="53" applyNumberFormat="0">
      <alignment horizontal="left" vertical="top"/>
      <protection hidden="1"/>
    </xf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17" fontId="200" fillId="61" borderId="54"/>
    <xf numFmtId="9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4" borderId="12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1" fontId="184" fillId="0" borderId="52">
      <alignment vertical="top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0" fontId="31" fillId="0" borderId="0"/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0" fontId="31" fillId="0" borderId="0"/>
    <xf numFmtId="17" fontId="200" fillId="61" borderId="54"/>
    <xf numFmtId="17" fontId="200" fillId="61" borderId="54"/>
    <xf numFmtId="0" fontId="173" fillId="0" borderId="39"/>
    <xf numFmtId="43" fontId="31" fillId="0" borderId="0" applyFont="0" applyFill="0" applyBorder="0" applyAlignment="0" applyProtection="0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31" fillId="0" borderId="0"/>
    <xf numFmtId="17" fontId="200" fillId="61" borderId="54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3" fillId="0" borderId="39"/>
    <xf numFmtId="0" fontId="31" fillId="0" borderId="0"/>
    <xf numFmtId="0" fontId="269" fillId="82" borderId="53" applyNumberFormat="0">
      <alignment horizontal="left" vertical="top"/>
      <protection hidden="1"/>
    </xf>
    <xf numFmtId="43" fontId="31" fillId="0" borderId="0" applyFont="0" applyFill="0" applyBorder="0" applyAlignment="0" applyProtection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7" fontId="200" fillId="61" borderId="54"/>
    <xf numFmtId="9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31" fillId="0" borderId="0"/>
    <xf numFmtId="17" fontId="200" fillId="61" borderId="54"/>
    <xf numFmtId="17" fontId="200" fillId="61" borderId="54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" fontId="200" fillId="61" borderId="54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173" fillId="0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" fontId="184" fillId="0" borderId="52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" fontId="200" fillId="61" borderId="54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0" fontId="31" fillId="0" borderId="0"/>
    <xf numFmtId="0" fontId="44" fillId="67" borderId="55" applyNumberFormat="0" applyBorder="0">
      <protection locked="0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67" borderId="55" applyNumberFormat="0" applyBorder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91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274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31" fillId="0" borderId="0"/>
    <xf numFmtId="0" fontId="269" fillId="82" borderId="53" applyNumberFormat="0">
      <alignment horizontal="left" vertical="top"/>
      <protection hidden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" fontId="227" fillId="77" borderId="51" applyNumberFormat="0" applyProtection="0">
      <alignment horizontal="left" vertical="center" indent="1"/>
    </xf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83" fillId="59" borderId="39"/>
    <xf numFmtId="0" fontId="173" fillId="0" borderId="39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17" fontId="200" fillId="61" borderId="54"/>
    <xf numFmtId="0" fontId="142" fillId="53" borderId="22" applyNumberFormat="0" applyAlignment="0" applyProtection="0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207" fillId="58" borderId="39"/>
    <xf numFmtId="0" fontId="164" fillId="53" borderId="29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73" fillId="0" borderId="39"/>
    <xf numFmtId="0" fontId="44" fillId="68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63" fillId="53" borderId="29" applyNumberFormat="0" applyAlignment="0" applyProtection="0"/>
    <xf numFmtId="0" fontId="44" fillId="56" borderId="28" applyNumberFormat="0" applyFont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57" fillId="56" borderId="28" applyNumberFormat="0" applyFont="0" applyAlignment="0" applyProtection="0"/>
    <xf numFmtId="4" fontId="227" fillId="77" borderId="51" applyNumberFormat="0" applyProtection="0">
      <alignment horizontal="left" vertical="center" indent="1"/>
    </xf>
    <xf numFmtId="0" fontId="166" fillId="0" borderId="31" applyNumberFormat="0" applyFill="0" applyAlignment="0" applyProtection="0"/>
    <xf numFmtId="0" fontId="163" fillId="53" borderId="29" applyNumberFormat="0" applyAlignment="0" applyProtection="0"/>
    <xf numFmtId="178" fontId="163" fillId="53" borderId="29" applyNumberFormat="0" applyAlignment="0" applyProtection="0"/>
    <xf numFmtId="0" fontId="44" fillId="80" borderId="44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43" fillId="53" borderId="22" applyNumberFormat="0" applyAlignment="0" applyProtection="0"/>
    <xf numFmtId="0" fontId="210" fillId="0" borderId="35"/>
    <xf numFmtId="0" fontId="44" fillId="56" borderId="28" applyNumberFormat="0" applyFont="0" applyAlignment="0" applyProtection="0"/>
    <xf numFmtId="0" fontId="256" fillId="53" borderId="22" applyNumberFormat="0" applyAlignment="0" applyProtection="0"/>
    <xf numFmtId="0" fontId="214" fillId="0" borderId="39"/>
    <xf numFmtId="0" fontId="44" fillId="68" borderId="44" applyNumberFormat="0" applyProtection="0">
      <alignment horizontal="left" vertical="center" indent="1"/>
    </xf>
    <xf numFmtId="0" fontId="199" fillId="0" borderId="39"/>
    <xf numFmtId="4" fontId="232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4" fontId="227" fillId="78" borderId="46" applyNumberFormat="0" applyProtection="0">
      <alignment horizontal="left" vertical="center" indent="1"/>
    </xf>
    <xf numFmtId="4" fontId="229" fillId="72" borderId="44" applyNumberFormat="0" applyProtection="0">
      <alignment horizontal="right" vertical="center"/>
    </xf>
    <xf numFmtId="4" fontId="229" fillId="69" borderId="44" applyNumberFormat="0" applyProtection="0">
      <alignment horizontal="right" vertical="center"/>
    </xf>
    <xf numFmtId="4" fontId="229" fillId="67" borderId="44" applyNumberFormat="0" applyProtection="0">
      <alignment horizontal="left" vertical="center" indent="1"/>
    </xf>
    <xf numFmtId="17" fontId="200" fillId="61" borderId="54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83" fillId="59" borderId="39"/>
    <xf numFmtId="226" fontId="170" fillId="0" borderId="34"/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4" fontId="229" fillId="78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44" fillId="78" borderId="44" applyNumberFormat="0" applyProtection="0">
      <alignment horizontal="left" vertical="center" indent="1"/>
    </xf>
    <xf numFmtId="0" fontId="173" fillId="0" borderId="39"/>
    <xf numFmtId="0" fontId="173" fillId="0" borderId="39"/>
    <xf numFmtId="0" fontId="183" fillId="59" borderId="39"/>
    <xf numFmtId="0" fontId="104" fillId="40" borderId="22" applyNumberFormat="0" applyAlignment="0" applyProtection="0"/>
    <xf numFmtId="0" fontId="101" fillId="0" borderId="53" applyNumberFormat="0" applyAlignment="0" applyProtection="0">
      <alignment horizontal="left" vertical="center"/>
    </xf>
    <xf numFmtId="0" fontId="142" fillId="53" borderId="22" applyNumberFormat="0" applyAlignment="0" applyProtection="0"/>
    <xf numFmtId="0" fontId="199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214" fillId="65" borderId="39"/>
    <xf numFmtId="0" fontId="59" fillId="56" borderId="28" applyNumberFormat="0" applyFont="0" applyAlignment="0" applyProtection="0"/>
    <xf numFmtId="0" fontId="260" fillId="0" borderId="31" applyNumberFormat="0" applyFill="0" applyAlignment="0" applyProtection="0"/>
    <xf numFmtId="0" fontId="255" fillId="53" borderId="29" applyNumberFormat="0" applyAlignment="0" applyProtection="0"/>
    <xf numFmtId="0" fontId="197" fillId="0" borderId="39"/>
    <xf numFmtId="4" fontId="231" fillId="79" borderId="46" applyNumberFormat="0" applyProtection="0">
      <alignment horizontal="left" vertical="center" indent="1"/>
    </xf>
    <xf numFmtId="4" fontId="230" fillId="80" borderId="44" applyNumberFormat="0" applyProtection="0">
      <alignment horizontal="right" vertical="center"/>
    </xf>
    <xf numFmtId="4" fontId="229" fillId="80" borderId="44" applyNumberFormat="0" applyProtection="0">
      <alignment vertical="center"/>
    </xf>
    <xf numFmtId="4" fontId="229" fillId="75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8" fillId="67" borderId="44" applyNumberFormat="0" applyProtection="0">
      <alignment vertical="center"/>
    </xf>
    <xf numFmtId="0" fontId="44" fillId="56" borderId="28" applyNumberFormat="0" applyFont="0" applyAlignment="0" applyProtection="0"/>
    <xf numFmtId="0" fontId="214" fillId="65" borderId="39"/>
    <xf numFmtId="0" fontId="210" fillId="0" borderId="35"/>
    <xf numFmtId="0" fontId="207" fillId="0" borderId="39"/>
    <xf numFmtId="0" fontId="196" fillId="0" borderId="39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14" fillId="0" borderId="39"/>
    <xf numFmtId="0" fontId="238" fillId="0" borderId="39"/>
    <xf numFmtId="17" fontId="200" fillId="61" borderId="54"/>
    <xf numFmtId="0" fontId="254" fillId="40" borderId="22" applyNumberFormat="0" applyAlignment="0" applyProtection="0"/>
    <xf numFmtId="0" fontId="255" fillId="53" borderId="29" applyNumberFormat="0" applyAlignment="0" applyProtection="0"/>
    <xf numFmtId="0" fontId="256" fillId="53" borderId="22" applyNumberFormat="0" applyAlignment="0" applyProtection="0"/>
    <xf numFmtId="0" fontId="260" fillId="0" borderId="31" applyNumberFormat="0" applyFill="0" applyAlignment="0" applyProtection="0"/>
    <xf numFmtId="0" fontId="67" fillId="56" borderId="28" applyNumberFormat="0" applyFon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44" fillId="56" borderId="28" applyNumberFormat="0" applyFont="0" applyAlignment="0" applyProtection="0"/>
    <xf numFmtId="0" fontId="59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226" fontId="170" fillId="0" borderId="34"/>
    <xf numFmtId="4" fontId="227" fillId="77" borderId="51" applyNumberFormat="0" applyProtection="0">
      <alignment horizontal="left" vertical="center" indent="1"/>
    </xf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17" fontId="200" fillId="61" borderId="54"/>
    <xf numFmtId="0" fontId="59" fillId="56" borderId="28" applyNumberFormat="0" applyFont="0" applyAlignment="0" applyProtection="0"/>
    <xf numFmtId="0" fontId="145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269" fillId="82" borderId="53" applyNumberFormat="0">
      <alignment horizontal="left" vertical="top"/>
      <protection hidden="1"/>
    </xf>
    <xf numFmtId="0" fontId="101" fillId="0" borderId="53" applyNumberFormat="0" applyAlignment="0" applyProtection="0">
      <alignment horizontal="left" vertical="center"/>
    </xf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" fontId="227" fillId="77" borderId="51" applyNumberFormat="0" applyProtection="0">
      <alignment horizontal="left" vertical="center" indent="1"/>
    </xf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73" fillId="0" borderId="39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214" fillId="65" borderId="39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04" fillId="40" borderId="22" applyNumberFormat="0" applyAlignment="0" applyProtection="0"/>
    <xf numFmtId="0" fontId="157" fillId="40" borderId="22" applyNumberFormat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67" borderId="55" applyNumberFormat="0" applyBorder="0">
      <protection locked="0"/>
    </xf>
    <xf numFmtId="4" fontId="229" fillId="74" borderId="44" applyNumberFormat="0" applyProtection="0">
      <alignment horizontal="right" vertical="center"/>
    </xf>
    <xf numFmtId="0" fontId="142" fillId="53" borderId="22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0" fontId="44" fillId="67" borderId="55" applyNumberFormat="0" applyBorder="0">
      <protection locked="0"/>
    </xf>
    <xf numFmtId="0" fontId="104" fillId="40" borderId="22" applyNumberFormat="0" applyAlignment="0" applyProtection="0"/>
    <xf numFmtId="0" fontId="143" fillId="53" borderId="22" applyNumberFormat="0" applyAlignment="0" applyProtection="0"/>
    <xf numFmtId="0" fontId="44" fillId="79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4" fontId="228" fillId="67" borderId="44" applyNumberFormat="0" applyProtection="0">
      <alignment vertical="center"/>
    </xf>
    <xf numFmtId="0" fontId="94" fillId="53" borderId="22" applyNumberFormat="0" applyAlignment="0" applyProtection="0"/>
    <xf numFmtId="0" fontId="110" fillId="0" borderId="31" applyNumberFormat="0" applyFill="0" applyAlignment="0" applyProtection="0"/>
    <xf numFmtId="178" fontId="163" fillId="53" borderId="29" applyNumberFormat="0" applyAlignment="0" applyProtection="0"/>
    <xf numFmtId="0" fontId="156" fillId="40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44" fillId="80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0" fontId="157" fillId="40" borderId="22" applyNumberFormat="0" applyAlignment="0" applyProtection="0"/>
    <xf numFmtId="0" fontId="165" fillId="67" borderId="44" applyNumberFormat="0" applyProtection="0">
      <alignment horizontal="left" vertical="top" indent="1"/>
    </xf>
    <xf numFmtId="4" fontId="229" fillId="74" borderId="44" applyNumberFormat="0" applyProtection="0">
      <alignment horizontal="right" vertical="center"/>
    </xf>
    <xf numFmtId="0" fontId="157" fillId="40" borderId="22" applyNumberFormat="0" applyAlignment="0" applyProtection="0"/>
    <xf numFmtId="0" fontId="207" fillId="58" borderId="39"/>
    <xf numFmtId="0" fontId="207" fillId="58" borderId="39"/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0" fontId="108" fillId="53" borderId="29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101" fillId="0" borderId="53" applyNumberFormat="0" applyAlignment="0" applyProtection="0">
      <alignment horizontal="left" vertical="center"/>
    </xf>
    <xf numFmtId="0" fontId="156" fillId="40" borderId="22" applyNumberFormat="0" applyAlignment="0" applyProtection="0"/>
    <xf numFmtId="0" fontId="62" fillId="56" borderId="28" applyNumberFormat="0" applyFont="0" applyAlignment="0" applyProtection="0"/>
    <xf numFmtId="4" fontId="229" fillId="76" borderId="44" applyNumberFormat="0" applyProtection="0">
      <alignment horizontal="right" vertical="center"/>
    </xf>
    <xf numFmtId="0" fontId="94" fillId="53" borderId="22" applyNumberFormat="0" applyAlignment="0" applyProtection="0"/>
    <xf numFmtId="4" fontId="230" fillId="80" borderId="44" applyNumberFormat="0" applyProtection="0">
      <alignment vertical="center"/>
    </xf>
    <xf numFmtId="0" fontId="156" fillId="40" borderId="22" applyNumberFormat="0" applyAlignment="0" applyProtection="0"/>
    <xf numFmtId="178" fontId="142" fillId="53" borderId="22" applyNumberFormat="0" applyAlignment="0" applyProtection="0"/>
    <xf numFmtId="0" fontId="165" fillId="0" borderId="31" applyNumberFormat="0" applyFill="0" applyAlignment="0" applyProtection="0"/>
    <xf numFmtId="0" fontId="44" fillId="56" borderId="28" applyNumberFormat="0" applyFont="0" applyAlignment="0" applyProtection="0"/>
    <xf numFmtId="0" fontId="196" fillId="0" borderId="39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178" fontId="45" fillId="56" borderId="28" applyNumberFormat="0" applyFont="0" applyAlignment="0" applyProtection="0"/>
    <xf numFmtId="4" fontId="229" fillId="71" borderId="44" applyNumberFormat="0" applyProtection="0">
      <alignment horizontal="right" vertical="center"/>
    </xf>
    <xf numFmtId="0" fontId="44" fillId="78" borderId="44" applyNumberFormat="0" applyProtection="0">
      <alignment horizontal="left" vertical="top" indent="1"/>
    </xf>
    <xf numFmtId="0" fontId="157" fillId="40" borderId="22" applyNumberFormat="0" applyAlignment="0" applyProtection="0"/>
    <xf numFmtId="0" fontId="94" fillId="53" borderId="22" applyNumberFormat="0" applyAlignment="0" applyProtection="0"/>
    <xf numFmtId="4" fontId="227" fillId="78" borderId="46" applyNumberFormat="0" applyProtection="0">
      <alignment horizontal="left" vertical="center" indent="1"/>
    </xf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69" fillId="82" borderId="53" applyNumberFormat="0">
      <alignment horizontal="left" vertical="top"/>
      <protection hidden="1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17" fontId="200" fillId="61" borderId="54"/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7" fontId="200" fillId="61" borderId="54"/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173" fillId="0" borderId="39"/>
    <xf numFmtId="0" fontId="44" fillId="67" borderId="55" applyNumberFormat="0" applyBorder="0">
      <protection locked="0"/>
    </xf>
    <xf numFmtId="1" fontId="184" fillId="0" borderId="52">
      <alignment vertical="top"/>
    </xf>
    <xf numFmtId="0" fontId="173" fillId="0" borderId="39"/>
    <xf numFmtId="0" fontId="101" fillId="0" borderId="53" applyNumberFormat="0" applyAlignment="0" applyProtection="0">
      <alignment horizontal="left" vertical="center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31" fillId="0" borderId="0"/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1" fontId="184" fillId="0" borderId="52">
      <alignment vertical="top"/>
    </xf>
    <xf numFmtId="17" fontId="200" fillId="61" borderId="54"/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0" fontId="269" fillId="82" borderId="53" applyNumberFormat="0">
      <alignment horizontal="left" vertical="top"/>
      <protection hidden="1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17" fontId="200" fillId="61" borderId="54"/>
    <xf numFmtId="0" fontId="173" fillId="0" borderId="39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17" fontId="200" fillId="61" borderId="54"/>
    <xf numFmtId="0" fontId="173" fillId="0" borderId="39"/>
    <xf numFmtId="0" fontId="173" fillId="0" borderId="39"/>
    <xf numFmtId="17" fontId="200" fillId="61" borderId="54"/>
    <xf numFmtId="1" fontId="184" fillId="0" borderId="52">
      <alignment vertical="top"/>
    </xf>
    <xf numFmtId="0" fontId="173" fillId="0" borderId="39"/>
    <xf numFmtId="1" fontId="184" fillId="0" borderId="52">
      <alignment vertical="top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0" fontId="173" fillId="0" borderId="39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1" fontId="184" fillId="0" borderId="52">
      <alignment vertical="top"/>
    </xf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0" fontId="44" fillId="67" borderId="55" applyNumberFormat="0" applyBorder="0">
      <protection locked="0"/>
    </xf>
    <xf numFmtId="1" fontId="184" fillId="0" borderId="52">
      <alignment vertical="top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17" fontId="200" fillId="61" borderId="54"/>
    <xf numFmtId="17" fontId="200" fillId="61" borderId="54"/>
    <xf numFmtId="0" fontId="269" fillId="82" borderId="53" applyNumberFormat="0">
      <alignment horizontal="left" vertical="top"/>
      <protection hidden="1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7" fontId="200" fillId="61" borderId="54"/>
    <xf numFmtId="0" fontId="173" fillId="0" borderId="39"/>
    <xf numFmtId="0" fontId="173" fillId="0" borderId="39"/>
    <xf numFmtId="17" fontId="200" fillId="61" borderId="54"/>
    <xf numFmtId="17" fontId="200" fillId="61" borderId="54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01" fillId="0" borderId="53" applyNumberFormat="0" applyAlignment="0" applyProtection="0">
      <alignment horizontal="left" vertical="center"/>
    </xf>
    <xf numFmtId="0" fontId="173" fillId="0" borderId="39"/>
    <xf numFmtId="0" fontId="173" fillId="0" borderId="39"/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0" fontId="173" fillId="0" borderId="39"/>
    <xf numFmtId="0" fontId="173" fillId="0" borderId="39"/>
    <xf numFmtId="0" fontId="101" fillId="0" borderId="53" applyNumberFormat="0" applyAlignment="0" applyProtection="0">
      <alignment horizontal="left" vertical="center"/>
    </xf>
    <xf numFmtId="0" fontId="44" fillId="67" borderId="55" applyNumberFormat="0" applyBorder="0">
      <protection locked="0"/>
    </xf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17" fontId="200" fillId="61" borderId="54"/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173" fillId="0" borderId="39"/>
    <xf numFmtId="17" fontId="200" fillId="61" borderId="54"/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1" fontId="184" fillId="0" borderId="52">
      <alignment vertical="top"/>
    </xf>
    <xf numFmtId="0" fontId="173" fillId="0" borderId="39"/>
    <xf numFmtId="17" fontId="200" fillId="61" borderId="54"/>
    <xf numFmtId="0" fontId="173" fillId="0" borderId="39"/>
    <xf numFmtId="0" fontId="101" fillId="0" borderId="53" applyNumberFormat="0" applyAlignment="0" applyProtection="0">
      <alignment horizontal="left" vertical="center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0" fontId="44" fillId="67" borderId="55" applyNumberFormat="0" applyBorder="0">
      <protection locked="0"/>
    </xf>
    <xf numFmtId="0" fontId="44" fillId="67" borderId="55" applyNumberFormat="0" applyBorder="0">
      <protection locked="0"/>
    </xf>
    <xf numFmtId="17" fontId="200" fillId="61" borderId="54"/>
    <xf numFmtId="0" fontId="101" fillId="0" borderId="53" applyNumberFormat="0" applyAlignment="0" applyProtection="0">
      <alignment horizontal="left" vertical="center"/>
    </xf>
    <xf numFmtId="1" fontId="184" fillId="0" borderId="52">
      <alignment vertical="top"/>
    </xf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269" fillId="82" borderId="53" applyNumberFormat="0">
      <alignment horizontal="left" vertical="top"/>
      <protection hidden="1"/>
    </xf>
    <xf numFmtId="0" fontId="44" fillId="67" borderId="55" applyNumberFormat="0" applyBorder="0">
      <protection locked="0"/>
    </xf>
    <xf numFmtId="4" fontId="227" fillId="77" borderId="51" applyNumberFormat="0" applyProtection="0">
      <alignment horizontal="left" vertical="center" indent="1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1" fontId="184" fillId="0" borderId="52">
      <alignment vertical="top"/>
    </xf>
    <xf numFmtId="0" fontId="31" fillId="0" borderId="0"/>
    <xf numFmtId="1" fontId="184" fillId="0" borderId="52">
      <alignment vertical="top"/>
    </xf>
    <xf numFmtId="4" fontId="227" fillId="77" borderId="51" applyNumberFormat="0" applyProtection="0">
      <alignment horizontal="left" vertical="center" indent="1"/>
    </xf>
    <xf numFmtId="0" fontId="44" fillId="67" borderId="55" applyNumberFormat="0" applyBorder="0">
      <protection locked="0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0" fontId="173" fillId="0" borderId="39"/>
    <xf numFmtId="1" fontId="184" fillId="0" borderId="52">
      <alignment vertical="top"/>
    </xf>
    <xf numFmtId="17" fontId="200" fillId="61" borderId="54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0" fontId="173" fillId="0" borderId="39"/>
    <xf numFmtId="4" fontId="227" fillId="77" borderId="51" applyNumberFormat="0" applyProtection="0">
      <alignment horizontal="left" vertical="center" indent="1"/>
    </xf>
    <xf numFmtId="17" fontId="200" fillId="61" borderId="54"/>
    <xf numFmtId="17" fontId="200" fillId="61" borderId="54"/>
    <xf numFmtId="0" fontId="269" fillId="82" borderId="53" applyNumberFormat="0">
      <alignment horizontal="left" vertical="top"/>
      <protection hidden="1"/>
    </xf>
    <xf numFmtId="1" fontId="184" fillId="0" borderId="52">
      <alignment vertical="top"/>
    </xf>
    <xf numFmtId="17" fontId="200" fillId="61" borderId="54"/>
    <xf numFmtId="0" fontId="269" fillId="82" borderId="53" applyNumberFormat="0">
      <alignment horizontal="left" vertical="top"/>
      <protection hidden="1"/>
    </xf>
    <xf numFmtId="4" fontId="227" fillId="77" borderId="51" applyNumberFormat="0" applyProtection="0">
      <alignment horizontal="left" vertical="center" indent="1"/>
    </xf>
    <xf numFmtId="1" fontId="184" fillId="0" borderId="52">
      <alignment vertical="top"/>
    </xf>
    <xf numFmtId="0" fontId="173" fillId="0" borderId="39"/>
    <xf numFmtId="17" fontId="200" fillId="61" borderId="54"/>
    <xf numFmtId="0" fontId="269" fillId="82" borderId="53" applyNumberFormat="0">
      <alignment horizontal="left" vertical="top"/>
      <protection hidden="1"/>
    </xf>
    <xf numFmtId="0" fontId="173" fillId="0" borderId="39"/>
    <xf numFmtId="4" fontId="227" fillId="77" borderId="51" applyNumberFormat="0" applyProtection="0">
      <alignment horizontal="left" vertical="center" indent="1"/>
    </xf>
    <xf numFmtId="0" fontId="31" fillId="0" borderId="0"/>
    <xf numFmtId="43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1" fillId="0" borderId="0"/>
    <xf numFmtId="0" fontId="214" fillId="65" borderId="39"/>
    <xf numFmtId="0" fontId="157" fillId="40" borderId="22" applyNumberFormat="0" applyAlignment="0" applyProtection="0"/>
    <xf numFmtId="0" fontId="210" fillId="0" borderId="35"/>
    <xf numFmtId="0" fontId="196" fillId="0" borderId="39"/>
    <xf numFmtId="0" fontId="196" fillId="0" borderId="39"/>
    <xf numFmtId="0" fontId="199" fillId="0" borderId="39"/>
    <xf numFmtId="0" fontId="104" fillId="40" borderId="22" applyNumberFormat="0" applyAlignment="0" applyProtection="0"/>
    <xf numFmtId="0" fontId="173" fillId="0" borderId="39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73" fillId="0" borderId="39"/>
    <xf numFmtId="0" fontId="173" fillId="0" borderId="39"/>
    <xf numFmtId="0" fontId="183" fillId="59" borderId="39"/>
    <xf numFmtId="0" fontId="143" fillId="53" borderId="22" applyNumberFormat="0" applyAlignment="0" applyProtection="0"/>
    <xf numFmtId="0" fontId="101" fillId="0" borderId="33">
      <alignment horizontal="left" vertical="center"/>
    </xf>
    <xf numFmtId="0" fontId="101" fillId="0" borderId="53" applyNumberFormat="0" applyAlignment="0" applyProtection="0">
      <alignment horizontal="left" vertical="center"/>
    </xf>
    <xf numFmtId="0" fontId="207" fillId="58" borderId="39"/>
    <xf numFmtId="0" fontId="207" fillId="58" borderId="39"/>
    <xf numFmtId="0" fontId="207" fillId="0" borderId="39"/>
    <xf numFmtId="1" fontId="184" fillId="0" borderId="52">
      <alignment vertical="top"/>
    </xf>
    <xf numFmtId="0" fontId="143" fillId="53" borderId="22" applyNumberFormat="0" applyAlignment="0" applyProtection="0"/>
    <xf numFmtId="0" fontId="199" fillId="0" borderId="39"/>
    <xf numFmtId="0" fontId="196" fillId="0" borderId="39"/>
    <xf numFmtId="0" fontId="196" fillId="0" borderId="39"/>
    <xf numFmtId="0" fontId="183" fillId="59" borderId="39"/>
    <xf numFmtId="0" fontId="207" fillId="0" borderId="39"/>
    <xf numFmtId="0" fontId="207" fillId="58" borderId="39"/>
    <xf numFmtId="0" fontId="207" fillId="58" borderId="39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157" fillId="40" borderId="22" applyNumberFormat="0" applyAlignment="0" applyProtection="0"/>
    <xf numFmtId="0" fontId="214" fillId="65" borderId="39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163" fillId="53" borderId="29" applyNumberFormat="0" applyAlignment="0" applyProtection="0"/>
    <xf numFmtId="0" fontId="142" fillId="53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3" fillId="0" borderId="39"/>
    <xf numFmtId="0" fontId="173" fillId="0" borderId="39"/>
    <xf numFmtId="0" fontId="173" fillId="0" borderId="39"/>
    <xf numFmtId="0" fontId="173" fillId="0" borderId="39"/>
    <xf numFmtId="0" fontId="183" fillId="59" borderId="39"/>
    <xf numFmtId="0" fontId="143" fillId="53" borderId="22" applyNumberFormat="0" applyAlignment="0" applyProtection="0"/>
    <xf numFmtId="4" fontId="227" fillId="77" borderId="51" applyNumberFormat="0" applyProtection="0">
      <alignment horizontal="left" vertical="center" indent="1"/>
    </xf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57" fillId="40" borderId="22" applyNumberFormat="0" applyAlignment="0" applyProtection="0"/>
    <xf numFmtId="0" fontId="214" fillId="65" borderId="39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173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173" fillId="0" borderId="39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73" fillId="0" borderId="39"/>
    <xf numFmtId="0" fontId="173" fillId="0" borderId="39"/>
    <xf numFmtId="0" fontId="173" fillId="0" borderId="39"/>
    <xf numFmtId="0" fontId="173" fillId="0" borderId="39"/>
    <xf numFmtId="0" fontId="183" fillId="59" borderId="39"/>
    <xf numFmtId="0" fontId="143" fillId="53" borderId="22" applyNumberFormat="0" applyAlignment="0" applyProtection="0"/>
    <xf numFmtId="1" fontId="184" fillId="0" borderId="52">
      <alignment vertical="top"/>
    </xf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53" applyNumberFormat="0" applyAlignment="0" applyProtection="0">
      <alignment horizontal="left" vertical="center"/>
    </xf>
    <xf numFmtId="0" fontId="157" fillId="40" borderId="22" applyNumberFormat="0" applyAlignment="0" applyProtection="0"/>
    <xf numFmtId="0" fontId="214" fillId="65" borderId="39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173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73" fillId="0" borderId="39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0" fontId="54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88" fontId="119" fillId="0" borderId="0"/>
    <xf numFmtId="190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178" fontId="156" fillId="40" borderId="22" applyNumberFormat="0" applyAlignment="0" applyProtection="0"/>
    <xf numFmtId="0" fontId="62" fillId="56" borderId="28" applyNumberFormat="0" applyFon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" fontId="229" fillId="73" borderId="44" applyNumberFormat="0" applyProtection="0">
      <alignment horizontal="right" vertical="center"/>
    </xf>
    <xf numFmtId="0" fontId="101" fillId="0" borderId="53" applyNumberFormat="0" applyAlignment="0" applyProtection="0">
      <alignment horizontal="lef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0" fontId="44" fillId="78" borderId="44" applyNumberFormat="0" applyProtection="0">
      <alignment horizontal="left" vertical="center" indent="1"/>
    </xf>
    <xf numFmtId="0" fontId="166" fillId="0" borderId="31" applyNumberFormat="0" applyFill="0" applyAlignment="0" applyProtection="0"/>
    <xf numFmtId="0" fontId="238" fillId="0" borderId="39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179" fontId="31" fillId="0" borderId="0" applyFont="0" applyFill="0" applyBorder="0" applyAlignment="0" applyProtection="0"/>
    <xf numFmtId="0" fontId="31" fillId="0" borderId="0"/>
    <xf numFmtId="0" fontId="156" fillId="40" borderId="22" applyNumberFormat="0" applyAlignment="0" applyProtection="0"/>
    <xf numFmtId="0" fontId="165" fillId="67" borderId="44" applyNumberFormat="0" applyProtection="0">
      <alignment horizontal="left" vertical="top" indent="1"/>
    </xf>
    <xf numFmtId="4" fontId="229" fillId="60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0" fontId="44" fillId="68" borderId="44" applyNumberFormat="0" applyProtection="0">
      <alignment horizontal="left" vertical="top" indent="1"/>
    </xf>
    <xf numFmtId="4" fontId="227" fillId="78" borderId="46" applyNumberFormat="0" applyProtection="0">
      <alignment horizontal="left" vertical="center" indent="1"/>
    </xf>
    <xf numFmtId="0" fontId="104" fillId="40" borderId="22" applyNumberFormat="0" applyAlignment="0" applyProtection="0"/>
    <xf numFmtId="0" fontId="110" fillId="0" borderId="31" applyNumberFormat="0" applyFill="0" applyAlignment="0" applyProtection="0"/>
    <xf numFmtId="178" fontId="31" fillId="0" borderId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0" fontId="44" fillId="68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center" indent="1"/>
    </xf>
    <xf numFmtId="0" fontId="31" fillId="0" borderId="0"/>
    <xf numFmtId="0" fontId="57" fillId="56" borderId="28" applyNumberFormat="0" applyFont="0" applyAlignment="0" applyProtection="0"/>
    <xf numFmtId="178" fontId="31" fillId="0" borderId="0"/>
    <xf numFmtId="0" fontId="142" fillId="53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178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207" fillId="58" borderId="39"/>
    <xf numFmtId="0" fontId="108" fillId="53" borderId="29" applyNumberFormat="0" applyAlignment="0" applyProtection="0"/>
    <xf numFmtId="0" fontId="164" fillId="53" borderId="29" applyNumberFormat="0" applyAlignment="0" applyProtection="0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31" fillId="0" borderId="0"/>
    <xf numFmtId="0" fontId="142" fillId="53" borderId="22" applyNumberFormat="0" applyAlignment="0" applyProtection="0"/>
    <xf numFmtId="178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178" fontId="142" fillId="53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4" fontId="231" fillId="79" borderId="46" applyNumberFormat="0" applyProtection="0">
      <alignment horizontal="left" vertical="center" indent="1"/>
    </xf>
    <xf numFmtId="0" fontId="143" fillId="53" borderId="22" applyNumberFormat="0" applyAlignment="0" applyProtection="0"/>
    <xf numFmtId="0" fontId="166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57" fillId="56" borderId="28" applyNumberFormat="0" applyFont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178" fontId="142" fillId="53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73" fillId="0" borderId="39"/>
    <xf numFmtId="0" fontId="173" fillId="0" borderId="39"/>
    <xf numFmtId="0" fontId="183" fillId="59" borderId="39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07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6" fillId="0" borderId="31" applyNumberFormat="0" applyFill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165" fillId="0" borderId="31" applyNumberFormat="0" applyFill="0" applyAlignment="0" applyProtection="0"/>
    <xf numFmtId="0" fontId="173" fillId="0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178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5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54" fillId="0" borderId="26" applyNumberFormat="0" applyFill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94" fillId="53" borderId="22" applyNumberFormat="0" applyAlignment="0" applyProtection="0"/>
    <xf numFmtId="0" fontId="143" fillId="53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196" fillId="0" borderId="39"/>
    <xf numFmtId="0" fontId="207" fillId="58" borderId="39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7" fillId="40" borderId="22" applyNumberFormat="0" applyAlignment="0" applyProtection="0"/>
    <xf numFmtId="178" fontId="31" fillId="0" borderId="0"/>
    <xf numFmtId="0" fontId="31" fillId="0" borderId="0"/>
    <xf numFmtId="0" fontId="143" fillId="53" borderId="22" applyNumberFormat="0" applyAlignment="0" applyProtection="0"/>
    <xf numFmtId="0" fontId="142" fillId="53" borderId="22" applyNumberFormat="0" applyAlignment="0" applyProtection="0"/>
    <xf numFmtId="4" fontId="229" fillId="69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0" fontId="44" fillId="78" borderId="44" applyNumberFormat="0" applyProtection="0">
      <alignment horizontal="left" vertical="top" indent="1"/>
    </xf>
    <xf numFmtId="0" fontId="214" fillId="0" borderId="39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66" fillId="0" borderId="31" applyNumberFormat="0" applyFill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156" fillId="40" borderId="2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178" fontId="31" fillId="0" borderId="0"/>
    <xf numFmtId="0" fontId="104" fillId="40" borderId="22" applyNumberFormat="0" applyAlignment="0" applyProtection="0"/>
    <xf numFmtId="0" fontId="31" fillId="0" borderId="0"/>
    <xf numFmtId="0" fontId="31" fillId="0" borderId="0"/>
    <xf numFmtId="178" fontId="31" fillId="0" borderId="0"/>
    <xf numFmtId="4" fontId="229" fillId="70" borderId="44" applyNumberFormat="0" applyProtection="0">
      <alignment horizontal="right" vertical="center"/>
    </xf>
    <xf numFmtId="0" fontId="44" fillId="79" borderId="44" applyNumberFormat="0" applyProtection="0">
      <alignment horizontal="left" vertical="top" indent="1"/>
    </xf>
    <xf numFmtId="0" fontId="137" fillId="63" borderId="44" applyNumberFormat="0" applyProtection="0">
      <alignment horizontal="left" vertical="top" indent="1"/>
    </xf>
    <xf numFmtId="0" fontId="166" fillId="0" borderId="31" applyNumberFormat="0" applyFill="0" applyAlignment="0" applyProtection="0"/>
    <xf numFmtId="0" fontId="173" fillId="0" borderId="39"/>
    <xf numFmtId="178" fontId="45" fillId="56" borderId="28" applyNumberFormat="0" applyFont="0" applyAlignment="0" applyProtection="0"/>
    <xf numFmtId="0" fontId="94" fillId="53" borderId="22" applyNumberFormat="0" applyAlignment="0" applyProtection="0"/>
    <xf numFmtId="0" fontId="108" fillId="53" borderId="29" applyNumberFormat="0" applyAlignment="0" applyProtection="0"/>
    <xf numFmtId="178" fontId="45" fillId="56" borderId="28" applyNumberFormat="0" applyFont="0" applyAlignment="0" applyProtection="0"/>
    <xf numFmtId="0" fontId="57" fillId="56" borderId="28" applyNumberFormat="0" applyFon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4" fontId="229" fillId="69" borderId="44" applyNumberFormat="0" applyProtection="0">
      <alignment horizontal="right" vertical="center"/>
    </xf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/>
    <xf numFmtId="0" fontId="173" fillId="0" borderId="39"/>
    <xf numFmtId="0" fontId="173" fillId="0" borderId="39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0" fontId="143" fillId="53" borderId="22" applyNumberFormat="0" applyAlignment="0" applyProtection="0"/>
    <xf numFmtId="0" fontId="143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1" fillId="0" borderId="33">
      <alignment horizontal="left" vertical="center"/>
    </xf>
    <xf numFmtId="0" fontId="210" fillId="0" borderId="35"/>
    <xf numFmtId="0" fontId="157" fillId="40" borderId="22" applyNumberFormat="0" applyAlignment="0" applyProtection="0"/>
    <xf numFmtId="0" fontId="214" fillId="65" borderId="39"/>
    <xf numFmtId="0" fontId="157" fillId="40" borderId="22" applyNumberFormat="0" applyAlignment="0" applyProtection="0"/>
    <xf numFmtId="0" fontId="210" fillId="0" borderId="35"/>
    <xf numFmtId="0" fontId="101" fillId="0" borderId="33">
      <alignment horizontal="left" vertical="center"/>
    </xf>
    <xf numFmtId="0" fontId="207" fillId="58" borderId="39"/>
    <xf numFmtId="0" fontId="196" fillId="0" borderId="39"/>
    <xf numFmtId="0" fontId="196" fillId="0" borderId="39"/>
    <xf numFmtId="0" fontId="199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4" fontId="229" fillId="76" borderId="44" applyNumberFormat="0" applyProtection="0">
      <alignment horizontal="right" vertical="center"/>
    </xf>
    <xf numFmtId="0" fontId="214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43" fontId="31" fillId="0" borderId="0" applyFont="0" applyFill="0" applyBorder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73" fillId="0" borderId="39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73" fillId="0" borderId="39"/>
    <xf numFmtId="0" fontId="173" fillId="0" borderId="39"/>
    <xf numFmtId="0" fontId="183" fillId="59" borderId="39"/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57" fillId="40" borderId="22" applyNumberFormat="0" applyAlignment="0" applyProtection="0"/>
    <xf numFmtId="0" fontId="214" fillId="65" borderId="39"/>
    <xf numFmtId="1" fontId="184" fillId="0" borderId="52">
      <alignment vertical="top"/>
    </xf>
    <xf numFmtId="0" fontId="143" fillId="53" borderId="22" applyNumberFormat="0" applyAlignment="0" applyProtection="0"/>
    <xf numFmtId="0" fontId="199" fillId="0" borderId="39"/>
    <xf numFmtId="0" fontId="196" fillId="0" borderId="39"/>
    <xf numFmtId="0" fontId="196" fillId="0" borderId="39"/>
    <xf numFmtId="0" fontId="183" fillId="59" borderId="39"/>
    <xf numFmtId="178" fontId="142" fillId="53" borderId="22" applyNumberFormat="0" applyAlignment="0" applyProtection="0"/>
    <xf numFmtId="0" fontId="157" fillId="40" borderId="22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207" fillId="0" borderId="39"/>
    <xf numFmtId="0" fontId="207" fillId="58" borderId="39"/>
    <xf numFmtId="0" fontId="207" fillId="58" borderId="39"/>
    <xf numFmtId="0" fontId="101" fillId="0" borderId="33">
      <alignment horizontal="left" vertical="center"/>
    </xf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210" fillId="0" borderId="35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157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214" fillId="65" borderId="39"/>
    <xf numFmtId="0" fontId="59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4" fillId="53" borderId="29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7" fillId="40" borderId="22" applyNumberFormat="0" applyAlignment="0" applyProtection="0"/>
    <xf numFmtId="0" fontId="163" fillId="53" borderId="29" applyNumberFormat="0" applyAlignment="0" applyProtection="0"/>
    <xf numFmtId="0" fontId="143" fillId="53" borderId="22" applyNumberFormat="0" applyAlignment="0" applyProtection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79" borderId="44" applyNumberFormat="0" applyProtection="0">
      <alignment horizontal="left" vertical="center" indent="1"/>
    </xf>
    <xf numFmtId="4" fontId="230" fillId="80" borderId="44" applyNumberFormat="0" applyProtection="0">
      <alignment vertical="center"/>
    </xf>
    <xf numFmtId="4" fontId="229" fillId="80" borderId="44" applyNumberFormat="0" applyProtection="0">
      <alignment vertical="center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238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110" fillId="0" borderId="31" applyNumberFormat="0" applyFill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73" fillId="0" borderId="39"/>
    <xf numFmtId="0" fontId="157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178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178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31" fillId="0" borderId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31" fillId="0" borderId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7" fillId="40" borderId="22" applyNumberFormat="0" applyAlignment="0" applyProtection="0"/>
    <xf numFmtId="0" fontId="31" fillId="0" borderId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164" fillId="53" borderId="29" applyNumberFormat="0" applyAlignment="0" applyProtection="0"/>
    <xf numFmtId="218" fontId="31" fillId="0" borderId="0">
      <protection locked="0"/>
    </xf>
    <xf numFmtId="0" fontId="165" fillId="0" borderId="31" applyNumberFormat="0" applyFill="0" applyAlignment="0" applyProtection="0"/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156" fillId="40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8" fillId="53" borderId="29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164" fillId="53" borderId="29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0" fontId="197" fillId="0" borderId="39"/>
    <xf numFmtId="0" fontId="199" fillId="0" borderId="39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7" fillId="77" borderId="51" applyNumberFormat="0" applyProtection="0">
      <alignment horizontal="left" vertical="center" indent="1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165" fillId="0" borderId="31" applyNumberFormat="0" applyFill="0" applyAlignment="0" applyProtection="0"/>
    <xf numFmtId="0" fontId="31" fillId="0" borderId="0"/>
    <xf numFmtId="0" fontId="196" fillId="0" borderId="39"/>
    <xf numFmtId="0" fontId="104" fillId="40" borderId="22" applyNumberFormat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4" fontId="229" fillId="75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4" fontId="232" fillId="80" borderId="44" applyNumberFormat="0" applyProtection="0">
      <alignment horizontal="right" vertical="center"/>
    </xf>
    <xf numFmtId="0" fontId="165" fillId="0" borderId="31" applyNumberFormat="0" applyFill="0" applyAlignment="0" applyProtection="0"/>
    <xf numFmtId="179" fontId="31" fillId="0" borderId="0" applyFont="0" applyFill="0" applyBorder="0" applyAlignment="0" applyProtection="0"/>
    <xf numFmtId="0" fontId="207" fillId="58" borderId="39"/>
    <xf numFmtId="0" fontId="156" fillId="40" borderId="22" applyNumberFormat="0" applyAlignment="0" applyProtection="0"/>
    <xf numFmtId="4" fontId="229" fillId="71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78" borderId="44" applyNumberFormat="0" applyProtection="0">
      <alignment horizontal="left" vertical="center" indent="1"/>
    </xf>
    <xf numFmtId="0" fontId="108" fillId="53" borderId="29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178" fontId="31" fillId="0" borderId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31" fillId="0" borderId="0"/>
    <xf numFmtId="0" fontId="57" fillId="56" borderId="28" applyNumberFormat="0" applyFont="0" applyAlignment="0" applyProtection="0"/>
    <xf numFmtId="178" fontId="31" fillId="0" borderId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8" fillId="53" borderId="29" applyNumberFormat="0" applyAlignment="0" applyProtection="0"/>
    <xf numFmtId="0" fontId="166" fillId="0" borderId="31" applyNumberFormat="0" applyFill="0" applyAlignment="0" applyProtection="0"/>
    <xf numFmtId="0" fontId="103" fillId="0" borderId="26" applyNumberFormat="0" applyFill="0" applyAlignment="0" applyProtection="0"/>
    <xf numFmtId="0" fontId="57" fillId="56" borderId="28" applyNumberFormat="0" applyFon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64" fillId="53" borderId="29" applyNumberFormat="0" applyAlignment="0" applyProtection="0"/>
    <xf numFmtId="0" fontId="104" fillId="40" borderId="22" applyNumberFormat="0" applyAlignment="0" applyProtection="0"/>
    <xf numFmtId="0" fontId="143" fillId="53" borderId="22" applyNumberForma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59" fillId="56" borderId="28" applyNumberFormat="0" applyFont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214" fillId="65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8" fontId="165" fillId="0" borderId="31" applyNumberFormat="0" applyFill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0" fontId="156" fillId="40" borderId="22" applyNumberFormat="0" applyAlignment="0" applyProtection="0"/>
    <xf numFmtId="178" fontId="31" fillId="0" borderId="0"/>
    <xf numFmtId="0" fontId="31" fillId="0" borderId="0"/>
    <xf numFmtId="0" fontId="143" fillId="53" borderId="22" applyNumberFormat="0" applyAlignment="0" applyProtection="0"/>
    <xf numFmtId="0" fontId="156" fillId="40" borderId="22" applyNumberFormat="0" applyAlignment="0" applyProtection="0"/>
    <xf numFmtId="0" fontId="44" fillId="56" borderId="28" applyNumberFormat="0" applyFont="0" applyAlignment="0" applyProtection="0"/>
    <xf numFmtId="4" fontId="229" fillId="67" borderId="44" applyNumberFormat="0" applyProtection="0">
      <alignment horizontal="left" vertical="center" indent="1"/>
    </xf>
    <xf numFmtId="4" fontId="229" fillId="73" borderId="44" applyNumberFormat="0" applyProtection="0">
      <alignment horizontal="right" vertical="center"/>
    </xf>
    <xf numFmtId="0" fontId="62" fillId="56" borderId="28" applyNumberFormat="0" applyFont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08" fillId="53" borderId="29" applyNumberFormat="0" applyAlignment="0" applyProtection="0"/>
    <xf numFmtId="178" fontId="31" fillId="0" borderId="0"/>
    <xf numFmtId="0" fontId="31" fillId="0" borderId="0"/>
    <xf numFmtId="0" fontId="31" fillId="0" borderId="0"/>
    <xf numFmtId="178" fontId="31" fillId="0" borderId="0"/>
    <xf numFmtId="0" fontId="59" fillId="56" borderId="28" applyNumberFormat="0" applyFont="0" applyAlignment="0" applyProtection="0"/>
    <xf numFmtId="0" fontId="62" fillId="56" borderId="28" applyNumberFormat="0" applyFont="0" applyAlignment="0" applyProtection="0"/>
    <xf numFmtId="0" fontId="142" fillId="53" borderId="22" applyNumberFormat="0" applyAlignment="0" applyProtection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94" fillId="53" borderId="22" applyNumberFormat="0" applyAlignment="0" applyProtection="0"/>
    <xf numFmtId="9" fontId="31" fillId="0" borderId="0" applyFont="0" applyFill="0" applyBorder="0" applyAlignment="0" applyProtection="0"/>
    <xf numFmtId="0" fontId="156" fillId="40" borderId="22" applyNumberFormat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173" fillId="0" borderId="39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0" fontId="173" fillId="0" borderId="39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165" fillId="0" borderId="31" applyNumberFormat="0" applyFill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104" fillId="40" borderId="22" applyNumberFormat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/>
    <xf numFmtId="0" fontId="173" fillId="0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0" fontId="183" fillId="59" borderId="39"/>
    <xf numFmtId="0" fontId="143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57" fillId="40" borderId="22" applyNumberFormat="0" applyAlignment="0" applyProtection="0"/>
    <xf numFmtId="0" fontId="214" fillId="65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56" borderId="28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164" fillId="53" borderId="29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43" fontId="31" fillId="0" borderId="0" applyFont="0" applyFill="0" applyBorder="0" applyAlignment="0" applyProtection="0"/>
    <xf numFmtId="0" fontId="173" fillId="0" borderId="39"/>
    <xf numFmtId="179" fontId="31" fillId="0" borderId="0" applyFont="0" applyFill="0" applyBorder="0" applyAlignment="0" applyProtection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31" fillId="0" borderId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0" fontId="31" fillId="4" borderId="12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9" fontId="31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44" fillId="79" borderId="44" applyNumberFormat="0" applyProtection="0">
      <alignment horizontal="left" vertical="top" indent="1"/>
    </xf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56" fillId="40" borderId="22" applyNumberFormat="0" applyAlignment="0" applyProtection="0"/>
    <xf numFmtId="43" fontId="31" fillId="0" borderId="0" applyFont="0" applyFill="0" applyBorder="0" applyAlignment="0" applyProtection="0"/>
    <xf numFmtId="0" fontId="145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42" fillId="53" borderId="22" applyNumberFormat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7" fillId="56" borderId="28" applyNumberFormat="0" applyFon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4" fillId="53" borderId="22" applyNumberFormat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0" fontId="226" fillId="0" borderId="38">
      <alignment horizontal="center"/>
    </xf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31" fillId="0" borderId="0"/>
    <xf numFmtId="0" fontId="165" fillId="0" borderId="31" applyNumberFormat="0" applyFill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62" fillId="56" borderId="28" applyNumberFormat="0" applyFont="0" applyAlignment="0" applyProtection="0"/>
    <xf numFmtId="0" fontId="104" fillId="40" borderId="22" applyNumberFormat="0" applyAlignment="0" applyProtection="0"/>
    <xf numFmtId="0" fontId="94" fillId="53" borderId="22" applyNumberFormat="0" applyAlignment="0" applyProtection="0"/>
    <xf numFmtId="0" fontId="166" fillId="0" borderId="31" applyNumberFormat="0" applyFill="0" applyAlignment="0" applyProtection="0"/>
    <xf numFmtId="0" fontId="163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08" fillId="53" borderId="29" applyNumberFormat="0" applyAlignment="0" applyProtection="0"/>
    <xf numFmtId="0" fontId="44" fillId="80" borderId="44" applyNumberFormat="0" applyProtection="0">
      <alignment horizontal="left" vertical="top" indent="1"/>
    </xf>
    <xf numFmtId="4" fontId="228" fillId="67" borderId="44" applyNumberFormat="0" applyProtection="0">
      <alignment vertical="center"/>
    </xf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43" fillId="53" borderId="22" applyNumberFormat="0" applyAlignment="0" applyProtection="0"/>
    <xf numFmtId="0" fontId="157" fillId="40" borderId="22" applyNumberFormat="0" applyAlignment="0" applyProtection="0"/>
    <xf numFmtId="0" fontId="142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207" fillId="0" borderId="39"/>
    <xf numFmtId="0" fontId="199" fillId="0" borderId="39"/>
    <xf numFmtId="0" fontId="163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178" fontId="156" fillId="40" borderId="22" applyNumberFormat="0" applyAlignment="0" applyProtection="0"/>
    <xf numFmtId="0" fontId="156" fillId="40" borderId="22" applyNumberFormat="0" applyAlignment="0" applyProtection="0"/>
    <xf numFmtId="0" fontId="104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63" fillId="53" borderId="29" applyNumberFormat="0" applyAlignment="0" applyProtection="0"/>
    <xf numFmtId="0" fontId="142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56" fillId="40" borderId="22" applyNumberFormat="0" applyAlignment="0" applyProtection="0"/>
    <xf numFmtId="0" fontId="173" fillId="0" borderId="39"/>
    <xf numFmtId="0" fontId="104" fillId="40" borderId="22" applyNumberFormat="0" applyAlignment="0" applyProtection="0"/>
    <xf numFmtId="0" fontId="173" fillId="0" borderId="39"/>
    <xf numFmtId="0" fontId="156" fillId="40" borderId="22" applyNumberFormat="0" applyAlignment="0" applyProtection="0"/>
    <xf numFmtId="0" fontId="104" fillId="40" borderId="22" applyNumberFormat="0" applyAlignment="0" applyProtection="0"/>
    <xf numFmtId="0" fontId="173" fillId="0" borderId="39"/>
    <xf numFmtId="0" fontId="173" fillId="0" borderId="39"/>
    <xf numFmtId="0" fontId="165" fillId="0" borderId="31" applyNumberFormat="0" applyFill="0" applyAlignment="0" applyProtection="0"/>
    <xf numFmtId="0" fontId="163" fillId="53" borderId="29" applyNumberFormat="0" applyAlignment="0" applyProtection="0"/>
    <xf numFmtId="0" fontId="156" fillId="40" borderId="22" applyNumberFormat="0" applyAlignment="0" applyProtection="0"/>
    <xf numFmtId="0" fontId="62" fillId="56" borderId="28" applyNumberFormat="0" applyFont="0" applyAlignment="0" applyProtection="0"/>
    <xf numFmtId="0" fontId="104" fillId="40" borderId="22" applyNumberFormat="0" applyAlignment="0" applyProtection="0"/>
    <xf numFmtId="0" fontId="163" fillId="53" borderId="29" applyNumberFormat="0" applyAlignment="0" applyProtection="0"/>
    <xf numFmtId="0" fontId="59" fillId="56" borderId="28" applyNumberFormat="0" applyFont="0" applyAlignment="0" applyProtection="0"/>
    <xf numFmtId="0" fontId="156" fillId="40" borderId="22" applyNumberFormat="0" applyAlignment="0" applyProtection="0"/>
    <xf numFmtId="0" fontId="143" fillId="53" borderId="22" applyNumberFormat="0" applyAlignment="0" applyProtection="0"/>
    <xf numFmtId="0" fontId="183" fillId="59" borderId="39"/>
    <xf numFmtId="0" fontId="143" fillId="53" borderId="22" applyNumberFormat="0" applyAlignment="0" applyProtection="0"/>
    <xf numFmtId="1" fontId="184" fillId="0" borderId="52">
      <alignment vertical="top"/>
    </xf>
    <xf numFmtId="0" fontId="173" fillId="0" borderId="39"/>
    <xf numFmtId="0" fontId="199" fillId="0" borderId="39"/>
    <xf numFmtId="0" fontId="173" fillId="0" borderId="39"/>
    <xf numFmtId="0" fontId="196" fillId="0" borderId="39"/>
    <xf numFmtId="0" fontId="196" fillId="0" borderId="39"/>
    <xf numFmtId="0" fontId="207" fillId="0" borderId="39"/>
    <xf numFmtId="0" fontId="207" fillId="58" borderId="39"/>
    <xf numFmtId="0" fontId="207" fillId="58" borderId="39"/>
    <xf numFmtId="0" fontId="101" fillId="0" borderId="53" applyNumberFormat="0" applyAlignment="0" applyProtection="0">
      <alignment horizontal="left" vertical="center"/>
    </xf>
    <xf numFmtId="0" fontId="157" fillId="40" borderId="22" applyNumberFormat="0" applyAlignment="0" applyProtection="0"/>
    <xf numFmtId="0" fontId="214" fillId="65" borderId="39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178" fontId="45" fillId="56" borderId="28" applyNumberFormat="0" applyFont="0" applyAlignment="0" applyProtection="0"/>
    <xf numFmtId="0" fontId="145" fillId="56" borderId="28" applyNumberFormat="0" applyFont="0" applyAlignment="0" applyProtection="0"/>
    <xf numFmtId="0" fontId="57" fillId="56" borderId="28" applyNumberFormat="0" applyFont="0" applyAlignment="0" applyProtection="0"/>
    <xf numFmtId="0" fontId="110" fillId="0" borderId="31" applyNumberFormat="0" applyFill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44" fillId="56" borderId="28" applyNumberFormat="0" applyFont="0" applyAlignment="0" applyProtection="0"/>
    <xf numFmtId="0" fontId="164" fillId="53" borderId="29" applyNumberFormat="0" applyAlignment="0" applyProtection="0"/>
    <xf numFmtId="4" fontId="227" fillId="67" borderId="44" applyNumberFormat="0" applyProtection="0">
      <alignment vertical="center"/>
    </xf>
    <xf numFmtId="4" fontId="228" fillId="67" borderId="44" applyNumberFormat="0" applyProtection="0">
      <alignment vertical="center"/>
    </xf>
    <xf numFmtId="4" fontId="229" fillId="67" borderId="44" applyNumberFormat="0" applyProtection="0">
      <alignment horizontal="left" vertical="center" indent="1"/>
    </xf>
    <xf numFmtId="0" fontId="165" fillId="67" borderId="44" applyNumberFormat="0" applyProtection="0">
      <alignment horizontal="left" vertical="top" indent="1"/>
    </xf>
    <xf numFmtId="4" fontId="229" fillId="69" borderId="44" applyNumberFormat="0" applyProtection="0">
      <alignment horizontal="right" vertical="center"/>
    </xf>
    <xf numFmtId="4" fontId="229" fillId="70" borderId="44" applyNumberFormat="0" applyProtection="0">
      <alignment horizontal="right" vertical="center"/>
    </xf>
    <xf numFmtId="4" fontId="229" fillId="71" borderId="44" applyNumberFormat="0" applyProtection="0">
      <alignment horizontal="right" vertical="center"/>
    </xf>
    <xf numFmtId="4" fontId="229" fillId="60" borderId="44" applyNumberFormat="0" applyProtection="0">
      <alignment horizontal="right" vertical="center"/>
    </xf>
    <xf numFmtId="4" fontId="229" fillId="72" borderId="44" applyNumberFormat="0" applyProtection="0">
      <alignment horizontal="right" vertical="center"/>
    </xf>
    <xf numFmtId="4" fontId="229" fillId="73" borderId="44" applyNumberFormat="0" applyProtection="0">
      <alignment horizontal="right" vertical="center"/>
    </xf>
    <xf numFmtId="4" fontId="229" fillId="74" borderId="44" applyNumberFormat="0" applyProtection="0">
      <alignment horizontal="right" vertical="center"/>
    </xf>
    <xf numFmtId="4" fontId="229" fillId="75" borderId="44" applyNumberFormat="0" applyProtection="0">
      <alignment horizontal="right" vertical="center"/>
    </xf>
    <xf numFmtId="4" fontId="229" fillId="76" borderId="44" applyNumberFormat="0" applyProtection="0">
      <alignment horizontal="right" vertical="center"/>
    </xf>
    <xf numFmtId="4" fontId="229" fillId="78" borderId="44" applyNumberFormat="0" applyProtection="0">
      <alignment horizontal="right" vertical="center"/>
    </xf>
    <xf numFmtId="0" fontId="44" fillId="68" borderId="44" applyNumberFormat="0" applyProtection="0">
      <alignment horizontal="left" vertical="center" indent="1"/>
    </xf>
    <xf numFmtId="0" fontId="44" fillId="68" borderId="44" applyNumberFormat="0" applyProtection="0">
      <alignment horizontal="left" vertical="top" indent="1"/>
    </xf>
    <xf numFmtId="0" fontId="44" fillId="79" borderId="44" applyNumberFormat="0" applyProtection="0">
      <alignment horizontal="left" vertical="center" indent="1"/>
    </xf>
    <xf numFmtId="0" fontId="44" fillId="79" borderId="44" applyNumberFormat="0" applyProtection="0">
      <alignment horizontal="left" vertical="top" indent="1"/>
    </xf>
    <xf numFmtId="0" fontId="44" fillId="78" borderId="44" applyNumberFormat="0" applyProtection="0">
      <alignment horizontal="left" vertical="center" indent="1"/>
    </xf>
    <xf numFmtId="0" fontId="44" fillId="78" borderId="44" applyNumberFormat="0" applyProtection="0">
      <alignment horizontal="left" vertical="top" indent="1"/>
    </xf>
    <xf numFmtId="0" fontId="44" fillId="80" borderId="44" applyNumberFormat="0" applyProtection="0">
      <alignment horizontal="left" vertical="center" indent="1"/>
    </xf>
    <xf numFmtId="0" fontId="44" fillId="80" borderId="44" applyNumberFormat="0" applyProtection="0">
      <alignment horizontal="left" vertical="top" indent="1"/>
    </xf>
    <xf numFmtId="4" fontId="229" fillId="80" borderId="44" applyNumberFormat="0" applyProtection="0">
      <alignment vertical="center"/>
    </xf>
    <xf numFmtId="4" fontId="230" fillId="80" borderId="44" applyNumberFormat="0" applyProtection="0">
      <alignment vertical="center"/>
    </xf>
    <xf numFmtId="4" fontId="227" fillId="78" borderId="46" applyNumberFormat="0" applyProtection="0">
      <alignment horizontal="left" vertical="center" indent="1"/>
    </xf>
    <xf numFmtId="0" fontId="137" fillId="63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4" fontId="230" fillId="80" borderId="44" applyNumberFormat="0" applyProtection="0">
      <alignment horizontal="right" vertical="center"/>
    </xf>
    <xf numFmtId="4" fontId="227" fillId="78" borderId="44" applyNumberFormat="0" applyProtection="0">
      <alignment horizontal="left" vertical="center" indent="1"/>
    </xf>
    <xf numFmtId="0" fontId="137" fillId="79" borderId="44" applyNumberFormat="0" applyProtection="0">
      <alignment horizontal="left" vertical="top" indent="1"/>
    </xf>
    <xf numFmtId="4" fontId="231" fillId="79" borderId="46" applyNumberFormat="0" applyProtection="0">
      <alignment horizontal="left" vertical="center" indent="1"/>
    </xf>
    <xf numFmtId="4" fontId="232" fillId="80" borderId="44" applyNumberFormat="0" applyProtection="0">
      <alignment horizontal="right" vertical="center"/>
    </xf>
    <xf numFmtId="0" fontId="197" fillId="0" borderId="39"/>
    <xf numFmtId="0" fontId="199" fillId="0" borderId="39"/>
    <xf numFmtId="0" fontId="166" fillId="0" borderId="31" applyNumberFormat="0" applyFill="0" applyAlignment="0" applyProtection="0"/>
    <xf numFmtId="0" fontId="214" fillId="0" borderId="39"/>
    <xf numFmtId="0" fontId="238" fillId="0" borderId="39"/>
    <xf numFmtId="0" fontId="173" fillId="0" borderId="39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73" fillId="0" borderId="39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56" fillId="40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178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178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7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156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45" fillId="56" borderId="28" applyNumberFormat="0" applyFont="0" applyAlignment="0" applyProtection="0"/>
    <xf numFmtId="178" fontId="45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9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178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4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3" fillId="53" borderId="29" applyNumberFormat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8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44" fillId="56" borderId="28" applyNumberFormat="0" applyFont="0" applyAlignment="0" applyProtection="0"/>
    <xf numFmtId="0" fontId="165" fillId="0" borderId="31" applyNumberFormat="0" applyFill="0" applyAlignment="0" applyProtection="0"/>
    <xf numFmtId="0" fontId="108" fillId="53" borderId="29" applyNumberFormat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0" fontId="110" fillId="0" borderId="31" applyNumberFormat="0" applyFill="0" applyAlignment="0" applyProtection="0"/>
    <xf numFmtId="0" fontId="62" fillId="56" borderId="28" applyNumberFormat="0" applyFont="0" applyAlignment="0" applyProtection="0"/>
    <xf numFmtId="0" fontId="108" fillId="53" borderId="29" applyNumberFormat="0" applyAlignment="0" applyProtection="0"/>
    <xf numFmtId="0" fontId="165" fillId="0" borderId="31" applyNumberFormat="0" applyFill="0" applyAlignment="0" applyProtection="0"/>
    <xf numFmtId="0" fontId="104" fillId="40" borderId="22" applyNumberFormat="0" applyAlignment="0" applyProtection="0"/>
    <xf numFmtId="0" fontId="142" fillId="53" borderId="22" applyNumberFormat="0" applyAlignment="0" applyProtection="0"/>
    <xf numFmtId="0" fontId="142" fillId="53" borderId="22" applyNumberFormat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43" fillId="53" borderId="22" applyNumberFormat="0" applyAlignment="0" applyProtection="0"/>
    <xf numFmtId="0" fontId="142" fillId="53" borderId="22" applyNumberFormat="0" applyAlignment="0" applyProtection="0"/>
    <xf numFmtId="0" fontId="164" fillId="53" borderId="29" applyNumberFormat="0" applyAlignment="0" applyProtection="0"/>
    <xf numFmtId="0" fontId="165" fillId="0" borderId="31" applyNumberFormat="0" applyFill="0" applyAlignment="0" applyProtection="0"/>
    <xf numFmtId="0" fontId="54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90" fontId="4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190" fontId="4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190" fontId="44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90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90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90" fontId="4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90" fontId="4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4" fillId="0" borderId="0"/>
    <xf numFmtId="0" fontId="54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31" fillId="0" borderId="0"/>
    <xf numFmtId="0" fontId="45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79" fillId="58" borderId="39"/>
    <xf numFmtId="0" fontId="31" fillId="0" borderId="0"/>
    <xf numFmtId="1" fontId="184" fillId="0" borderId="40">
      <alignment vertical="top"/>
    </xf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101" fillId="0" borderId="66" applyNumberFormat="0" applyAlignment="0" applyProtection="0">
      <alignment horizontal="left" vertical="center"/>
    </xf>
    <xf numFmtId="0" fontId="31" fillId="0" borderId="0"/>
    <xf numFmtId="178" fontId="31" fillId="0" borderId="0"/>
    <xf numFmtId="0" fontId="31" fillId="0" borderId="0"/>
    <xf numFmtId="0" fontId="279" fillId="58" borderId="39"/>
    <xf numFmtId="0" fontId="279" fillId="58" borderId="39"/>
    <xf numFmtId="1" fontId="184" fillId="0" borderId="62">
      <alignment vertical="top"/>
    </xf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279" fillId="58" borderId="39"/>
    <xf numFmtId="0" fontId="279" fillId="58" borderId="39"/>
    <xf numFmtId="0" fontId="279" fillId="58" borderId="39"/>
    <xf numFmtId="0" fontId="279" fillId="58" borderId="39"/>
    <xf numFmtId="4" fontId="227" fillId="77" borderId="45" applyNumberFormat="0" applyProtection="0">
      <alignment horizontal="left" vertical="center" indent="1"/>
    </xf>
    <xf numFmtId="0" fontId="279" fillId="58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79" fillId="58" borderId="39"/>
    <xf numFmtId="0" fontId="279" fillId="58" borderId="39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279" fillId="58" borderId="39"/>
    <xf numFmtId="4" fontId="227" fillId="77" borderId="45" applyNumberFormat="0" applyProtection="0">
      <alignment horizontal="left" vertical="center" indent="1"/>
    </xf>
    <xf numFmtId="0" fontId="279" fillId="58" borderId="39"/>
    <xf numFmtId="0" fontId="279" fillId="58" borderId="39"/>
    <xf numFmtId="0" fontId="31" fillId="0" borderId="0"/>
    <xf numFmtId="0" fontId="31" fillId="4" borderId="12" applyNumberFormat="0" applyFont="0" applyAlignment="0" applyProtection="0"/>
    <xf numFmtId="0" fontId="101" fillId="0" borderId="43" applyNumberFormat="0" applyAlignment="0" applyProtection="0">
      <alignment horizontal="left" vertical="center"/>
    </xf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279" fillId="58" borderId="39"/>
    <xf numFmtId="0" fontId="31" fillId="0" borderId="0"/>
    <xf numFmtId="0" fontId="279" fillId="58" borderId="39"/>
    <xf numFmtId="0" fontId="173" fillId="0" borderId="39"/>
    <xf numFmtId="0" fontId="279" fillId="58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3" fontId="132" fillId="0" borderId="56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79" fillId="58" borderId="39"/>
    <xf numFmtId="0" fontId="279" fillId="58" borderId="39"/>
    <xf numFmtId="0" fontId="279" fillId="58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79" fillId="58" borderId="39"/>
    <xf numFmtId="0" fontId="31" fillId="0" borderId="0"/>
    <xf numFmtId="4" fontId="227" fillId="77" borderId="64" applyNumberFormat="0" applyProtection="0">
      <alignment horizontal="left" vertical="center" indent="1"/>
    </xf>
    <xf numFmtId="0" fontId="101" fillId="0" borderId="53" applyNumberFormat="0" applyAlignment="0" applyProtection="0">
      <alignment horizontal="left" vertical="center"/>
    </xf>
    <xf numFmtId="0" fontId="279" fillId="58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79" fillId="58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279" fillId="58" borderId="39"/>
    <xf numFmtId="0" fontId="31" fillId="0" borderId="0"/>
    <xf numFmtId="1" fontId="184" fillId="0" borderId="59">
      <alignment vertical="top"/>
    </xf>
    <xf numFmtId="0" fontId="279" fillId="58" borderId="39"/>
    <xf numFmtId="189" fontId="196" fillId="0" borderId="56" applyNumberFormat="0" applyFont="0" applyFill="0" applyAlignment="0">
      <alignment horizontal="left"/>
    </xf>
    <xf numFmtId="237" fontId="44" fillId="0" borderId="57">
      <alignment vertical="center"/>
    </xf>
    <xf numFmtId="198" fontId="44" fillId="0" borderId="57">
      <alignment vertical="center"/>
    </xf>
    <xf numFmtId="0" fontId="210" fillId="0" borderId="35"/>
    <xf numFmtId="10" fontId="134" fillId="63" borderId="56" applyNumberFormat="0" applyBorder="0" applyAlignment="0" applyProtection="0"/>
    <xf numFmtId="189" fontId="213" fillId="65" borderId="56" applyNumberFormat="0" applyAlignment="0">
      <alignment horizontal="left"/>
    </xf>
    <xf numFmtId="1" fontId="184" fillId="0" borderId="59">
      <alignment vertical="top"/>
    </xf>
    <xf numFmtId="0" fontId="218" fillId="0" borderId="56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60" applyNumberFormat="0" applyAlignment="0" applyProtection="0">
      <alignment horizontal="left"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43" applyNumberFormat="0" applyAlignment="0" applyProtection="0">
      <alignment horizontal="left" vertical="center"/>
    </xf>
    <xf numFmtId="0" fontId="31" fillId="0" borderId="0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26" fillId="0" borderId="2">
      <alignment horizontal="center"/>
    </xf>
    <xf numFmtId="0" fontId="31" fillId="0" borderId="0"/>
    <xf numFmtId="0" fontId="279" fillId="58" borderId="39"/>
    <xf numFmtId="189" fontId="196" fillId="0" borderId="56" applyNumberFormat="0" applyFont="0" applyFill="0" applyAlignment="0">
      <alignment horizontal="left"/>
    </xf>
    <xf numFmtId="189" fontId="213" fillId="0" borderId="58" applyNumberFormat="0" applyFill="0" applyAlignment="0">
      <alignment horizontal="left"/>
    </xf>
    <xf numFmtId="189" fontId="213" fillId="0" borderId="56" applyNumberFormat="0" applyFill="0" applyAlignment="0">
      <alignment horizontal="left"/>
    </xf>
    <xf numFmtId="0" fontId="31" fillId="0" borderId="0"/>
    <xf numFmtId="43" fontId="31" fillId="0" borderId="0" applyFont="0" applyFill="0" applyBorder="0" applyAlignment="0" applyProtection="0"/>
    <xf numFmtId="0" fontId="279" fillId="58" borderId="39"/>
    <xf numFmtId="179" fontId="31" fillId="0" borderId="0" applyFont="0" applyFill="0" applyBorder="0" applyAlignment="0" applyProtection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279" fillId="58" borderId="39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" fontId="227" fillId="77" borderId="51" applyNumberFormat="0" applyProtection="0">
      <alignment horizontal="left" vertical="center" indent="1"/>
    </xf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" fontId="227" fillId="77" borderId="61" applyNumberFormat="0" applyProtection="0">
      <alignment horizontal="left" vertical="center" indent="1"/>
    </xf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0" fontId="279" fillId="58" borderId="39"/>
    <xf numFmtId="9" fontId="31" fillId="0" borderId="0" applyFont="0" applyFill="0" applyBorder="0" applyAlignment="0" applyProtection="0"/>
    <xf numFmtId="0" fontId="279" fillId="58" borderId="39"/>
    <xf numFmtId="9" fontId="31" fillId="0" borderId="0" applyFont="0" applyFill="0" applyBorder="0" applyAlignment="0" applyProtection="0"/>
    <xf numFmtId="0" fontId="279" fillId="58" borderId="39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79" fillId="58" borderId="39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173" fillId="0" borderId="39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0" fontId="173" fillId="0" borderId="39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279" fillId="58" borderId="39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1" fillId="0" borderId="0"/>
    <xf numFmtId="0" fontId="279" fillId="58" borderId="39"/>
    <xf numFmtId="0" fontId="173" fillId="0" borderId="39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214" fontId="31" fillId="13" borderId="0" applyNumberFormat="0" applyBorder="0" applyAlignment="0" applyProtection="0"/>
    <xf numFmtId="215" fontId="31" fillId="13" borderId="0" applyNumberFormat="0" applyBorder="0" applyAlignment="0" applyProtection="0"/>
    <xf numFmtId="216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9" borderId="0" applyNumberFormat="0" applyBorder="0" applyAlignment="0" applyProtection="0"/>
    <xf numFmtId="0" fontId="31" fillId="33" borderId="0" applyNumberFormat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79" fillId="58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279" fillId="58" borderId="39"/>
    <xf numFmtId="0" fontId="173" fillId="0" borderId="39"/>
    <xf numFmtId="0" fontId="279" fillId="58" borderId="39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18" fontId="31" fillId="0" borderId="0">
      <protection locked="0"/>
    </xf>
    <xf numFmtId="248" fontId="31" fillId="0" borderId="0">
      <protection locked="0"/>
    </xf>
    <xf numFmtId="0" fontId="31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3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9" fillId="58" borderId="39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79" fillId="58" borderId="39"/>
    <xf numFmtId="43" fontId="31" fillId="0" borderId="0" applyFont="0" applyFill="0" applyBorder="0" applyAlignment="0" applyProtection="0"/>
    <xf numFmtId="0" fontId="279" fillId="58" borderId="39"/>
    <xf numFmtId="0" fontId="173" fillId="0" borderId="39"/>
    <xf numFmtId="179" fontId="31" fillId="0" borderId="0" applyFont="0" applyFill="0" applyBorder="0" applyAlignment="0" applyProtection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1" fontId="184" fillId="0" borderId="40">
      <alignment vertical="top"/>
    </xf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73" fillId="0" borderId="39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1" fontId="184" fillId="0" borderId="65">
      <alignment vertical="top"/>
    </xf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1" fontId="184" fillId="0" borderId="52">
      <alignment vertical="top"/>
    </xf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31" fillId="0" borderId="0"/>
    <xf numFmtId="0" fontId="31" fillId="0" borderId="0"/>
    <xf numFmtId="178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178" fontId="31" fillId="0" borderId="0"/>
    <xf numFmtId="0" fontId="31" fillId="0" borderId="0"/>
    <xf numFmtId="178" fontId="31" fillId="0" borderId="0"/>
    <xf numFmtId="0" fontId="31" fillId="0" borderId="0"/>
    <xf numFmtId="0" fontId="31" fillId="0" borderId="0"/>
    <xf numFmtId="178" fontId="31" fillId="0" borderId="0"/>
    <xf numFmtId="0" fontId="31" fillId="0" borderId="0"/>
    <xf numFmtId="0" fontId="31" fillId="4" borderId="12" applyNumberFormat="0" applyFont="0" applyAlignment="0" applyProtection="0"/>
    <xf numFmtId="9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79" fillId="58" borderId="39"/>
    <xf numFmtId="0" fontId="279" fillId="58" borderId="39"/>
    <xf numFmtId="0" fontId="279" fillId="58" borderId="39"/>
    <xf numFmtId="0" fontId="101" fillId="0" borderId="60" applyNumberFormat="0" applyAlignment="0" applyProtection="0">
      <alignment horizontal="left" vertical="center"/>
    </xf>
    <xf numFmtId="4" fontId="227" fillId="77" borderId="61" applyNumberFormat="0" applyProtection="0">
      <alignment horizontal="left" vertical="center" indent="1"/>
    </xf>
    <xf numFmtId="0" fontId="279" fillId="58" borderId="39"/>
    <xf numFmtId="0" fontId="279" fillId="58" borderId="39"/>
    <xf numFmtId="0" fontId="279" fillId="58" borderId="39"/>
    <xf numFmtId="0" fontId="101" fillId="0" borderId="63" applyNumberFormat="0" applyAlignment="0" applyProtection="0">
      <alignment horizontal="left" vertical="center"/>
    </xf>
    <xf numFmtId="0" fontId="279" fillId="58" borderId="39"/>
    <xf numFmtId="1" fontId="184" fillId="0" borderId="52">
      <alignment vertical="top"/>
    </xf>
    <xf numFmtId="0" fontId="279" fillId="58" borderId="39"/>
    <xf numFmtId="0" fontId="279" fillId="58" borderId="39"/>
    <xf numFmtId="0" fontId="279" fillId="58" borderId="39"/>
    <xf numFmtId="0" fontId="279" fillId="58" borderId="39"/>
    <xf numFmtId="0" fontId="279" fillId="58" borderId="39"/>
    <xf numFmtId="0" fontId="101" fillId="0" borderId="53" applyNumberFormat="0" applyAlignment="0" applyProtection="0">
      <alignment horizontal="left" vertical="center"/>
    </xf>
    <xf numFmtId="0" fontId="279" fillId="58" borderId="39"/>
    <xf numFmtId="0" fontId="279" fillId="58" borderId="39"/>
    <xf numFmtId="0" fontId="279" fillId="58" borderId="39"/>
    <xf numFmtId="0" fontId="279" fillId="58" borderId="39"/>
    <xf numFmtId="0" fontId="279" fillId="58" borderId="39"/>
    <xf numFmtId="0" fontId="279" fillId="58" borderId="39"/>
    <xf numFmtId="0" fontId="101" fillId="0" borderId="63" applyNumberFormat="0" applyAlignment="0" applyProtection="0">
      <alignment horizontal="left" vertical="center"/>
    </xf>
    <xf numFmtId="0" fontId="279" fillId="58" borderId="39"/>
    <xf numFmtId="1" fontId="184" fillId="0" borderId="62">
      <alignment vertical="top"/>
    </xf>
    <xf numFmtId="0" fontId="101" fillId="0" borderId="66" applyNumberFormat="0" applyAlignment="0" applyProtection="0">
      <alignment horizontal="left" vertical="center"/>
    </xf>
    <xf numFmtId="0" fontId="279" fillId="58" borderId="39"/>
    <xf numFmtId="0" fontId="279" fillId="58" borderId="39"/>
    <xf numFmtId="0" fontId="279" fillId="58" borderId="39"/>
    <xf numFmtId="0" fontId="31" fillId="0" borderId="0"/>
    <xf numFmtId="0" fontId="279" fillId="58" borderId="39"/>
    <xf numFmtId="4" fontId="227" fillId="77" borderId="64" applyNumberFormat="0" applyProtection="0">
      <alignment horizontal="left" vertical="center" indent="1"/>
    </xf>
    <xf numFmtId="1" fontId="184" fillId="0" borderId="65">
      <alignment vertical="top"/>
    </xf>
    <xf numFmtId="0" fontId="279" fillId="58" borderId="39"/>
    <xf numFmtId="4" fontId="227" fillId="77" borderId="51" applyNumberFormat="0" applyProtection="0">
      <alignment horizontal="left" vertical="center" indent="1"/>
    </xf>
    <xf numFmtId="0" fontId="279" fillId="58" borderId="39"/>
    <xf numFmtId="0" fontId="279" fillId="58" borderId="39"/>
    <xf numFmtId="196" fontId="136" fillId="0" borderId="0"/>
    <xf numFmtId="43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191" fontId="31" fillId="0" borderId="0"/>
    <xf numFmtId="191" fontId="31" fillId="0" borderId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5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6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39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0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2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43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38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1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145" fillId="44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5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2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3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8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49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0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51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6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47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0" fillId="52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1" fillId="36" borderId="0" applyNumberFormat="0" applyBorder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0" fontId="283" fillId="54" borderId="23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5" fillId="37" borderId="0" applyNumberFormat="0" applyBorder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6" fillId="0" borderId="24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7" fillId="0" borderId="25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0" fillId="0" borderId="27" applyNumberFormat="0" applyFill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0" fontId="291" fillId="55" borderId="0" applyNumberFormat="0" applyBorder="0" applyAlignment="0" applyProtection="0"/>
    <xf numFmtId="172" fontId="31" fillId="0" borderId="0"/>
    <xf numFmtId="191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91" fontId="31" fillId="0" borderId="0"/>
    <xf numFmtId="196" fontId="44" fillId="0" borderId="0"/>
    <xf numFmtId="0" fontId="31" fillId="0" borderId="0"/>
    <xf numFmtId="0" fontId="41" fillId="0" borderId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44" fillId="56" borderId="28" applyNumberFormat="0" applyFon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196" fontId="136" fillId="0" borderId="0"/>
    <xf numFmtId="43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0" fontId="54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6" fillId="0" borderId="0"/>
    <xf numFmtId="9" fontId="296" fillId="0" borderId="0" applyFont="0" applyFill="0" applyBorder="0" applyAlignment="0" applyProtection="0"/>
    <xf numFmtId="0" fontId="50" fillId="0" borderId="0"/>
    <xf numFmtId="9" fontId="62" fillId="0" borderId="0" applyFont="0" applyFill="0" applyBorder="0" applyAlignment="0" applyProtection="0"/>
    <xf numFmtId="0" fontId="50" fillId="0" borderId="0"/>
    <xf numFmtId="0" fontId="50" fillId="0" borderId="0"/>
    <xf numFmtId="0" fontId="30" fillId="0" borderId="0"/>
    <xf numFmtId="0" fontId="60" fillId="0" borderId="0"/>
    <xf numFmtId="43" fontId="296" fillId="0" borderId="0" applyFont="0" applyFill="0" applyBorder="0" applyAlignment="0" applyProtection="0"/>
    <xf numFmtId="0" fontId="117" fillId="0" borderId="0"/>
    <xf numFmtId="43" fontId="117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17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4" borderId="12" applyNumberFormat="0" applyFont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43" fontId="54" fillId="0" borderId="0" applyFont="0" applyFill="0" applyBorder="0" applyAlignment="0" applyProtection="0"/>
    <xf numFmtId="188" fontId="118" fillId="0" borderId="0"/>
    <xf numFmtId="170" fontId="29" fillId="0" borderId="0" applyFont="0" applyFill="0" applyBorder="0" applyAlignment="0" applyProtection="0"/>
    <xf numFmtId="0" fontId="67" fillId="0" borderId="0"/>
    <xf numFmtId="0" fontId="54" fillId="0" borderId="0"/>
    <xf numFmtId="0" fontId="44" fillId="0" borderId="0"/>
    <xf numFmtId="43" fontId="119" fillId="0" borderId="0" applyFont="0" applyFill="0" applyBorder="0" applyAlignment="0" applyProtection="0"/>
    <xf numFmtId="0" fontId="117" fillId="0" borderId="0"/>
    <xf numFmtId="0" fontId="29" fillId="0" borderId="0"/>
    <xf numFmtId="170" fontId="41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4" borderId="12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>
      <protection locked="0"/>
    </xf>
    <xf numFmtId="9" fontId="44" fillId="0" borderId="0" applyFont="0" applyFill="0" applyBorder="0" applyAlignment="0" applyProtection="0"/>
    <xf numFmtId="0" fontId="50" fillId="0" borderId="0"/>
    <xf numFmtId="43" fontId="44" fillId="0" borderId="0" applyFont="0" applyFill="0" applyBorder="0" applyAlignment="0" applyProtection="0"/>
    <xf numFmtId="0" fontId="41" fillId="0" borderId="0"/>
    <xf numFmtId="0" fontId="27" fillId="0" borderId="0"/>
    <xf numFmtId="0" fontId="56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0" fontId="44" fillId="0" borderId="0"/>
    <xf numFmtId="170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1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61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3" fontId="45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3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8" fontId="27" fillId="0" borderId="0"/>
    <xf numFmtId="178" fontId="27" fillId="0" borderId="0"/>
    <xf numFmtId="178" fontId="45" fillId="0" borderId="0"/>
    <xf numFmtId="178" fontId="27" fillId="0" borderId="0"/>
    <xf numFmtId="178" fontId="44" fillId="0" borderId="0"/>
    <xf numFmtId="178" fontId="27" fillId="0" borderId="0"/>
    <xf numFmtId="178" fontId="44" fillId="0" borderId="0"/>
    <xf numFmtId="178" fontId="27" fillId="0" borderId="0"/>
    <xf numFmtId="178" fontId="61" fillId="0" borderId="0"/>
    <xf numFmtId="178" fontId="41" fillId="0" borderId="0"/>
    <xf numFmtId="178" fontId="27" fillId="0" borderId="0"/>
    <xf numFmtId="178" fontId="60" fillId="0" borderId="0"/>
    <xf numFmtId="178" fontId="44" fillId="0" borderId="0"/>
    <xf numFmtId="178" fontId="27" fillId="0" borderId="0"/>
    <xf numFmtId="178" fontId="27" fillId="0" borderId="0"/>
    <xf numFmtId="178" fontId="64" fillId="0" borderId="0" applyFill="0" applyBorder="0" applyProtection="0">
      <alignment vertical="center"/>
    </xf>
    <xf numFmtId="178" fontId="27" fillId="0" borderId="0"/>
    <xf numFmtId="178" fontId="27" fillId="0" borderId="0"/>
    <xf numFmtId="178" fontId="27" fillId="0" borderId="0"/>
    <xf numFmtId="178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64" fillId="0" borderId="0" applyFont="0" applyFill="0" applyBorder="0" applyAlignment="0" applyProtection="0"/>
    <xf numFmtId="178" fontId="27" fillId="0" borderId="0"/>
    <xf numFmtId="178" fontId="27" fillId="0" borderId="0"/>
    <xf numFmtId="178" fontId="27" fillId="0" borderId="0"/>
    <xf numFmtId="178" fontId="27" fillId="0" borderId="0"/>
    <xf numFmtId="178" fontId="27" fillId="0" borderId="0"/>
    <xf numFmtId="178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8" fontId="27" fillId="0" borderId="0"/>
    <xf numFmtId="43" fontId="27" fillId="0" borderId="0" applyFont="0" applyFill="0" applyBorder="0" applyAlignment="0" applyProtection="0"/>
    <xf numFmtId="178" fontId="44" fillId="0" borderId="0"/>
    <xf numFmtId="178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 applyFill="0" applyBorder="0" applyProtection="0">
      <alignment vertical="center"/>
    </xf>
    <xf numFmtId="0" fontId="27" fillId="0" borderId="0"/>
    <xf numFmtId="0" fontId="27" fillId="0" borderId="0"/>
    <xf numFmtId="0" fontId="27" fillId="0" borderId="0"/>
    <xf numFmtId="178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4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44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44" fillId="4" borderId="12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4" borderId="12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54" borderId="67" applyNumberFormat="0" applyAlignment="0" applyProtection="0"/>
    <xf numFmtId="0" fontId="95" fillId="54" borderId="67" applyNumberFormat="0" applyAlignment="0" applyProtection="0"/>
    <xf numFmtId="0" fontId="95" fillId="54" borderId="67" applyNumberFormat="0" applyAlignment="0" applyProtection="0"/>
    <xf numFmtId="0" fontId="95" fillId="54" borderId="67" applyNumberFormat="0" applyAlignment="0" applyProtection="0"/>
    <xf numFmtId="0" fontId="44" fillId="0" borderId="68" applyNumberFormat="0" applyFont="0" applyBorder="0" applyAlignment="0" applyProtection="0"/>
    <xf numFmtId="0" fontId="44" fillId="0" borderId="68" applyNumberFormat="0" applyFont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4" borderId="12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8" fontId="298" fillId="0" borderId="0"/>
    <xf numFmtId="43" fontId="11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88" fontId="118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107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0" borderId="0"/>
    <xf numFmtId="0" fontId="24" fillId="4" borderId="12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178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8" fontId="24" fillId="0" borderId="0"/>
    <xf numFmtId="43" fontId="24" fillId="0" borderId="0" applyFont="0" applyFill="0" applyBorder="0" applyAlignment="0" applyProtection="0"/>
    <xf numFmtId="178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4" borderId="12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4" borderId="12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0" fillId="0" borderId="0"/>
    <xf numFmtId="0" fontId="44" fillId="0" borderId="0"/>
    <xf numFmtId="0" fontId="44" fillId="0" borderId="0"/>
    <xf numFmtId="43" fontId="2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3" fillId="0" borderId="0"/>
    <xf numFmtId="0" fontId="44" fillId="0" borderId="0"/>
    <xf numFmtId="40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75" fontId="44" fillId="0" borderId="0"/>
    <xf numFmtId="275" fontId="244" fillId="0" borderId="0"/>
    <xf numFmtId="275" fontId="301" fillId="0" borderId="69">
      <alignment horizontal="centerContinuous" vertical="center"/>
    </xf>
    <xf numFmtId="3" fontId="244" fillId="0" borderId="0">
      <alignment vertical="center"/>
    </xf>
    <xf numFmtId="174" fontId="244" fillId="0" borderId="0">
      <alignment vertical="center"/>
    </xf>
    <xf numFmtId="4" fontId="244" fillId="0" borderId="0">
      <alignment vertical="center"/>
    </xf>
    <xf numFmtId="197" fontId="244" fillId="0" borderId="0">
      <alignment vertical="center"/>
    </xf>
    <xf numFmtId="275" fontId="244" fillId="0" borderId="0"/>
    <xf numFmtId="276" fontId="302" fillId="61" borderId="0" applyFont="0" applyFill="0" applyBorder="0" applyAlignment="0" applyProtection="0">
      <alignment horizontal="center"/>
    </xf>
    <xf numFmtId="275" fontId="244" fillId="0" borderId="0">
      <alignment vertical="center"/>
    </xf>
    <xf numFmtId="275" fontId="303" fillId="0" borderId="0"/>
    <xf numFmtId="275" fontId="244" fillId="0" borderId="0"/>
    <xf numFmtId="275" fontId="304" fillId="0" borderId="0"/>
    <xf numFmtId="275" fontId="44" fillId="0" borderId="0" applyFont="0" applyFill="0" applyBorder="0" applyAlignment="0" applyProtection="0"/>
    <xf numFmtId="275" fontId="44" fillId="0" borderId="0"/>
    <xf numFmtId="275" fontId="244" fillId="0" borderId="0" applyFont="0" applyFill="0" applyBorder="0" applyAlignment="0" applyProtection="0"/>
    <xf numFmtId="275" fontId="305" fillId="0" borderId="0" applyFont="0" applyFill="0" applyBorder="0" applyAlignment="0" applyProtection="0"/>
    <xf numFmtId="275" fontId="305" fillId="0" borderId="0" applyFont="0" applyFill="0" applyBorder="0" applyAlignment="0" applyProtection="0"/>
    <xf numFmtId="275" fontId="306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244" fillId="0" borderId="0"/>
    <xf numFmtId="275" fontId="244" fillId="0" borderId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7" fontId="303" fillId="0" borderId="0" applyFont="0" applyFill="0" applyBorder="0" applyAlignment="0" applyProtection="0"/>
    <xf numFmtId="275" fontId="307" fillId="0" borderId="0" applyFont="0" applyFill="0" applyBorder="0" applyAlignment="0" applyProtection="0"/>
    <xf numFmtId="278" fontId="307" fillId="0" borderId="0" applyFont="0" applyFill="0" applyBorder="0" applyAlignment="0" applyProtection="0"/>
    <xf numFmtId="275" fontId="307" fillId="0" borderId="0" applyFont="0" applyFill="0" applyBorder="0" applyAlignment="0" applyProtection="0"/>
    <xf numFmtId="275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9" fontId="44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9" fontId="44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7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8" fontId="307" fillId="0" borderId="0" applyFont="0" applyFill="0" applyBorder="0" applyAlignment="0" applyProtection="0"/>
    <xf numFmtId="275" fontId="307" fillId="0" borderId="0" applyFont="0" applyFill="0" applyBorder="0" applyAlignment="0" applyProtection="0"/>
    <xf numFmtId="275" fontId="308" fillId="0" borderId="0" applyFont="0" applyFill="0" applyBorder="0" applyAlignment="0" applyProtection="0"/>
    <xf numFmtId="275" fontId="308" fillId="0" borderId="0" applyFont="0" applyFill="0" applyBorder="0" applyAlignment="0" applyProtection="0"/>
    <xf numFmtId="280" fontId="244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9" fillId="0" borderId="0"/>
    <xf numFmtId="275" fontId="309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244" fillId="0" borderId="0"/>
    <xf numFmtId="275" fontId="303" fillId="0" borderId="0" applyFont="0" applyFill="0" applyBorder="0" applyAlignment="0" applyProtection="0"/>
    <xf numFmtId="275" fontId="309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307" fillId="0" borderId="0" applyFont="0" applyFill="0" applyBorder="0" applyAlignment="0" applyProtection="0"/>
    <xf numFmtId="275" fontId="244" fillId="0" borderId="0"/>
    <xf numFmtId="275" fontId="244" fillId="0" borderId="0"/>
    <xf numFmtId="275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7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81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81" fontId="303" fillId="0" borderId="0" applyFont="0" applyFill="0" applyBorder="0" applyAlignment="0" applyProtection="0"/>
    <xf numFmtId="275" fontId="244" fillId="0" borderId="0"/>
    <xf numFmtId="275" fontId="307" fillId="0" borderId="0" applyFont="0" applyFill="0" applyBorder="0" applyAlignment="0" applyProtection="0"/>
    <xf numFmtId="275" fontId="309" fillId="0" borderId="0"/>
    <xf numFmtId="278" fontId="307" fillId="0" borderId="0" applyFont="0" applyFill="0" applyBorder="0" applyAlignment="0" applyProtection="0"/>
    <xf numFmtId="279" fontId="44" fillId="0" borderId="0" applyFont="0" applyFill="0" applyBorder="0" applyAlignment="0" applyProtection="0"/>
    <xf numFmtId="279" fontId="44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309" fillId="0" borderId="0"/>
    <xf numFmtId="275" fontId="307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03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8" fontId="307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277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03" fillId="0" borderId="0" applyFont="0" applyFill="0" applyBorder="0" applyAlignment="0" applyProtection="0"/>
    <xf numFmtId="282" fontId="244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7" fontId="303" fillId="0" borderId="0" applyFont="0" applyFill="0" applyBorder="0" applyAlignment="0" applyProtection="0"/>
    <xf numFmtId="277" fontId="303" fillId="0" borderId="0" applyFont="0" applyFill="0" applyBorder="0" applyAlignment="0" applyProtection="0"/>
    <xf numFmtId="166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283" fontId="45" fillId="0" borderId="0"/>
    <xf numFmtId="275" fontId="310" fillId="0" borderId="0" applyNumberFormat="0" applyFill="0" applyBorder="0" applyAlignment="0" applyProtection="0"/>
    <xf numFmtId="189" fontId="196" fillId="0" borderId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9" fontId="301" fillId="0" borderId="0">
      <alignment vertical="center"/>
    </xf>
    <xf numFmtId="275" fontId="301" fillId="0" borderId="0">
      <alignment vertical="center"/>
    </xf>
    <xf numFmtId="10" fontId="301" fillId="0" borderId="0">
      <alignment vertical="center"/>
    </xf>
    <xf numFmtId="275" fontId="301" fillId="0" borderId="0">
      <alignment vertical="center"/>
    </xf>
    <xf numFmtId="284" fontId="301" fillId="0" borderId="0">
      <alignment vertical="center"/>
    </xf>
    <xf numFmtId="275" fontId="44" fillId="0" borderId="0"/>
    <xf numFmtId="285" fontId="311" fillId="53" borderId="3"/>
    <xf numFmtId="285" fontId="311" fillId="53" borderId="3"/>
    <xf numFmtId="275" fontId="312" fillId="0" borderId="0" applyFont="0"/>
    <xf numFmtId="38" fontId="244" fillId="0" borderId="71">
      <alignment vertical="center"/>
    </xf>
    <xf numFmtId="0" fontId="244" fillId="0" borderId="71">
      <alignment vertical="center"/>
    </xf>
    <xf numFmtId="275" fontId="244" fillId="0" borderId="0"/>
    <xf numFmtId="9" fontId="313" fillId="0" borderId="0" applyFont="0" applyFill="0" applyBorder="0" applyAlignment="0" applyProtection="0"/>
    <xf numFmtId="0" fontId="59" fillId="41" borderId="0" applyNumberFormat="0" applyBorder="0" applyAlignment="0" applyProtection="0"/>
    <xf numFmtId="0" fontId="145" fillId="35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9" fillId="35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2" fillId="12" borderId="0" applyNumberFormat="0" applyBorder="0" applyAlignment="0" applyProtection="0"/>
    <xf numFmtId="0" fontId="59" fillId="42" borderId="0" applyNumberFormat="0" applyBorder="0" applyAlignment="0" applyProtection="0"/>
    <xf numFmtId="0" fontId="145" fillId="3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22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59" fillId="3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22" fillId="16" borderId="0" applyNumberFormat="0" applyBorder="0" applyAlignment="0" applyProtection="0"/>
    <xf numFmtId="0" fontId="59" fillId="56" borderId="0" applyNumberFormat="0" applyBorder="0" applyAlignment="0" applyProtection="0"/>
    <xf numFmtId="0" fontId="145" fillId="37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59" fillId="37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22" fillId="20" borderId="0" applyNumberFormat="0" applyBorder="0" applyAlignment="0" applyProtection="0"/>
    <xf numFmtId="0" fontId="59" fillId="40" borderId="0" applyNumberFormat="0" applyBorder="0" applyAlignment="0" applyProtection="0"/>
    <xf numFmtId="0" fontId="145" fillId="38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2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59" fillId="38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2" fillId="24" borderId="0" applyNumberFormat="0" applyBorder="0" applyAlignment="0" applyProtection="0"/>
    <xf numFmtId="0" fontId="145" fillId="39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59" fillId="39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22" fillId="28" borderId="0" applyNumberFormat="0" applyBorder="0" applyAlignment="0" applyProtection="0"/>
    <xf numFmtId="0" fontId="59" fillId="56" borderId="0" applyNumberFormat="0" applyBorder="0" applyAlignment="0" applyProtection="0"/>
    <xf numFmtId="0" fontId="145" fillId="40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22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59" fillId="40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22" fillId="32" borderId="0" applyNumberFormat="0" applyBorder="0" applyAlignment="0" applyProtection="0"/>
    <xf numFmtId="275" fontId="315" fillId="35" borderId="0" applyNumberFormat="0" applyBorder="0" applyAlignment="0" applyProtection="0">
      <alignment vertical="center"/>
    </xf>
    <xf numFmtId="275" fontId="315" fillId="36" borderId="0" applyNumberFormat="0" applyBorder="0" applyAlignment="0" applyProtection="0">
      <alignment vertical="center"/>
    </xf>
    <xf numFmtId="275" fontId="315" fillId="37" borderId="0" applyNumberFormat="0" applyBorder="0" applyAlignment="0" applyProtection="0">
      <alignment vertical="center"/>
    </xf>
    <xf numFmtId="275" fontId="316" fillId="37" borderId="0" applyNumberFormat="0" applyBorder="0" applyAlignment="0" applyProtection="0">
      <alignment vertical="center"/>
    </xf>
    <xf numFmtId="275" fontId="316" fillId="37" borderId="0" applyNumberFormat="0" applyBorder="0" applyAlignment="0" applyProtection="0">
      <alignment vertical="center"/>
    </xf>
    <xf numFmtId="275" fontId="315" fillId="38" borderId="0" applyNumberFormat="0" applyBorder="0" applyAlignment="0" applyProtection="0">
      <alignment vertical="center"/>
    </xf>
    <xf numFmtId="275" fontId="315" fillId="39" borderId="0" applyNumberFormat="0" applyBorder="0" applyAlignment="0" applyProtection="0">
      <alignment vertical="center"/>
    </xf>
    <xf numFmtId="275" fontId="315" fillId="40" borderId="0" applyNumberFormat="0" applyBorder="0" applyAlignment="0" applyProtection="0">
      <alignment vertical="center"/>
    </xf>
    <xf numFmtId="275" fontId="316" fillId="40" borderId="0" applyNumberFormat="0" applyBorder="0" applyAlignment="0" applyProtection="0">
      <alignment vertical="center"/>
    </xf>
    <xf numFmtId="275" fontId="316" fillId="40" borderId="0" applyNumberFormat="0" applyBorder="0" applyAlignment="0" applyProtection="0">
      <alignment vertical="center"/>
    </xf>
    <xf numFmtId="8" fontId="244" fillId="0" borderId="0" applyFont="0" applyFill="0" applyBorder="0" applyAlignment="0" applyProtection="0"/>
    <xf numFmtId="42" fontId="244" fillId="0" borderId="0" applyFont="0" applyFill="0" applyBorder="0" applyAlignment="0" applyProtection="0"/>
    <xf numFmtId="0" fontId="59" fillId="39" borderId="0" applyNumberFormat="0" applyBorder="0" applyAlignment="0" applyProtection="0"/>
    <xf numFmtId="0" fontId="145" fillId="41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22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59" fillId="41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22" fillId="13" borderId="0" applyNumberFormat="0" applyBorder="0" applyAlignment="0" applyProtection="0"/>
    <xf numFmtId="0" fontId="145" fillId="42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59" fillId="42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22" fillId="17" borderId="0" applyNumberFormat="0" applyBorder="0" applyAlignment="0" applyProtection="0"/>
    <xf numFmtId="0" fontId="59" fillId="55" borderId="0" applyNumberFormat="0" applyBorder="0" applyAlignment="0" applyProtection="0"/>
    <xf numFmtId="0" fontId="145" fillId="43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22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59" fillId="43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22" fillId="21" borderId="0" applyNumberFormat="0" applyBorder="0" applyAlignment="0" applyProtection="0"/>
    <xf numFmtId="0" fontId="59" fillId="36" borderId="0" applyNumberFormat="0" applyBorder="0" applyAlignment="0" applyProtection="0"/>
    <xf numFmtId="0" fontId="145" fillId="38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22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59" fillId="38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22" fillId="25" borderId="0" applyNumberFormat="0" applyBorder="0" applyAlignment="0" applyProtection="0"/>
    <xf numFmtId="0" fontId="59" fillId="39" borderId="0" applyNumberFormat="0" applyBorder="0" applyAlignment="0" applyProtection="0"/>
    <xf numFmtId="0" fontId="145" fillId="41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22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59" fillId="41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22" fillId="29" borderId="0" applyNumberFormat="0" applyBorder="0" applyAlignment="0" applyProtection="0"/>
    <xf numFmtId="0" fontId="59" fillId="56" borderId="0" applyNumberFormat="0" applyBorder="0" applyAlignment="0" applyProtection="0"/>
    <xf numFmtId="0" fontId="145" fillId="44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22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59" fillId="44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22" fillId="33" borderId="0" applyNumberFormat="0" applyBorder="0" applyAlignment="0" applyProtection="0"/>
    <xf numFmtId="275" fontId="315" fillId="41" borderId="0" applyNumberFormat="0" applyBorder="0" applyAlignment="0" applyProtection="0">
      <alignment vertical="center"/>
    </xf>
    <xf numFmtId="275" fontId="316" fillId="41" borderId="0" applyNumberFormat="0" applyBorder="0" applyAlignment="0" applyProtection="0">
      <alignment vertical="center"/>
    </xf>
    <xf numFmtId="275" fontId="316" fillId="41" borderId="0" applyNumberFormat="0" applyBorder="0" applyAlignment="0" applyProtection="0">
      <alignment vertical="center"/>
    </xf>
    <xf numFmtId="275" fontId="315" fillId="42" borderId="0" applyNumberFormat="0" applyBorder="0" applyAlignment="0" applyProtection="0">
      <alignment vertical="center"/>
    </xf>
    <xf numFmtId="275" fontId="315" fillId="43" borderId="0" applyNumberFormat="0" applyBorder="0" applyAlignment="0" applyProtection="0">
      <alignment vertical="center"/>
    </xf>
    <xf numFmtId="275" fontId="315" fillId="38" borderId="0" applyNumberFormat="0" applyBorder="0" applyAlignment="0" applyProtection="0">
      <alignment vertical="center"/>
    </xf>
    <xf numFmtId="275" fontId="315" fillId="41" borderId="0" applyNumberFormat="0" applyBorder="0" applyAlignment="0" applyProtection="0">
      <alignment vertical="center"/>
    </xf>
    <xf numFmtId="275" fontId="315" fillId="44" borderId="0" applyNumberFormat="0" applyBorder="0" applyAlignment="0" applyProtection="0">
      <alignment vertical="center"/>
    </xf>
    <xf numFmtId="0" fontId="280" fillId="45" borderId="0" applyNumberFormat="0" applyBorder="0" applyAlignment="0" applyProtection="0"/>
    <xf numFmtId="275" fontId="317" fillId="89" borderId="0" applyNumberFormat="0" applyBorder="0" applyAlignment="0" applyProtection="0"/>
    <xf numFmtId="0" fontId="87" fillId="14" borderId="0" applyNumberFormat="0" applyBorder="0" applyAlignment="0" applyProtection="0"/>
    <xf numFmtId="0" fontId="139" fillId="45" borderId="0" applyNumberFormat="0" applyBorder="0" applyAlignment="0" applyProtection="0"/>
    <xf numFmtId="0" fontId="139" fillId="39" borderId="0" applyNumberFormat="0" applyBorder="0" applyAlignment="0" applyProtection="0"/>
    <xf numFmtId="0" fontId="87" fillId="14" borderId="0" applyNumberFormat="0" applyBorder="0" applyAlignment="0" applyProtection="0"/>
    <xf numFmtId="0" fontId="280" fillId="42" borderId="0" applyNumberFormat="0" applyBorder="0" applyAlignment="0" applyProtection="0"/>
    <xf numFmtId="275" fontId="317" fillId="42" borderId="0" applyNumberFormat="0" applyBorder="0" applyAlignment="0" applyProtection="0"/>
    <xf numFmtId="0" fontId="87" fillId="18" borderId="0" applyNumberFormat="0" applyBorder="0" applyAlignment="0" applyProtection="0"/>
    <xf numFmtId="0" fontId="139" fillId="42" borderId="0" applyNumberFormat="0" applyBorder="0" applyAlignment="0" applyProtection="0"/>
    <xf numFmtId="0" fontId="139" fillId="52" borderId="0" applyNumberFormat="0" applyBorder="0" applyAlignment="0" applyProtection="0"/>
    <xf numFmtId="0" fontId="87" fillId="18" borderId="0" applyNumberFormat="0" applyBorder="0" applyAlignment="0" applyProtection="0"/>
    <xf numFmtId="0" fontId="280" fillId="43" borderId="0" applyNumberFormat="0" applyBorder="0" applyAlignment="0" applyProtection="0"/>
    <xf numFmtId="275" fontId="317" fillId="55" borderId="0" applyNumberFormat="0" applyBorder="0" applyAlignment="0" applyProtection="0"/>
    <xf numFmtId="0" fontId="87" fillId="22" borderId="0" applyNumberFormat="0" applyBorder="0" applyAlignment="0" applyProtection="0"/>
    <xf numFmtId="0" fontId="139" fillId="43" borderId="0" applyNumberFormat="0" applyBorder="0" applyAlignment="0" applyProtection="0"/>
    <xf numFmtId="0" fontId="139" fillId="44" borderId="0" applyNumberFormat="0" applyBorder="0" applyAlignment="0" applyProtection="0"/>
    <xf numFmtId="0" fontId="87" fillId="22" borderId="0" applyNumberFormat="0" applyBorder="0" applyAlignment="0" applyProtection="0"/>
    <xf numFmtId="0" fontId="280" fillId="46" borderId="0" applyNumberFormat="0" applyBorder="0" applyAlignment="0" applyProtection="0"/>
    <xf numFmtId="275" fontId="317" fillId="53" borderId="0" applyNumberFormat="0" applyBorder="0" applyAlignment="0" applyProtection="0"/>
    <xf numFmtId="0" fontId="87" fillId="26" borderId="0" applyNumberFormat="0" applyBorder="0" applyAlignment="0" applyProtection="0"/>
    <xf numFmtId="0" fontId="139" fillId="46" borderId="0" applyNumberFormat="0" applyBorder="0" applyAlignment="0" applyProtection="0"/>
    <xf numFmtId="0" fontId="139" fillId="36" borderId="0" applyNumberFormat="0" applyBorder="0" applyAlignment="0" applyProtection="0"/>
    <xf numFmtId="0" fontId="87" fillId="26" borderId="0" applyNumberFormat="0" applyBorder="0" applyAlignment="0" applyProtection="0"/>
    <xf numFmtId="0" fontId="280" fillId="47" borderId="0" applyNumberFormat="0" applyBorder="0" applyAlignment="0" applyProtection="0"/>
    <xf numFmtId="275" fontId="317" fillId="89" borderId="0" applyNumberFormat="0" applyBorder="0" applyAlignment="0" applyProtection="0"/>
    <xf numFmtId="0" fontId="87" fillId="30" borderId="0" applyNumberFormat="0" applyBorder="0" applyAlignment="0" applyProtection="0"/>
    <xf numFmtId="0" fontId="139" fillId="47" borderId="0" applyNumberFormat="0" applyBorder="0" applyAlignment="0" applyProtection="0"/>
    <xf numFmtId="0" fontId="139" fillId="39" borderId="0" applyNumberFormat="0" applyBorder="0" applyAlignment="0" applyProtection="0"/>
    <xf numFmtId="0" fontId="87" fillId="30" borderId="0" applyNumberFormat="0" applyBorder="0" applyAlignment="0" applyProtection="0"/>
    <xf numFmtId="0" fontId="280" fillId="48" borderId="0" applyNumberFormat="0" applyBorder="0" applyAlignment="0" applyProtection="0"/>
    <xf numFmtId="275" fontId="317" fillId="42" borderId="0" applyNumberFormat="0" applyBorder="0" applyAlignment="0" applyProtection="0"/>
    <xf numFmtId="0" fontId="87" fillId="34" borderId="0" applyNumberFormat="0" applyBorder="0" applyAlignment="0" applyProtection="0"/>
    <xf numFmtId="0" fontId="139" fillId="48" borderId="0" applyNumberFormat="0" applyBorder="0" applyAlignment="0" applyProtection="0"/>
    <xf numFmtId="0" fontId="139" fillId="42" borderId="0" applyNumberFormat="0" applyBorder="0" applyAlignment="0" applyProtection="0"/>
    <xf numFmtId="0" fontId="87" fillId="34" borderId="0" applyNumberFormat="0" applyBorder="0" applyAlignment="0" applyProtection="0"/>
    <xf numFmtId="275" fontId="318" fillId="45" borderId="0" applyNumberFormat="0" applyBorder="0" applyAlignment="0" applyProtection="0">
      <alignment vertical="center"/>
    </xf>
    <xf numFmtId="275" fontId="318" fillId="42" borderId="0" applyNumberFormat="0" applyBorder="0" applyAlignment="0" applyProtection="0">
      <alignment vertical="center"/>
    </xf>
    <xf numFmtId="275" fontId="318" fillId="43" borderId="0" applyNumberFormat="0" applyBorder="0" applyAlignment="0" applyProtection="0">
      <alignment vertical="center"/>
    </xf>
    <xf numFmtId="275" fontId="318" fillId="46" borderId="0" applyNumberFormat="0" applyBorder="0" applyAlignment="0" applyProtection="0">
      <alignment vertical="center"/>
    </xf>
    <xf numFmtId="275" fontId="318" fillId="47" borderId="0" applyNumberFormat="0" applyBorder="0" applyAlignment="0" applyProtection="0">
      <alignment vertical="center"/>
    </xf>
    <xf numFmtId="275" fontId="318" fillId="48" borderId="0" applyNumberFormat="0" applyBorder="0" applyAlignment="0" applyProtection="0">
      <alignment vertical="center"/>
    </xf>
    <xf numFmtId="275" fontId="44" fillId="0" borderId="0"/>
    <xf numFmtId="275" fontId="319" fillId="0" borderId="0" applyFont="0" applyFill="0" applyBorder="0" applyAlignment="0" applyProtection="0"/>
    <xf numFmtId="275" fontId="319" fillId="0" borderId="0" applyFont="0" applyFill="0" applyBorder="0" applyAlignment="0" applyProtection="0"/>
    <xf numFmtId="275" fontId="320" fillId="0" borderId="0" applyFont="0" applyFill="0" applyBorder="0" applyAlignment="0" applyProtection="0"/>
    <xf numFmtId="275" fontId="320" fillId="0" borderId="0" applyFont="0" applyFill="0" applyBorder="0" applyAlignment="0" applyProtection="0"/>
    <xf numFmtId="279" fontId="321" fillId="0" borderId="0" applyFont="0" applyFill="0" applyBorder="0" applyAlignment="0" applyProtection="0"/>
    <xf numFmtId="224" fontId="321" fillId="0" borderId="0" applyFont="0" applyFill="0" applyBorder="0" applyAlignment="0" applyProtection="0"/>
    <xf numFmtId="0" fontId="280" fillId="49" borderId="0" applyNumberFormat="0" applyBorder="0" applyAlignment="0" applyProtection="0"/>
    <xf numFmtId="275" fontId="317" fillId="89" borderId="0" applyNumberFormat="0" applyBorder="0" applyAlignment="0" applyProtection="0"/>
    <xf numFmtId="0" fontId="87" fillId="11" borderId="0" applyNumberFormat="0" applyBorder="0" applyAlignment="0" applyProtection="0"/>
    <xf numFmtId="0" fontId="139" fillId="49" borderId="0" applyNumberFormat="0" applyBorder="0" applyAlignment="0" applyProtection="0"/>
    <xf numFmtId="0" fontId="139" fillId="90" borderId="0" applyNumberFormat="0" applyBorder="0" applyAlignment="0" applyProtection="0"/>
    <xf numFmtId="0" fontId="280" fillId="50" borderId="0" applyNumberFormat="0" applyBorder="0" applyAlignment="0" applyProtection="0"/>
    <xf numFmtId="275" fontId="317" fillId="50" borderId="0" applyNumberFormat="0" applyBorder="0" applyAlignment="0" applyProtection="0"/>
    <xf numFmtId="0" fontId="87" fillId="15" borderId="0" applyNumberFormat="0" applyBorder="0" applyAlignment="0" applyProtection="0"/>
    <xf numFmtId="0" fontId="139" fillId="50" borderId="0" applyNumberFormat="0" applyBorder="0" applyAlignment="0" applyProtection="0"/>
    <xf numFmtId="0" fontId="139" fillId="52" borderId="0" applyNumberFormat="0" applyBorder="0" applyAlignment="0" applyProtection="0"/>
    <xf numFmtId="0" fontId="280" fillId="51" borderId="0" applyNumberFormat="0" applyBorder="0" applyAlignment="0" applyProtection="0"/>
    <xf numFmtId="275" fontId="317" fillId="90" borderId="0" applyNumberFormat="0" applyBorder="0" applyAlignment="0" applyProtection="0"/>
    <xf numFmtId="0" fontId="87" fillId="19" borderId="0" applyNumberFormat="0" applyBorder="0" applyAlignment="0" applyProtection="0"/>
    <xf numFmtId="0" fontId="139" fillId="51" borderId="0" applyNumberFormat="0" applyBorder="0" applyAlignment="0" applyProtection="0"/>
    <xf numFmtId="0" fontId="139" fillId="44" borderId="0" applyNumberFormat="0" applyBorder="0" applyAlignment="0" applyProtection="0"/>
    <xf numFmtId="0" fontId="280" fillId="46" borderId="0" applyNumberFormat="0" applyBorder="0" applyAlignment="0" applyProtection="0"/>
    <xf numFmtId="275" fontId="317" fillId="52" borderId="0" applyNumberFormat="0" applyBorder="0" applyAlignment="0" applyProtection="0"/>
    <xf numFmtId="0" fontId="87" fillId="23" borderId="0" applyNumberFormat="0" applyBorder="0" applyAlignment="0" applyProtection="0"/>
    <xf numFmtId="0" fontId="139" fillId="46" borderId="0" applyNumberFormat="0" applyBorder="0" applyAlignment="0" applyProtection="0"/>
    <xf numFmtId="0" fontId="139" fillId="91" borderId="0" applyNumberFormat="0" applyBorder="0" applyAlignment="0" applyProtection="0"/>
    <xf numFmtId="0" fontId="280" fillId="47" borderId="0" applyNumberFormat="0" applyBorder="0" applyAlignment="0" applyProtection="0"/>
    <xf numFmtId="275" fontId="317" fillId="89" borderId="0" applyNumberFormat="0" applyBorder="0" applyAlignment="0" applyProtection="0"/>
    <xf numFmtId="0" fontId="87" fillId="27" borderId="0" applyNumberFormat="0" applyBorder="0" applyAlignment="0" applyProtection="0"/>
    <xf numFmtId="0" fontId="139" fillId="47" borderId="0" applyNumberFormat="0" applyBorder="0" applyAlignment="0" applyProtection="0"/>
    <xf numFmtId="0" fontId="280" fillId="52" borderId="0" applyNumberFormat="0" applyBorder="0" applyAlignment="0" applyProtection="0"/>
    <xf numFmtId="275" fontId="317" fillId="48" borderId="0" applyNumberFormat="0" applyBorder="0" applyAlignment="0" applyProtection="0"/>
    <xf numFmtId="0" fontId="87" fillId="31" borderId="0" applyNumberFormat="0" applyBorder="0" applyAlignment="0" applyProtection="0"/>
    <xf numFmtId="0" fontId="139" fillId="52" borderId="0" applyNumberFormat="0" applyBorder="0" applyAlignment="0" applyProtection="0"/>
    <xf numFmtId="0" fontId="139" fillId="50" borderId="0" applyNumberFormat="0" applyBorder="0" applyAlignment="0" applyProtection="0"/>
    <xf numFmtId="275" fontId="244" fillId="0" borderId="0" applyFont="0" applyFill="0" applyBorder="0" applyAlignment="0" applyProtection="0"/>
    <xf numFmtId="286" fontId="314" fillId="0" borderId="0" applyFont="0" applyFill="0" applyBorder="0" applyAlignment="0" applyProtection="0"/>
    <xf numFmtId="277" fontId="313" fillId="0" borderId="0" applyFont="0" applyFill="0" applyBorder="0" applyAlignment="0" applyProtection="0"/>
    <xf numFmtId="275" fontId="314" fillId="0" borderId="0" applyFont="0" applyFill="0" applyBorder="0" applyAlignment="0" applyProtection="0"/>
    <xf numFmtId="277" fontId="313" fillId="0" borderId="0" applyFont="0" applyFill="0" applyBorder="0" applyAlignment="0" applyProtection="0"/>
    <xf numFmtId="286" fontId="314" fillId="0" borderId="0" applyFont="0" applyFill="0" applyBorder="0" applyAlignment="0" applyProtection="0"/>
    <xf numFmtId="275" fontId="313" fillId="0" borderId="0" applyFont="0" applyFill="0" applyBorder="0" applyAlignment="0" applyProtection="0"/>
    <xf numFmtId="277" fontId="314" fillId="0" borderId="0" applyFont="0" applyFill="0" applyBorder="0" applyAlignment="0" applyProtection="0"/>
    <xf numFmtId="275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8" fontId="322" fillId="0" borderId="0" applyFont="0" applyFill="0" applyBorder="0" applyAlignment="0" applyProtection="0"/>
    <xf numFmtId="276" fontId="313" fillId="0" borderId="0" applyFont="0" applyFill="0" applyBorder="0" applyAlignment="0" applyProtection="0"/>
    <xf numFmtId="275" fontId="314" fillId="0" borderId="0" applyFont="0" applyFill="0" applyBorder="0" applyAlignment="0" applyProtection="0"/>
    <xf numFmtId="275" fontId="313" fillId="0" borderId="0" applyFont="0" applyFill="0" applyBorder="0" applyAlignment="0" applyProtection="0"/>
    <xf numFmtId="275" fontId="44" fillId="0" borderId="0" applyFont="0" applyFill="0" applyBorder="0" applyAlignment="0" applyProtection="0"/>
    <xf numFmtId="275" fontId="313" fillId="0" borderId="0" applyFont="0" applyFill="0" applyBorder="0" applyAlignment="0" applyProtection="0"/>
    <xf numFmtId="275" fontId="324" fillId="0" borderId="0" applyFont="0" applyFill="0" applyBorder="0" applyAlignment="0" applyProtection="0"/>
    <xf numFmtId="277" fontId="321" fillId="0" borderId="0" applyFont="0" applyFill="0" applyBorder="0" applyAlignment="0" applyProtection="0"/>
    <xf numFmtId="275" fontId="321" fillId="0" borderId="0" applyFont="0" applyFill="0" applyBorder="0" applyAlignment="0" applyProtection="0"/>
    <xf numFmtId="275" fontId="319" fillId="0" borderId="0" applyFont="0" applyFill="0" applyBorder="0" applyAlignment="0" applyProtection="0"/>
    <xf numFmtId="275" fontId="319" fillId="0" borderId="0" applyFont="0" applyFill="0" applyBorder="0" applyAlignment="0" applyProtection="0"/>
    <xf numFmtId="275" fontId="320" fillId="0" borderId="0" applyFont="0" applyFill="0" applyBorder="0" applyAlignment="0" applyProtection="0"/>
    <xf numFmtId="275" fontId="320" fillId="0" borderId="0" applyFont="0" applyFill="0" applyBorder="0" applyAlignment="0" applyProtection="0"/>
    <xf numFmtId="275" fontId="132" fillId="0" borderId="0"/>
    <xf numFmtId="275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5" fontId="244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4" fillId="0" borderId="0" applyFont="0" applyFill="0" applyBorder="0" applyAlignment="0" applyProtection="0"/>
    <xf numFmtId="170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0" fontId="281" fillId="36" borderId="0" applyNumberFormat="0" applyBorder="0" applyAlignment="0" applyProtection="0"/>
    <xf numFmtId="275" fontId="325" fillId="36" borderId="0" applyNumberFormat="0" applyBorder="0" applyAlignment="0" applyProtection="0"/>
    <xf numFmtId="0" fontId="78" fillId="6" borderId="0" applyNumberFormat="0" applyBorder="0" applyAlignment="0" applyProtection="0"/>
    <xf numFmtId="0" fontId="141" fillId="36" borderId="0" applyNumberFormat="0" applyBorder="0" applyAlignment="0" applyProtection="0"/>
    <xf numFmtId="0" fontId="141" fillId="38" borderId="0" applyNumberFormat="0" applyBorder="0" applyAlignment="0" applyProtection="0"/>
    <xf numFmtId="275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7" fontId="328" fillId="0" borderId="0" applyAlignment="0" applyProtection="0"/>
    <xf numFmtId="172" fontId="134" fillId="0" borderId="0" applyFill="0" applyBorder="0" applyAlignment="0" applyProtection="0"/>
    <xf numFmtId="49" fontId="134" fillId="0" borderId="0" applyNumberFormat="0" applyAlignment="0" applyProtection="0">
      <alignment horizontal="left"/>
    </xf>
    <xf numFmtId="0" fontId="134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8" fontId="244" fillId="0" borderId="0" applyFont="0" applyFill="0" applyBorder="0" applyAlignment="0" applyProtection="0"/>
    <xf numFmtId="275" fontId="321" fillId="0" borderId="0"/>
    <xf numFmtId="275" fontId="319" fillId="0" borderId="0"/>
    <xf numFmtId="275" fontId="320" fillId="0" borderId="0">
      <alignment vertical="center"/>
    </xf>
    <xf numFmtId="275" fontId="331" fillId="0" borderId="0"/>
    <xf numFmtId="275" fontId="331" fillId="0" borderId="0"/>
    <xf numFmtId="275" fontId="332" fillId="0" borderId="0"/>
    <xf numFmtId="275" fontId="333" fillId="0" borderId="0"/>
    <xf numFmtId="275" fontId="323" fillId="0" borderId="0"/>
    <xf numFmtId="275" fontId="322" fillId="0" borderId="0"/>
    <xf numFmtId="275" fontId="314" fillId="0" borderId="0"/>
    <xf numFmtId="275" fontId="313" fillId="0" borderId="0"/>
    <xf numFmtId="275" fontId="314" fillId="0" borderId="0"/>
    <xf numFmtId="275" fontId="334" fillId="0" borderId="0"/>
    <xf numFmtId="275" fontId="314" fillId="0" borderId="0"/>
    <xf numFmtId="275" fontId="331" fillId="0" borderId="0"/>
    <xf numFmtId="275" fontId="314" fillId="0" borderId="0"/>
    <xf numFmtId="275" fontId="313" fillId="0" borderId="0"/>
    <xf numFmtId="275" fontId="314" fillId="0" borderId="0"/>
    <xf numFmtId="275" fontId="335" fillId="0" borderId="0"/>
    <xf numFmtId="275" fontId="314" fillId="0" borderId="0"/>
    <xf numFmtId="275" fontId="313" fillId="0" borderId="0"/>
    <xf numFmtId="275" fontId="44" fillId="0" borderId="0"/>
    <xf numFmtId="275" fontId="44" fillId="0" borderId="0"/>
    <xf numFmtId="275" fontId="323" fillId="0" borderId="0"/>
    <xf numFmtId="275" fontId="336" fillId="0" borderId="0"/>
    <xf numFmtId="275" fontId="337" fillId="0" borderId="0"/>
    <xf numFmtId="275" fontId="336" fillId="0" borderId="0"/>
    <xf numFmtId="275" fontId="337" fillId="0" borderId="0"/>
    <xf numFmtId="275" fontId="313" fillId="0" borderId="0" applyBorder="0"/>
    <xf numFmtId="289" fontId="44" fillId="0" borderId="0" applyFill="0" applyBorder="0" applyAlignment="0"/>
    <xf numFmtId="290" fontId="44" fillId="0" borderId="0" applyFill="0" applyBorder="0" applyAlignment="0"/>
    <xf numFmtId="245" fontId="44" fillId="0" borderId="0" applyFill="0" applyBorder="0" applyAlignment="0"/>
    <xf numFmtId="243" fontId="44" fillId="0" borderId="0" applyFill="0" applyBorder="0" applyAlignment="0"/>
    <xf numFmtId="246" fontId="44" fillId="0" borderId="0" applyFill="0" applyBorder="0" applyAlignment="0"/>
    <xf numFmtId="289" fontId="44" fillId="0" borderId="0" applyFill="0" applyBorder="0" applyAlignment="0"/>
    <xf numFmtId="244" fontId="44" fillId="0" borderId="0" applyFill="0" applyBorder="0" applyAlignment="0"/>
    <xf numFmtId="290" fontId="44" fillId="0" borderId="0" applyFill="0" applyBorder="0" applyAlignment="0"/>
    <xf numFmtId="0" fontId="94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282" fillId="53" borderId="22" applyNumberFormat="0" applyAlignment="0" applyProtection="0"/>
    <xf numFmtId="0" fontId="94" fillId="53" borderId="22" applyNumberFormat="0" applyAlignment="0" applyProtection="0"/>
    <xf numFmtId="275" fontId="338" fillId="92" borderId="22" applyNumberFormat="0" applyAlignment="0" applyProtection="0"/>
    <xf numFmtId="275" fontId="338" fillId="92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94" fillId="53" borderId="22" applyNumberFormat="0" applyAlignment="0" applyProtection="0"/>
    <xf numFmtId="0" fontId="82" fillId="9" borderId="16" applyNumberFormat="0" applyAlignment="0" applyProtection="0"/>
    <xf numFmtId="0" fontId="143" fillId="53" borderId="22" applyNumberFormat="0" applyAlignment="0" applyProtection="0"/>
    <xf numFmtId="0" fontId="143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5" fontId="340" fillId="0" borderId="0"/>
    <xf numFmtId="275" fontId="297" fillId="0" borderId="0" applyFill="0" applyBorder="0" applyProtection="0">
      <alignment horizontal="center"/>
      <protection locked="0"/>
    </xf>
    <xf numFmtId="0" fontId="283" fillId="54" borderId="67" applyNumberFormat="0" applyAlignment="0" applyProtection="0"/>
    <xf numFmtId="275" fontId="341" fillId="93" borderId="73" applyNumberFormat="0" applyAlignment="0" applyProtection="0"/>
    <xf numFmtId="0" fontId="84" fillId="10" borderId="19" applyNumberFormat="0" applyAlignment="0" applyProtection="0"/>
    <xf numFmtId="0" fontId="113" fillId="54" borderId="67" applyNumberFormat="0" applyAlignment="0" applyProtection="0"/>
    <xf numFmtId="9" fontId="321" fillId="0" borderId="0" applyFont="0" applyFill="0" applyBorder="0" applyAlignment="0" applyProtection="0"/>
    <xf numFmtId="7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14" fontId="67" fillId="0" borderId="0" applyFont="0" applyFill="0" applyBorder="0" applyAlignment="0" applyProtection="0"/>
    <xf numFmtId="16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166" fontId="122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54" fillId="0" borderId="0" applyFont="0" applyFill="0" applyBorder="0" applyAlignment="0" applyProtection="0"/>
    <xf numFmtId="289" fontId="44" fillId="0" borderId="0" applyFont="0" applyFill="0" applyBorder="0" applyAlignment="0" applyProtection="0"/>
    <xf numFmtId="292" fontId="343" fillId="0" borderId="0" applyFont="0" applyFill="0" applyBorder="0" applyAlignment="0" applyProtection="0"/>
    <xf numFmtId="293" fontId="344" fillId="0" borderId="0" applyFont="0" applyFill="0" applyBorder="0" applyAlignment="0" applyProtection="0"/>
    <xf numFmtId="294" fontId="3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22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95" fontId="22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296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297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297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2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5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168" fontId="54" fillId="0" borderId="0" applyFont="0" applyFill="0" applyBorder="0" applyAlignment="0" applyProtection="0"/>
    <xf numFmtId="275" fontId="67" fillId="0" borderId="0"/>
    <xf numFmtId="298" fontId="67" fillId="0" borderId="0"/>
    <xf numFmtId="43" fontId="145" fillId="0" borderId="0" applyFont="0" applyFill="0" applyBorder="0" applyAlignment="0" applyProtection="0"/>
    <xf numFmtId="43" fontId="41" fillId="0" borderId="0" applyFont="0" applyFill="0" applyBorder="0" applyAlignment="0" applyProtection="0"/>
    <xf numFmtId="170" fontId="122" fillId="0" borderId="0" applyFont="0" applyFill="0" applyBorder="0" applyAlignment="0" applyProtection="0"/>
    <xf numFmtId="42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6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346" fillId="0" borderId="0" applyFont="0" applyFill="0" applyBorder="0" applyAlignment="0" applyProtection="0"/>
    <xf numFmtId="297" fontId="120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298" fontId="120" fillId="0" borderId="0" applyFont="0" applyFill="0" applyBorder="0" applyAlignment="0" applyProtection="0"/>
    <xf numFmtId="298" fontId="120" fillId="0" borderId="0" applyFont="0" applyFill="0" applyBorder="0" applyAlignment="0" applyProtection="0"/>
    <xf numFmtId="298" fontId="120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67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6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298" fontId="128" fillId="0" borderId="0" applyFont="0" applyFill="0" applyBorder="0" applyAlignment="0" applyProtection="0"/>
    <xf numFmtId="42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4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14" fontId="67" fillId="0" borderId="0" applyFont="0" applyFill="0" applyBorder="0" applyAlignment="0" applyProtection="0"/>
    <xf numFmtId="14" fontId="67" fillId="0" borderId="0" applyFont="0" applyFill="0" applyBorder="0" applyAlignment="0" applyProtection="0"/>
    <xf numFmtId="16" fontId="67" fillId="0" borderId="0" applyFont="0" applyFill="0" applyBorder="0" applyAlignment="0" applyProtection="0"/>
    <xf numFmtId="14" fontId="67" fillId="0" borderId="0" applyFont="0" applyFill="0" applyBorder="0" applyAlignment="0" applyProtection="0"/>
    <xf numFmtId="16" fontId="67" fillId="0" borderId="0" applyFont="0" applyFill="0" applyBorder="0" applyAlignment="0" applyProtection="0"/>
    <xf numFmtId="16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299" fontId="67" fillId="0" borderId="0" applyFont="0" applyFill="0" applyBorder="0" applyAlignment="0" applyProtection="0"/>
    <xf numFmtId="298" fontId="128" fillId="0" borderId="0" applyFont="0" applyFill="0" applyBorder="0" applyAlignment="0" applyProtection="0"/>
    <xf numFmtId="298" fontId="128" fillId="0" borderId="0" applyFont="0" applyFill="0" applyBorder="0" applyAlignment="0" applyProtection="0"/>
    <xf numFmtId="298" fontId="128" fillId="0" borderId="0" applyFont="0" applyFill="0" applyBorder="0" applyAlignment="0" applyProtection="0"/>
    <xf numFmtId="298" fontId="128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59" fillId="0" borderId="0" applyFont="0" applyFill="0" applyBorder="0" applyAlignment="0" applyProtection="0"/>
    <xf numFmtId="298" fontId="128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28" fillId="0" borderId="0" applyFont="0" applyFill="0" applyBorder="0" applyAlignment="0" applyProtection="0"/>
    <xf numFmtId="298" fontId="128" fillId="0" borderId="0" applyFont="0" applyFill="0" applyBorder="0" applyAlignment="0" applyProtection="0"/>
    <xf numFmtId="300" fontId="67" fillId="0" borderId="0" applyFont="0" applyFill="0" applyBorder="0" applyAlignment="0" applyProtection="0"/>
    <xf numFmtId="2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170" fontId="107" fillId="0" borderId="0" applyFont="0" applyFill="0" applyBorder="0" applyAlignment="0" applyProtection="0">
      <alignment vertical="top"/>
    </xf>
    <xf numFmtId="170" fontId="107" fillId="0" borderId="0" applyFont="0" applyFill="0" applyBorder="0" applyAlignment="0" applyProtection="0">
      <alignment vertical="top"/>
    </xf>
    <xf numFmtId="170" fontId="107" fillId="0" borderId="0" applyFont="0" applyFill="0" applyBorder="0" applyAlignment="0" applyProtection="0">
      <alignment vertical="top"/>
    </xf>
    <xf numFmtId="170" fontId="107" fillId="0" borderId="0" applyFont="0" applyFill="0" applyBorder="0" applyAlignment="0" applyProtection="0">
      <alignment vertical="top"/>
    </xf>
    <xf numFmtId="0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301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67" fillId="0" borderId="0" applyFont="0" applyFill="0" applyBorder="0" applyAlignment="0" applyProtection="0"/>
    <xf numFmtId="6" fontId="67" fillId="0" borderId="0" applyFont="0" applyFill="0" applyBorder="0" applyAlignment="0" applyProtection="0"/>
    <xf numFmtId="183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6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297" fontId="22" fillId="0" borderId="0" applyFont="0" applyFill="0" applyBorder="0" applyAlignment="0" applyProtection="0"/>
    <xf numFmtId="298" fontId="67" fillId="0" borderId="0" applyFont="0" applyFill="0" applyBorder="0" applyAlignment="0" applyProtection="0"/>
    <xf numFmtId="297" fontId="22" fillId="0" borderId="0" applyFont="0" applyFill="0" applyBorder="0" applyAlignment="0" applyProtection="0"/>
    <xf numFmtId="298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291" fontId="107" fillId="0" borderId="0" applyFont="0" applyFill="0" applyBorder="0" applyAlignment="0" applyProtection="0">
      <alignment vertical="top"/>
    </xf>
    <xf numFmtId="173" fontId="67" fillId="0" borderId="0" applyFont="0" applyFill="0" applyBorder="0" applyAlignment="0" applyProtection="0"/>
    <xf numFmtId="298" fontId="120" fillId="0" borderId="0" applyFont="0" applyFill="0" applyBorder="0" applyAlignment="0" applyProtection="0"/>
    <xf numFmtId="302" fontId="120" fillId="0" borderId="0" applyFont="0" applyFill="0" applyBorder="0" applyAlignment="0" applyProtection="0"/>
    <xf numFmtId="43" fontId="122" fillId="0" borderId="0" applyFont="0" applyFill="0" applyBorder="0" applyAlignment="0" applyProtection="0"/>
    <xf numFmtId="175" fontId="107" fillId="0" borderId="0" applyFont="0" applyFill="0" applyBorder="0" applyAlignment="0" applyProtection="0"/>
    <xf numFmtId="175" fontId="107" fillId="0" borderId="0" applyFont="0" applyFill="0" applyBorder="0" applyAlignment="0" applyProtection="0"/>
    <xf numFmtId="175" fontId="107" fillId="0" borderId="0" applyFont="0" applyFill="0" applyBorder="0" applyAlignment="0" applyProtection="0"/>
    <xf numFmtId="19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96" fillId="0" borderId="0" applyFont="0" applyFill="0" applyBorder="0" applyAlignment="0" applyProtection="0"/>
    <xf numFmtId="42" fontId="22" fillId="0" borderId="0" applyFont="0" applyFill="0" applyBorder="0" applyAlignment="0" applyProtection="0"/>
    <xf numFmtId="303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30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170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2" fillId="0" borderId="0" applyFont="0" applyFill="0" applyBorder="0" applyAlignment="0" applyProtection="0"/>
    <xf numFmtId="297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29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126" fillId="0" borderId="0" applyFont="0" applyFill="0" applyBorder="0" applyAlignment="0" applyProtection="0"/>
    <xf numFmtId="170" fontId="126" fillId="0" borderId="0" applyFont="0" applyFill="0" applyBorder="0" applyAlignment="0" applyProtection="0"/>
    <xf numFmtId="303" fontId="1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6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44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170" fontId="122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96" fillId="0" borderId="0" applyFont="0" applyFill="0" applyBorder="0" applyAlignment="0" applyProtection="0"/>
    <xf numFmtId="303" fontId="107" fillId="0" borderId="0" applyFont="0" applyFill="0" applyBorder="0" applyAlignment="0" applyProtection="0"/>
    <xf numFmtId="170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8" fontId="13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8" fontId="59" fillId="0" borderId="0" applyFont="0" applyFill="0" applyBorder="0" applyAlignment="0" applyProtection="0"/>
    <xf numFmtId="171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5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301" fontId="67" fillId="0" borderId="0"/>
    <xf numFmtId="298" fontId="67" fillId="0" borderId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2" fontId="349" fillId="0" borderId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301" fontId="41" fillId="0" borderId="0" applyFont="0" applyFill="0" applyBorder="0" applyAlignment="0" applyProtection="0"/>
    <xf numFmtId="305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295" fontId="122" fillId="0" borderId="0" applyFont="0" applyFill="0" applyBorder="0" applyAlignment="0" applyProtection="0"/>
    <xf numFmtId="295" fontId="122" fillId="0" borderId="0" applyFont="0" applyFill="0" applyBorder="0" applyAlignment="0" applyProtection="0"/>
    <xf numFmtId="295" fontId="122" fillId="0" borderId="0" applyFont="0" applyFill="0" applyBorder="0" applyAlignment="0" applyProtection="0"/>
    <xf numFmtId="295" fontId="122" fillId="0" borderId="0" applyFont="0" applyFill="0" applyBorder="0" applyAlignment="0" applyProtection="0"/>
    <xf numFmtId="295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61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61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291" fontId="67" fillId="0" borderId="0" applyFont="0" applyFill="0" applyBorder="0" applyAlignment="0" applyProtection="0"/>
    <xf numFmtId="306" fontId="67" fillId="0" borderId="0" applyFont="0" applyFill="0" applyBorder="0" applyAlignment="0" applyProtection="0"/>
    <xf numFmtId="5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6" fontId="67" fillId="0" borderId="0" applyFont="0" applyFill="0" applyBorder="0" applyAlignment="0" applyProtection="0"/>
    <xf numFmtId="233" fontId="34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44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14" fontId="137" fillId="0" borderId="0" applyFont="0" applyFill="0" applyBorder="0" applyAlignment="0" applyProtection="0">
      <alignment vertical="top"/>
    </xf>
    <xf numFmtId="16" fontId="137" fillId="0" borderId="0" applyFont="0" applyFill="0" applyBorder="0" applyAlignment="0" applyProtection="0">
      <alignment vertical="top"/>
    </xf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6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>
      <alignment vertical="top"/>
    </xf>
    <xf numFmtId="43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0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3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8" fillId="0" borderId="0" applyFont="0" applyFill="0" applyBorder="0" applyAlignment="0" applyProtection="0"/>
    <xf numFmtId="43" fontId="22" fillId="0" borderId="0" applyFont="0" applyFill="0" applyBorder="0" applyAlignment="0" applyProtection="0"/>
    <xf numFmtId="298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302" fontId="67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7" fillId="0" borderId="0" applyFont="0" applyFill="0" applyBorder="0" applyAlignment="0" applyProtection="0"/>
    <xf numFmtId="285" fontId="349" fillId="0" borderId="0" applyFont="0" applyFill="0" applyBorder="0" applyAlignment="0" applyProtection="0"/>
    <xf numFmtId="43" fontId="54" fillId="0" borderId="0" applyFont="0" applyFill="0" applyBorder="0" applyAlignment="0" applyProtection="0"/>
    <xf numFmtId="285" fontId="3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297" fontId="349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297" fontId="349" fillId="0" borderId="0" applyFont="0" applyFill="0" applyBorder="0" applyAlignment="0" applyProtection="0"/>
    <xf numFmtId="170" fontId="44" fillId="0" borderId="0" applyFont="0" applyFill="0" applyBorder="0" applyAlignment="0" applyProtection="0"/>
    <xf numFmtId="6" fontId="107" fillId="0" borderId="0" applyFont="0" applyFill="0" applyBorder="0" applyAlignment="0" applyProtection="0">
      <alignment vertical="top"/>
    </xf>
    <xf numFmtId="6" fontId="107" fillId="0" borderId="0" applyFont="0" applyFill="0" applyBorder="0" applyAlignment="0" applyProtection="0">
      <alignment vertical="top"/>
    </xf>
    <xf numFmtId="42" fontId="107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5" fontId="107" fillId="0" borderId="0" applyFont="0" applyFill="0" applyBorder="0" applyAlignment="0" applyProtection="0">
      <alignment vertical="top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4" fillId="0" borderId="0"/>
    <xf numFmtId="170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59" fillId="0" borderId="0" applyFont="0" applyFill="0" applyBorder="0" applyAlignment="0" applyProtection="0"/>
    <xf numFmtId="298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>
      <alignment vertical="top"/>
    </xf>
    <xf numFmtId="43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>
      <alignment vertical="top"/>
    </xf>
    <xf numFmtId="43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0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07" fillId="0" borderId="0" applyFont="0" applyFill="0" applyBorder="0" applyAlignment="0" applyProtection="0">
      <alignment vertical="top"/>
    </xf>
    <xf numFmtId="43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37" fillId="0" borderId="0" applyFont="0" applyFill="0" applyBorder="0" applyAlignment="0" applyProtection="0"/>
    <xf numFmtId="168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5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308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308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4" fillId="0" borderId="0" applyFont="0" applyFill="0" applyBorder="0" applyAlignment="0" applyProtection="0"/>
    <xf numFmtId="308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224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>
      <alignment vertical="top"/>
    </xf>
    <xf numFmtId="170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170" fontId="107" fillId="0" borderId="0" applyFont="0" applyFill="0" applyBorder="0" applyAlignment="0" applyProtection="0">
      <alignment vertical="top"/>
    </xf>
    <xf numFmtId="170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1" fontId="345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44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67" fillId="0" borderId="0" applyFont="0" applyFill="0" applyBorder="0" applyAlignment="0" applyProtection="0"/>
    <xf numFmtId="174" fontId="67" fillId="0" borderId="0" applyFont="0" applyFill="0" applyBorder="0" applyAlignment="0" applyProtection="0"/>
    <xf numFmtId="0" fontId="107" fillId="0" borderId="0" applyFont="0" applyFill="0" applyBorder="0" applyAlignment="0" applyProtection="0">
      <alignment vertical="top"/>
    </xf>
    <xf numFmtId="301" fontId="10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4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309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6" fontId="137" fillId="0" borderId="0" applyFont="0" applyFill="0" applyBorder="0" applyAlignment="0" applyProtection="0"/>
    <xf numFmtId="43" fontId="137" fillId="0" borderId="0" applyFont="0" applyFill="0" applyBorder="0" applyAlignment="0" applyProtection="0">
      <alignment vertical="top"/>
    </xf>
    <xf numFmtId="170" fontId="12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7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170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45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122" fillId="0" borderId="0" applyFont="0" applyFill="0" applyBorder="0" applyAlignment="0" applyProtection="0"/>
    <xf numFmtId="0" fontId="67" fillId="0" borderId="0" applyFont="0" applyFill="0" applyBorder="0" applyAlignment="0" applyProtection="0"/>
    <xf numFmtId="170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44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145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54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4" fillId="0" borderId="0" applyFont="0" applyFill="0" applyBorder="0" applyAlignment="0" applyProtection="0"/>
    <xf numFmtId="301" fontId="67" fillId="0" borderId="0" applyFont="0" applyFill="0" applyBorder="0" applyAlignment="0" applyProtection="0"/>
    <xf numFmtId="298" fontId="67" fillId="0" borderId="0" applyFont="0" applyFill="0" applyBorder="0" applyAlignment="0" applyProtection="0"/>
    <xf numFmtId="168" fontId="54" fillId="0" borderId="0" applyFont="0" applyFill="0" applyBorder="0" applyAlignment="0" applyProtection="0"/>
    <xf numFmtId="171" fontId="67" fillId="0" borderId="0" applyFont="0" applyFill="0" applyBorder="0" applyAlignment="0" applyProtection="0"/>
    <xf numFmtId="43" fontId="122" fillId="0" borderId="0" applyFont="0" applyFill="0" applyBorder="0" applyAlignment="0" applyProtection="0"/>
    <xf numFmtId="171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54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170" fontId="41" fillId="0" borderId="0" applyFont="0" applyFill="0" applyBorder="0" applyAlignment="0" applyProtection="0"/>
    <xf numFmtId="224" fontId="44" fillId="0" borderId="0" applyFont="0" applyFill="0" applyBorder="0" applyAlignment="0" applyProtection="0"/>
    <xf numFmtId="3" fontId="352" fillId="0" borderId="0" applyFill="0" applyBorder="0" applyAlignment="0" applyProtection="0"/>
    <xf numFmtId="275" fontId="89" fillId="0" borderId="0" applyFill="0" applyBorder="0" applyAlignment="0" applyProtection="0">
      <protection locked="0"/>
    </xf>
    <xf numFmtId="275" fontId="195" fillId="0" borderId="0" applyNumberFormat="0" applyAlignment="0">
      <alignment horizontal="left"/>
    </xf>
    <xf numFmtId="275" fontId="134" fillId="0" borderId="0" applyFont="0" applyFill="0" applyBorder="0" applyAlignment="0" applyProtection="0"/>
    <xf numFmtId="290" fontId="44" fillId="0" borderId="0" applyFont="0" applyFill="0" applyBorder="0" applyAlignment="0" applyProtection="0"/>
    <xf numFmtId="310" fontId="344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4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7" fillId="0" borderId="0" applyFont="0" applyFill="0" applyBorder="0" applyAlignment="0" applyProtection="0"/>
    <xf numFmtId="5" fontId="352" fillId="0" borderId="0" applyFill="0" applyBorder="0" applyAlignment="0" applyProtection="0"/>
    <xf numFmtId="275" fontId="303" fillId="0" borderId="0"/>
    <xf numFmtId="275" fontId="353" fillId="0" borderId="74">
      <alignment horizontal="center" vertical="center"/>
    </xf>
    <xf numFmtId="275" fontId="352" fillId="0" borderId="0" applyProtection="0"/>
    <xf numFmtId="16" fontId="137" fillId="0" borderId="0" applyFill="0" applyBorder="0" applyAlignment="0"/>
    <xf numFmtId="313" fontId="354" fillId="0" borderId="0">
      <protection locked="0"/>
    </xf>
    <xf numFmtId="38" fontId="132" fillId="0" borderId="57">
      <alignment vertical="center"/>
    </xf>
    <xf numFmtId="0" fontId="132" fillId="0" borderId="57">
      <alignment vertical="center"/>
    </xf>
    <xf numFmtId="243" fontId="303" fillId="0" borderId="0"/>
    <xf numFmtId="289" fontId="44" fillId="0" borderId="0" applyFill="0" applyBorder="0" applyAlignment="0"/>
    <xf numFmtId="290" fontId="44" fillId="0" borderId="0" applyFill="0" applyBorder="0" applyAlignment="0"/>
    <xf numFmtId="289" fontId="44" fillId="0" borderId="0" applyFill="0" applyBorder="0" applyAlignment="0"/>
    <xf numFmtId="244" fontId="44" fillId="0" borderId="0" applyFill="0" applyBorder="0" applyAlignment="0"/>
    <xf numFmtId="290" fontId="44" fillId="0" borderId="0" applyFill="0" applyBorder="0" applyAlignment="0"/>
    <xf numFmtId="275" fontId="204" fillId="0" borderId="0" applyNumberFormat="0" applyAlignment="0">
      <alignment horizontal="left"/>
    </xf>
    <xf numFmtId="308" fontId="4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275" fontId="35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" fontId="352" fillId="0" borderId="0" applyProtection="0"/>
    <xf numFmtId="0" fontId="285" fillId="37" borderId="0" applyNumberFormat="0" applyBorder="0" applyAlignment="0" applyProtection="0"/>
    <xf numFmtId="275" fontId="356" fillId="37" borderId="0" applyNumberFormat="0" applyBorder="0" applyAlignment="0" applyProtection="0"/>
    <xf numFmtId="0" fontId="77" fillId="5" borderId="0" applyNumberFormat="0" applyBorder="0" applyAlignment="0" applyProtection="0"/>
    <xf numFmtId="0" fontId="149" fillId="37" borderId="0" applyNumberFormat="0" applyBorder="0" applyAlignment="0" applyProtection="0"/>
    <xf numFmtId="0" fontId="149" fillId="39" borderId="0" applyNumberFormat="0" applyBorder="0" applyAlignment="0" applyProtection="0"/>
    <xf numFmtId="38" fontId="134" fillId="3" borderId="0" applyNumberFormat="0" applyBorder="0" applyAlignment="0" applyProtection="0"/>
    <xf numFmtId="0" fontId="134" fillId="3" borderId="0" applyNumberFormat="0" applyBorder="0" applyAlignment="0" applyProtection="0"/>
    <xf numFmtId="275" fontId="357" fillId="0" borderId="0">
      <alignment horizontal="left"/>
    </xf>
    <xf numFmtId="275" fontId="101" fillId="0" borderId="60" applyNumberFormat="0" applyAlignment="0" applyProtection="0">
      <alignment horizontal="left" vertical="center"/>
    </xf>
    <xf numFmtId="275" fontId="101" fillId="0" borderId="5">
      <alignment horizontal="left" vertical="center"/>
    </xf>
    <xf numFmtId="275" fontId="101" fillId="0" borderId="0" applyNumberFormat="0" applyFill="0" applyBorder="0" applyAlignment="0" applyProtection="0"/>
    <xf numFmtId="275" fontId="226" fillId="0" borderId="0" applyNumberFormat="0" applyFill="0" applyBorder="0" applyAlignment="0" applyProtection="0"/>
    <xf numFmtId="0" fontId="286" fillId="0" borderId="24" applyNumberFormat="0" applyFill="0" applyAlignment="0" applyProtection="0"/>
    <xf numFmtId="275" fontId="358" fillId="0" borderId="75" applyNumberFormat="0" applyFill="0" applyAlignment="0" applyProtection="0"/>
    <xf numFmtId="0" fontId="151" fillId="0" borderId="24" applyNumberFormat="0" applyFill="0" applyAlignment="0" applyProtection="0"/>
    <xf numFmtId="0" fontId="74" fillId="0" borderId="13" applyNumberFormat="0" applyFill="0" applyAlignment="0" applyProtection="0"/>
    <xf numFmtId="0" fontId="359" fillId="0" borderId="76" applyNumberFormat="0" applyFill="0" applyAlignment="0" applyProtection="0"/>
    <xf numFmtId="0" fontId="287" fillId="0" borderId="25" applyNumberFormat="0" applyFill="0" applyAlignment="0" applyProtection="0"/>
    <xf numFmtId="275" fontId="360" fillId="0" borderId="25" applyNumberFormat="0" applyFill="0" applyAlignment="0" applyProtection="0"/>
    <xf numFmtId="0" fontId="153" fillId="0" borderId="25" applyNumberFormat="0" applyFill="0" applyAlignment="0" applyProtection="0"/>
    <xf numFmtId="0" fontId="75" fillId="0" borderId="14" applyNumberFormat="0" applyFill="0" applyAlignment="0" applyProtection="0"/>
    <xf numFmtId="0" fontId="361" fillId="0" borderId="77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288" fillId="0" borderId="26" applyNumberFormat="0" applyFill="0" applyAlignment="0" applyProtection="0"/>
    <xf numFmtId="0" fontId="103" fillId="0" borderId="26" applyNumberFormat="0" applyFill="0" applyAlignment="0" applyProtection="0"/>
    <xf numFmtId="275" fontId="362" fillId="0" borderId="78" applyNumberFormat="0" applyFill="0" applyAlignment="0" applyProtection="0"/>
    <xf numFmtId="275" fontId="362" fillId="0" borderId="78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76" fillId="0" borderId="15" applyNumberFormat="0" applyFill="0" applyAlignment="0" applyProtection="0"/>
    <xf numFmtId="0" fontId="155" fillId="0" borderId="26" applyNumberFormat="0" applyFill="0" applyAlignment="0" applyProtection="0"/>
    <xf numFmtId="0" fontId="155" fillId="0" borderId="26" applyNumberFormat="0" applyFill="0" applyAlignment="0" applyProtection="0"/>
    <xf numFmtId="0" fontId="155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8" fillId="0" borderId="0" applyNumberFormat="0" applyFill="0" applyBorder="0" applyAlignment="0" applyProtection="0"/>
    <xf numFmtId="275" fontId="36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5" fontId="297" fillId="0" borderId="0" applyFill="0" applyAlignment="0" applyProtection="0">
      <protection locked="0"/>
    </xf>
    <xf numFmtId="275" fontId="297" fillId="0" borderId="3" applyFill="0" applyAlignment="0" applyProtection="0">
      <protection locked="0"/>
    </xf>
    <xf numFmtId="275" fontId="297" fillId="0" borderId="3" applyFill="0" applyAlignment="0" applyProtection="0">
      <protection locked="0"/>
    </xf>
    <xf numFmtId="275" fontId="364" fillId="0" borderId="0"/>
    <xf numFmtId="275" fontId="99" fillId="0" borderId="0" applyProtection="0"/>
    <xf numFmtId="275" fontId="101" fillId="0" borderId="0" applyProtection="0"/>
    <xf numFmtId="275" fontId="44" fillId="0" borderId="0">
      <alignment horizontal="center"/>
    </xf>
    <xf numFmtId="0" fontId="365" fillId="0" borderId="0" applyNumberFormat="0" applyFill="0" applyBorder="0" applyAlignment="0" applyProtection="0"/>
    <xf numFmtId="314" fontId="205" fillId="0" borderId="0" applyNumberFormat="0" applyFill="0" applyBorder="0" applyAlignment="0" applyProtection="0">
      <alignment vertical="top"/>
      <protection locked="0"/>
    </xf>
    <xf numFmtId="275" fontId="244" fillId="0" borderId="0" applyFont="0" applyFill="0" applyBorder="0" applyAlignment="0" applyProtection="0"/>
    <xf numFmtId="10" fontId="134" fillId="3" borderId="56" applyNumberFormat="0" applyBorder="0" applyAlignment="0" applyProtection="0"/>
    <xf numFmtId="0" fontId="104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289" fillId="40" borderId="22" applyNumberFormat="0" applyAlignment="0" applyProtection="0"/>
    <xf numFmtId="0" fontId="104" fillId="40" borderId="22" applyNumberFormat="0" applyAlignment="0" applyProtection="0"/>
    <xf numFmtId="275" fontId="366" fillId="55" borderId="22" applyNumberFormat="0" applyAlignment="0" applyProtection="0"/>
    <xf numFmtId="275" fontId="366" fillId="55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104" fillId="40" borderId="22" applyNumberFormat="0" applyAlignment="0" applyProtection="0"/>
    <xf numFmtId="0" fontId="80" fillId="8" borderId="16" applyNumberFormat="0" applyAlignment="0" applyProtection="0"/>
    <xf numFmtId="0" fontId="157" fillId="40" borderId="22" applyNumberFormat="0" applyAlignment="0" applyProtection="0"/>
    <xf numFmtId="0" fontId="157" fillId="40" borderId="22" applyNumberFormat="0" applyAlignment="0" applyProtection="0"/>
    <xf numFmtId="0" fontId="157" fillId="55" borderId="22" applyNumberFormat="0" applyAlignment="0" applyProtection="0"/>
    <xf numFmtId="0" fontId="157" fillId="55" borderId="22" applyNumberFormat="0" applyAlignment="0" applyProtection="0"/>
    <xf numFmtId="0" fontId="157" fillId="55" borderId="22" applyNumberFormat="0" applyAlignment="0" applyProtection="0"/>
    <xf numFmtId="0" fontId="157" fillId="55" borderId="22" applyNumberFormat="0" applyAlignment="0" applyProtection="0"/>
    <xf numFmtId="275" fontId="244" fillId="0" borderId="0" applyFont="0" applyFill="0" applyBorder="0" applyAlignment="0" applyProtection="0"/>
    <xf numFmtId="289" fontId="44" fillId="0" borderId="0" applyFill="0" applyBorder="0" applyAlignment="0"/>
    <xf numFmtId="290" fontId="44" fillId="0" borderId="0" applyFill="0" applyBorder="0" applyAlignment="0"/>
    <xf numFmtId="289" fontId="44" fillId="0" borderId="0" applyFill="0" applyBorder="0" applyAlignment="0"/>
    <xf numFmtId="244" fontId="44" fillId="0" borderId="0" applyFill="0" applyBorder="0" applyAlignment="0"/>
    <xf numFmtId="290" fontId="44" fillId="0" borderId="0" applyFill="0" applyBorder="0" applyAlignment="0"/>
    <xf numFmtId="0" fontId="290" fillId="0" borderId="27" applyNumberFormat="0" applyFill="0" applyAlignment="0" applyProtection="0"/>
    <xf numFmtId="275" fontId="367" fillId="0" borderId="80" applyNumberFormat="0" applyFill="0" applyAlignment="0" applyProtection="0"/>
    <xf numFmtId="0" fontId="83" fillId="0" borderId="18" applyNumberFormat="0" applyFill="0" applyAlignment="0" applyProtection="0"/>
    <xf numFmtId="0" fontId="159" fillId="0" borderId="27" applyNumberFormat="0" applyFill="0" applyAlignment="0" applyProtection="0"/>
    <xf numFmtId="0" fontId="168" fillId="0" borderId="81" applyNumberFormat="0" applyFill="0" applyAlignment="0" applyProtection="0"/>
    <xf numFmtId="168" fontId="44" fillId="0" borderId="0" applyFont="0" applyFill="0" applyBorder="0" applyAlignment="0" applyProtection="0"/>
    <xf numFmtId="224" fontId="44" fillId="0" borderId="0" applyFont="0" applyFill="0" applyBorder="0" applyAlignment="0" applyProtection="0"/>
    <xf numFmtId="275" fontId="44" fillId="0" borderId="0">
      <alignment horizontal="center"/>
    </xf>
    <xf numFmtId="275" fontId="368" fillId="0" borderId="38"/>
    <xf numFmtId="275" fontId="368" fillId="0" borderId="38"/>
    <xf numFmtId="275" fontId="368" fillId="0" borderId="38"/>
    <xf numFmtId="275" fontId="368" fillId="0" borderId="38"/>
    <xf numFmtId="275" fontId="368" fillId="0" borderId="38"/>
    <xf numFmtId="275" fontId="368" fillId="0" borderId="38"/>
    <xf numFmtId="275" fontId="368" fillId="0" borderId="38"/>
    <xf numFmtId="275" fontId="368" fillId="0" borderId="38"/>
    <xf numFmtId="0" fontId="291" fillId="55" borderId="0" applyNumberFormat="0" applyBorder="0" applyAlignment="0" applyProtection="0"/>
    <xf numFmtId="275" fontId="369" fillId="55" borderId="0" applyNumberFormat="0" applyBorder="0" applyAlignment="0" applyProtection="0"/>
    <xf numFmtId="0" fontId="115" fillId="7" borderId="0" applyNumberFormat="0" applyBorder="0" applyAlignment="0" applyProtection="0"/>
    <xf numFmtId="0" fontId="161" fillId="55" borderId="0" applyNumberFormat="0" applyBorder="0" applyAlignment="0" applyProtection="0"/>
    <xf numFmtId="0" fontId="370" fillId="55" borderId="0" applyNumberFormat="0" applyBorder="0" applyAlignment="0" applyProtection="0"/>
    <xf numFmtId="0" fontId="115" fillId="7" borderId="0" applyNumberFormat="0" applyBorder="0" applyAlignment="0" applyProtection="0"/>
    <xf numFmtId="0" fontId="220" fillId="0" borderId="0"/>
    <xf numFmtId="275" fontId="303" fillId="0" borderId="0"/>
    <xf numFmtId="275" fontId="241" fillId="0" borderId="0"/>
    <xf numFmtId="275" fontId="241" fillId="0" borderId="0"/>
    <xf numFmtId="275" fontId="241" fillId="0" borderId="0"/>
    <xf numFmtId="275" fontId="241" fillId="0" borderId="0"/>
    <xf numFmtId="275" fontId="241" fillId="0" borderId="0"/>
    <xf numFmtId="275" fontId="241" fillId="0" borderId="0"/>
    <xf numFmtId="275" fontId="241" fillId="0" borderId="0"/>
    <xf numFmtId="0" fontId="137" fillId="0" borderId="0"/>
    <xf numFmtId="0" fontId="44" fillId="0" borderId="0"/>
    <xf numFmtId="0" fontId="44" fillId="0" borderId="0"/>
    <xf numFmtId="0" fontId="137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301" fontId="41" fillId="0" borderId="0"/>
    <xf numFmtId="0" fontId="67" fillId="0" borderId="0"/>
    <xf numFmtId="29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137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301" fontId="41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54" fillId="0" borderId="0" applyFill="0" applyBorder="0"/>
    <xf numFmtId="301" fontId="41" fillId="0" borderId="0"/>
    <xf numFmtId="298" fontId="41" fillId="0" borderId="0"/>
    <xf numFmtId="0" fontId="44" fillId="0" borderId="0"/>
    <xf numFmtId="301" fontId="41" fillId="0" borderId="0"/>
    <xf numFmtId="0" fontId="44" fillId="0" borderId="0"/>
    <xf numFmtId="29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301" fontId="41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301" fontId="41" fillId="0" borderId="0"/>
    <xf numFmtId="301" fontId="41" fillId="0" borderId="0"/>
    <xf numFmtId="0" fontId="22" fillId="0" borderId="0"/>
    <xf numFmtId="301" fontId="41" fillId="0" borderId="0"/>
    <xf numFmtId="0" fontId="22" fillId="0" borderId="0"/>
    <xf numFmtId="29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37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298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22" fillId="0" borderId="0"/>
    <xf numFmtId="0" fontId="22" fillId="0" borderId="0"/>
    <xf numFmtId="0" fontId="22" fillId="0" borderId="0"/>
    <xf numFmtId="301" fontId="41" fillId="0" borderId="0"/>
    <xf numFmtId="301" fontId="41" fillId="0" borderId="0"/>
    <xf numFmtId="0" fontId="137" fillId="0" borderId="0"/>
    <xf numFmtId="301" fontId="41" fillId="0" borderId="0"/>
    <xf numFmtId="301" fontId="41" fillId="0" borderId="0"/>
    <xf numFmtId="301" fontId="41" fillId="0" borderId="0"/>
    <xf numFmtId="0" fontId="1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6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305" fontId="122" fillId="0" borderId="0"/>
    <xf numFmtId="305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2" fillId="0" borderId="0"/>
    <xf numFmtId="298" fontId="107" fillId="0" borderId="0">
      <alignment vertical="top"/>
    </xf>
    <xf numFmtId="305" fontId="122" fillId="0" borderId="0"/>
    <xf numFmtId="305" fontId="122" fillId="0" borderId="0"/>
    <xf numFmtId="0" fontId="22" fillId="0" borderId="0"/>
    <xf numFmtId="0" fontId="122" fillId="0" borderId="0"/>
    <xf numFmtId="0" fontId="22" fillId="0" borderId="0"/>
    <xf numFmtId="0" fontId="22" fillId="0" borderId="0"/>
    <xf numFmtId="0" fontId="44" fillId="0" borderId="0"/>
    <xf numFmtId="0" fontId="44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37" fillId="0" borderId="0"/>
    <xf numFmtId="0" fontId="22" fillId="0" borderId="0"/>
    <xf numFmtId="0" fontId="22" fillId="0" borderId="0"/>
    <xf numFmtId="0" fontId="44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4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61" fillId="0" borderId="0"/>
    <xf numFmtId="275" fontId="349" fillId="0" borderId="0"/>
    <xf numFmtId="0" fontId="137" fillId="0" borderId="0"/>
    <xf numFmtId="0" fontId="349" fillId="0" borderId="0"/>
    <xf numFmtId="0" fontId="122" fillId="0" borderId="0"/>
    <xf numFmtId="301" fontId="107" fillId="0" borderId="0">
      <alignment vertical="top"/>
    </xf>
    <xf numFmtId="0" fontId="137" fillId="0" borderId="0"/>
    <xf numFmtId="298" fontId="107" fillId="0" borderId="0">
      <alignment vertical="top"/>
    </xf>
    <xf numFmtId="0" fontId="122" fillId="0" borderId="0"/>
    <xf numFmtId="301" fontId="120" fillId="0" borderId="0"/>
    <xf numFmtId="298" fontId="120" fillId="0" borderId="0"/>
    <xf numFmtId="0" fontId="346" fillId="0" borderId="0"/>
    <xf numFmtId="298" fontId="67" fillId="0" borderId="0"/>
    <xf numFmtId="315" fontId="67" fillId="0" borderId="0"/>
    <xf numFmtId="0" fontId="67" fillId="0" borderId="0"/>
    <xf numFmtId="305" fontId="67" fillId="0" borderId="0"/>
    <xf numFmtId="0" fontId="122" fillId="0" borderId="0"/>
    <xf numFmtId="298" fontId="67" fillId="0" borderId="0"/>
    <xf numFmtId="298" fontId="67" fillId="0" borderId="0"/>
    <xf numFmtId="298" fontId="120" fillId="0" borderId="0"/>
    <xf numFmtId="298" fontId="120" fillId="0" borderId="0"/>
    <xf numFmtId="298" fontId="120" fillId="0" borderId="0"/>
    <xf numFmtId="298" fontId="120" fillId="0" borderId="0"/>
    <xf numFmtId="0" fontId="107" fillId="0" borderId="0">
      <alignment vertical="top"/>
    </xf>
    <xf numFmtId="0" fontId="22" fillId="0" borderId="0"/>
    <xf numFmtId="0" fontId="137" fillId="0" borderId="0"/>
    <xf numFmtId="0" fontId="22" fillId="0" borderId="0"/>
    <xf numFmtId="314" fontId="67" fillId="0" borderId="0"/>
    <xf numFmtId="316" fontId="126" fillId="0" borderId="0"/>
    <xf numFmtId="0" fontId="67" fillId="0" borderId="0"/>
    <xf numFmtId="316" fontId="126" fillId="0" borderId="0"/>
    <xf numFmtId="314" fontId="44" fillId="0" borderId="0"/>
    <xf numFmtId="316" fontId="126" fillId="0" borderId="0"/>
    <xf numFmtId="314" fontId="44" fillId="0" borderId="0"/>
    <xf numFmtId="316" fontId="126" fillId="0" borderId="0"/>
    <xf numFmtId="314" fontId="44" fillId="0" borderId="0"/>
    <xf numFmtId="316" fontId="126" fillId="0" borderId="0"/>
    <xf numFmtId="314" fontId="44" fillId="0" borderId="0"/>
    <xf numFmtId="316" fontId="126" fillId="0" borderId="0"/>
    <xf numFmtId="314" fontId="44" fillId="0" borderId="0"/>
    <xf numFmtId="316" fontId="126" fillId="0" borderId="0"/>
    <xf numFmtId="314" fontId="44" fillId="0" borderId="0"/>
    <xf numFmtId="316" fontId="126" fillId="0" borderId="0"/>
    <xf numFmtId="316" fontId="126" fillId="0" borderId="0"/>
    <xf numFmtId="301" fontId="126" fillId="0" borderId="0"/>
    <xf numFmtId="314" fontId="67" fillId="0" borderId="0"/>
    <xf numFmtId="0" fontId="67" fillId="0" borderId="0"/>
    <xf numFmtId="0" fontId="126" fillId="0" borderId="0"/>
    <xf numFmtId="314" fontId="67" fillId="0" borderId="0"/>
    <xf numFmtId="298" fontId="126" fillId="0" borderId="0"/>
    <xf numFmtId="314" fontId="67" fillId="0" borderId="0"/>
    <xf numFmtId="314" fontId="67" fillId="0" borderId="0"/>
    <xf numFmtId="314" fontId="67" fillId="0" borderId="0"/>
    <xf numFmtId="314" fontId="22" fillId="0" borderId="0"/>
    <xf numFmtId="0" fontId="67" fillId="0" borderId="0"/>
    <xf numFmtId="298" fontId="126" fillId="0" borderId="0"/>
    <xf numFmtId="0" fontId="67" fillId="0" borderId="0"/>
    <xf numFmtId="314" fontId="22" fillId="0" borderId="0"/>
    <xf numFmtId="295" fontId="126" fillId="0" borderId="0"/>
    <xf numFmtId="295" fontId="126" fillId="0" borderId="0"/>
    <xf numFmtId="295" fontId="126" fillId="0" borderId="0"/>
    <xf numFmtId="300" fontId="126" fillId="0" borderId="0"/>
    <xf numFmtId="298" fontId="126" fillId="0" borderId="0"/>
    <xf numFmtId="0" fontId="44" fillId="0" borderId="0"/>
    <xf numFmtId="298" fontId="126" fillId="0" borderId="0"/>
    <xf numFmtId="314" fontId="22" fillId="0" borderId="0"/>
    <xf numFmtId="314" fontId="22" fillId="0" borderId="0"/>
    <xf numFmtId="0" fontId="41" fillId="0" borderId="0"/>
    <xf numFmtId="298" fontId="126" fillId="0" borderId="0"/>
    <xf numFmtId="298" fontId="126" fillId="0" borderId="0"/>
    <xf numFmtId="314" fontId="22" fillId="0" borderId="0"/>
    <xf numFmtId="0" fontId="41" fillId="0" borderId="0"/>
    <xf numFmtId="0" fontId="126" fillId="0" borderId="0"/>
    <xf numFmtId="314" fontId="22" fillId="0" borderId="0"/>
    <xf numFmtId="303" fontId="67" fillId="0" borderId="0"/>
    <xf numFmtId="314" fontId="22" fillId="0" borderId="0"/>
    <xf numFmtId="275" fontId="107" fillId="0" borderId="0">
      <alignment vertical="top"/>
    </xf>
    <xf numFmtId="0" fontId="120" fillId="0" borderId="0"/>
    <xf numFmtId="0" fontId="122" fillId="0" borderId="0"/>
    <xf numFmtId="298" fontId="122" fillId="0" borderId="0"/>
    <xf numFmtId="298" fontId="122" fillId="0" borderId="0"/>
    <xf numFmtId="298" fontId="122" fillId="0" borderId="0"/>
    <xf numFmtId="0" fontId="41" fillId="0" borderId="0"/>
    <xf numFmtId="0" fontId="41" fillId="0" borderId="0"/>
    <xf numFmtId="0" fontId="126" fillId="0" borderId="0"/>
    <xf numFmtId="0" fontId="41" fillId="0" borderId="0"/>
    <xf numFmtId="0" fontId="61" fillId="0" borderId="0"/>
    <xf numFmtId="0" fontId="44" fillId="0" borderId="0"/>
    <xf numFmtId="0" fontId="67" fillId="0" borderId="0"/>
    <xf numFmtId="0" fontId="128" fillId="0" borderId="0"/>
    <xf numFmtId="0" fontId="44" fillId="0" borderId="0"/>
    <xf numFmtId="0" fontId="122" fillId="0" borderId="0"/>
    <xf numFmtId="0" fontId="41" fillId="0" borderId="0"/>
    <xf numFmtId="296" fontId="107" fillId="0" borderId="0">
      <alignment vertical="top"/>
    </xf>
    <xf numFmtId="0" fontId="41" fillId="0" borderId="0"/>
    <xf numFmtId="296" fontId="107" fillId="0" borderId="0">
      <alignment vertical="top"/>
    </xf>
    <xf numFmtId="296" fontId="107" fillId="0" borderId="0">
      <alignment vertical="top"/>
    </xf>
    <xf numFmtId="0" fontId="128" fillId="0" borderId="0"/>
    <xf numFmtId="298" fontId="126" fillId="0" borderId="0"/>
    <xf numFmtId="314" fontId="44" fillId="0" borderId="0"/>
    <xf numFmtId="0" fontId="22" fillId="0" borderId="0"/>
    <xf numFmtId="305" fontId="22" fillId="0" borderId="0"/>
    <xf numFmtId="298" fontId="22" fillId="0" borderId="0"/>
    <xf numFmtId="0" fontId="126" fillId="0" borderId="0"/>
    <xf numFmtId="171" fontId="44" fillId="0" borderId="0"/>
    <xf numFmtId="298" fontId="22" fillId="0" borderId="0"/>
    <xf numFmtId="0" fontId="44" fillId="0" borderId="0"/>
    <xf numFmtId="183" fontId="349" fillId="0" borderId="0"/>
    <xf numFmtId="183" fontId="349" fillId="0" borderId="0"/>
    <xf numFmtId="314" fontId="44" fillId="0" borderId="0"/>
    <xf numFmtId="298" fontId="22" fillId="0" borderId="0"/>
    <xf numFmtId="0" fontId="91" fillId="0" borderId="0"/>
    <xf numFmtId="314" fontId="44" fillId="0" borderId="0"/>
    <xf numFmtId="0" fontId="126" fillId="0" borderId="0"/>
    <xf numFmtId="298" fontId="22" fillId="0" borderId="0"/>
    <xf numFmtId="0" fontId="61" fillId="0" borderId="0"/>
    <xf numFmtId="0" fontId="22" fillId="0" borderId="0"/>
    <xf numFmtId="305" fontId="22" fillId="0" borderId="0"/>
    <xf numFmtId="304" fontId="67" fillId="0" borderId="0"/>
    <xf numFmtId="298" fontId="22" fillId="0" borderId="0"/>
    <xf numFmtId="0" fontId="67" fillId="0" borderId="0"/>
    <xf numFmtId="298" fontId="22" fillId="0" borderId="0"/>
    <xf numFmtId="0" fontId="44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305" fontId="22" fillId="0" borderId="0"/>
    <xf numFmtId="298" fontId="22" fillId="0" borderId="0"/>
    <xf numFmtId="0" fontId="348" fillId="0" borderId="0"/>
    <xf numFmtId="0" fontId="54" fillId="0" borderId="0" applyFill="0" applyBorder="0"/>
    <xf numFmtId="0" fontId="54" fillId="0" borderId="0" applyFill="0" applyBorder="0"/>
    <xf numFmtId="0" fontId="67" fillId="0" borderId="0"/>
    <xf numFmtId="305" fontId="22" fillId="0" borderId="0"/>
    <xf numFmtId="298" fontId="22" fillId="0" borderId="0"/>
    <xf numFmtId="305" fontId="22" fillId="0" borderId="0"/>
    <xf numFmtId="298" fontId="22" fillId="0" borderId="0"/>
    <xf numFmtId="0" fontId="137" fillId="0" borderId="0"/>
    <xf numFmtId="298" fontId="22" fillId="0" borderId="0"/>
    <xf numFmtId="305" fontId="22" fillId="0" borderId="0"/>
    <xf numFmtId="305" fontId="22" fillId="0" borderId="0"/>
    <xf numFmtId="298" fontId="22" fillId="0" borderId="0"/>
    <xf numFmtId="0" fontId="137" fillId="0" borderId="0"/>
    <xf numFmtId="0" fontId="349" fillId="0" borderId="0"/>
    <xf numFmtId="298" fontId="22" fillId="0" borderId="0"/>
    <xf numFmtId="305" fontId="22" fillId="0" borderId="0"/>
    <xf numFmtId="305" fontId="22" fillId="0" borderId="0"/>
    <xf numFmtId="0" fontId="137" fillId="0" borderId="0"/>
    <xf numFmtId="298" fontId="22" fillId="0" borderId="0"/>
    <xf numFmtId="0" fontId="3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67" fillId="0" borderId="0"/>
    <xf numFmtId="0" fontId="22" fillId="0" borderId="0"/>
    <xf numFmtId="0" fontId="22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298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1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0" fontId="22" fillId="0" borderId="0"/>
    <xf numFmtId="0" fontId="22" fillId="0" borderId="0"/>
    <xf numFmtId="301" fontId="67" fillId="0" borderId="0"/>
    <xf numFmtId="301" fontId="67" fillId="0" borderId="0"/>
    <xf numFmtId="0" fontId="137" fillId="0" borderId="0"/>
    <xf numFmtId="298" fontId="67" fillId="0" borderId="0"/>
    <xf numFmtId="298" fontId="67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301" fontId="41" fillId="0" borderId="0"/>
    <xf numFmtId="0" fontId="137" fillId="0" borderId="0"/>
    <xf numFmtId="298" fontId="67" fillId="0" borderId="0"/>
    <xf numFmtId="0" fontId="22" fillId="0" borderId="0"/>
    <xf numFmtId="0" fontId="54" fillId="0" borderId="0" applyFill="0" applyBorder="0"/>
    <xf numFmtId="298" fontId="67" fillId="0" borderId="0"/>
    <xf numFmtId="0" fontId="349" fillId="0" borderId="0"/>
    <xf numFmtId="298" fontId="107" fillId="0" borderId="0"/>
    <xf numFmtId="0" fontId="120" fillId="0" borderId="0"/>
    <xf numFmtId="0" fontId="67" fillId="0" borderId="0"/>
    <xf numFmtId="298" fontId="126" fillId="0" borderId="0"/>
    <xf numFmtId="0" fontId="22" fillId="0" borderId="0"/>
    <xf numFmtId="0" fontId="137" fillId="0" borderId="0"/>
    <xf numFmtId="0" fontId="22" fillId="0" borderId="0"/>
    <xf numFmtId="298" fontId="126" fillId="0" borderId="0"/>
    <xf numFmtId="298" fontId="126" fillId="0" borderId="0"/>
    <xf numFmtId="298" fontId="126" fillId="0" borderId="0"/>
    <xf numFmtId="298" fontId="126" fillId="0" borderId="0"/>
    <xf numFmtId="298" fontId="126" fillId="0" borderId="0"/>
    <xf numFmtId="298" fontId="126" fillId="0" borderId="0"/>
    <xf numFmtId="314" fontId="67" fillId="0" borderId="0"/>
    <xf numFmtId="298" fontId="126" fillId="0" borderId="0"/>
    <xf numFmtId="305" fontId="22" fillId="0" borderId="0"/>
    <xf numFmtId="314" fontId="67" fillId="0" borderId="0"/>
    <xf numFmtId="298" fontId="22" fillId="0" borderId="0"/>
    <xf numFmtId="298" fontId="22" fillId="0" borderId="0"/>
    <xf numFmtId="314" fontId="67" fillId="0" borderId="0"/>
    <xf numFmtId="298" fontId="22" fillId="0" borderId="0"/>
    <xf numFmtId="305" fontId="67" fillId="0" borderId="0"/>
    <xf numFmtId="314" fontId="67" fillId="0" borderId="0"/>
    <xf numFmtId="298" fontId="22" fillId="0" borderId="0"/>
    <xf numFmtId="314" fontId="67" fillId="0" borderId="0"/>
    <xf numFmtId="298" fontId="22" fillId="0" borderId="0"/>
    <xf numFmtId="314" fontId="67" fillId="0" borderId="0"/>
    <xf numFmtId="0" fontId="126" fillId="0" borderId="0"/>
    <xf numFmtId="298" fontId="22" fillId="0" borderId="0"/>
    <xf numFmtId="275" fontId="59" fillId="0" borderId="0"/>
    <xf numFmtId="0" fontId="22" fillId="0" borderId="0"/>
    <xf numFmtId="305" fontId="22" fillId="0" borderId="0"/>
    <xf numFmtId="0" fontId="22" fillId="0" borderId="0"/>
    <xf numFmtId="298" fontId="22" fillId="0" borderId="0"/>
    <xf numFmtId="0" fontId="126" fillId="0" borderId="0"/>
    <xf numFmtId="298" fontId="22" fillId="0" borderId="0"/>
    <xf numFmtId="314" fontId="67" fillId="0" borderId="0"/>
    <xf numFmtId="0" fontId="67" fillId="0" borderId="0"/>
    <xf numFmtId="305" fontId="22" fillId="0" borderId="0"/>
    <xf numFmtId="0" fontId="22" fillId="0" borderId="0"/>
    <xf numFmtId="298" fontId="22" fillId="0" borderId="0"/>
    <xf numFmtId="305" fontId="22" fillId="0" borderId="0"/>
    <xf numFmtId="298" fontId="22" fillId="0" borderId="0"/>
    <xf numFmtId="314" fontId="67" fillId="0" borderId="0"/>
    <xf numFmtId="0" fontId="67" fillId="0" borderId="0"/>
    <xf numFmtId="305" fontId="22" fillId="0" borderId="0"/>
    <xf numFmtId="298" fontId="22" fillId="0" borderId="0"/>
    <xf numFmtId="305" fontId="22" fillId="0" borderId="0"/>
    <xf numFmtId="298" fontId="22" fillId="0" borderId="0"/>
    <xf numFmtId="0" fontId="137" fillId="0" borderId="0"/>
    <xf numFmtId="298" fontId="22" fillId="0" borderId="0"/>
    <xf numFmtId="305" fontId="22" fillId="0" borderId="0"/>
    <xf numFmtId="305" fontId="22" fillId="0" borderId="0"/>
    <xf numFmtId="298" fontId="22" fillId="0" borderId="0"/>
    <xf numFmtId="0" fontId="137" fillId="0" borderId="0"/>
    <xf numFmtId="298" fontId="22" fillId="0" borderId="0"/>
    <xf numFmtId="305" fontId="22" fillId="0" borderId="0"/>
    <xf numFmtId="305" fontId="22" fillId="0" borderId="0"/>
    <xf numFmtId="298" fontId="22" fillId="0" borderId="0"/>
    <xf numFmtId="0" fontId="137" fillId="0" borderId="0"/>
    <xf numFmtId="298" fontId="22" fillId="0" borderId="0"/>
    <xf numFmtId="305" fontId="22" fillId="0" borderId="0"/>
    <xf numFmtId="305" fontId="22" fillId="0" borderId="0"/>
    <xf numFmtId="298" fontId="22" fillId="0" borderId="0"/>
    <xf numFmtId="0" fontId="137" fillId="0" borderId="0"/>
    <xf numFmtId="0" fontId="41" fillId="0" borderId="0"/>
    <xf numFmtId="0" fontId="137" fillId="0" borderId="0"/>
    <xf numFmtId="298" fontId="120" fillId="0" borderId="0"/>
    <xf numFmtId="0" fontId="349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67" fillId="0" borderId="0"/>
    <xf numFmtId="0" fontId="137" fillId="0" borderId="0"/>
    <xf numFmtId="298" fontId="67" fillId="0" borderId="0"/>
    <xf numFmtId="298" fontId="67" fillId="0" borderId="0"/>
    <xf numFmtId="0" fontId="137" fillId="0" borderId="0"/>
    <xf numFmtId="298" fontId="67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67" fillId="0" borderId="0"/>
    <xf numFmtId="0" fontId="137" fillId="0" borderId="0"/>
    <xf numFmtId="298" fontId="67" fillId="0" borderId="0"/>
    <xf numFmtId="298" fontId="107" fillId="0" borderId="0">
      <alignment vertical="top"/>
    </xf>
    <xf numFmtId="298" fontId="107" fillId="0" borderId="0">
      <alignment vertical="top"/>
    </xf>
    <xf numFmtId="298" fontId="67" fillId="0" borderId="0"/>
    <xf numFmtId="0" fontId="137" fillId="0" borderId="0"/>
    <xf numFmtId="298" fontId="67" fillId="0" borderId="0"/>
    <xf numFmtId="298" fontId="107" fillId="0" borderId="0">
      <alignment vertical="top"/>
    </xf>
    <xf numFmtId="301" fontId="122" fillId="0" borderId="0"/>
    <xf numFmtId="301" fontId="122" fillId="0" borderId="0"/>
    <xf numFmtId="301" fontId="122" fillId="0" borderId="0"/>
    <xf numFmtId="301" fontId="122" fillId="0" borderId="0"/>
    <xf numFmtId="301" fontId="122" fillId="0" borderId="0"/>
    <xf numFmtId="0" fontId="137" fillId="0" borderId="0"/>
    <xf numFmtId="298" fontId="107" fillId="0" borderId="0">
      <alignment vertical="top"/>
    </xf>
    <xf numFmtId="298" fontId="67" fillId="0" borderId="0"/>
    <xf numFmtId="0" fontId="137" fillId="0" borderId="0"/>
    <xf numFmtId="298" fontId="67" fillId="0" borderId="0"/>
    <xf numFmtId="0" fontId="54" fillId="0" borderId="0" applyFill="0"/>
    <xf numFmtId="298" fontId="107" fillId="0" borderId="0">
      <alignment vertical="top"/>
    </xf>
    <xf numFmtId="298" fontId="107" fillId="0" borderId="0"/>
    <xf numFmtId="298" fontId="67" fillId="0" borderId="0"/>
    <xf numFmtId="298" fontId="67" fillId="0" borderId="0"/>
    <xf numFmtId="298" fontId="67" fillId="0" borderId="0"/>
    <xf numFmtId="298" fontId="67" fillId="0" borderId="0"/>
    <xf numFmtId="298" fontId="67" fillId="0" borderId="0"/>
    <xf numFmtId="0" fontId="67" fillId="0" borderId="0"/>
    <xf numFmtId="0" fontId="107" fillId="0" borderId="0">
      <alignment vertical="top"/>
    </xf>
    <xf numFmtId="0" fontId="22" fillId="0" borderId="0"/>
    <xf numFmtId="0" fontId="137" fillId="0" borderId="0"/>
    <xf numFmtId="0" fontId="22" fillId="0" borderId="0"/>
    <xf numFmtId="0" fontId="22" fillId="0" borderId="0"/>
    <xf numFmtId="0" fontId="59" fillId="0" borderId="0"/>
    <xf numFmtId="305" fontId="22" fillId="0" borderId="0"/>
    <xf numFmtId="314" fontId="22" fillId="0" borderId="0"/>
    <xf numFmtId="298" fontId="22" fillId="0" borderId="0"/>
    <xf numFmtId="0" fontId="22" fillId="0" borderId="0"/>
    <xf numFmtId="314" fontId="22" fillId="0" borderId="0"/>
    <xf numFmtId="298" fontId="22" fillId="0" borderId="0"/>
    <xf numFmtId="0" fontId="122" fillId="0" borderId="0"/>
    <xf numFmtId="314" fontId="22" fillId="0" borderId="0"/>
    <xf numFmtId="298" fontId="22" fillId="0" borderId="0"/>
    <xf numFmtId="298" fontId="22" fillId="0" borderId="0"/>
    <xf numFmtId="314" fontId="22" fillId="0" borderId="0"/>
    <xf numFmtId="298" fontId="22" fillId="0" borderId="0"/>
    <xf numFmtId="314" fontId="22" fillId="0" borderId="0"/>
    <xf numFmtId="298" fontId="22" fillId="0" borderId="0"/>
    <xf numFmtId="314" fontId="22" fillId="0" borderId="0"/>
    <xf numFmtId="0" fontId="126" fillId="0" borderId="0"/>
    <xf numFmtId="298" fontId="22" fillId="0" borderId="0"/>
    <xf numFmtId="0" fontId="41" fillId="0" borderId="0"/>
    <xf numFmtId="0" fontId="41" fillId="0" borderId="0"/>
    <xf numFmtId="0" fontId="22" fillId="0" borderId="0"/>
    <xf numFmtId="298" fontId="126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126" fillId="0" borderId="0"/>
    <xf numFmtId="298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22" fillId="0" borderId="0"/>
    <xf numFmtId="305" fontId="22" fillId="0" borderId="0"/>
    <xf numFmtId="0" fontId="137" fillId="0" borderId="0"/>
    <xf numFmtId="298" fontId="22" fillId="0" borderId="0"/>
    <xf numFmtId="0" fontId="41" fillId="0" borderId="0"/>
    <xf numFmtId="0" fontId="59" fillId="0" borderId="0"/>
    <xf numFmtId="305" fontId="22" fillId="0" borderId="0"/>
    <xf numFmtId="298" fontId="22" fillId="0" borderId="0"/>
    <xf numFmtId="305" fontId="22" fillId="0" borderId="0"/>
    <xf numFmtId="0" fontId="137" fillId="0" borderId="0"/>
    <xf numFmtId="298" fontId="22" fillId="0" borderId="0"/>
    <xf numFmtId="0" fontId="59" fillId="0" borderId="0"/>
    <xf numFmtId="0" fontId="129" fillId="0" borderId="0"/>
    <xf numFmtId="301" fontId="126" fillId="0" borderId="0"/>
    <xf numFmtId="298" fontId="126" fillId="0" borderId="0"/>
    <xf numFmtId="0" fontId="107" fillId="0" borderId="0"/>
    <xf numFmtId="301" fontId="126" fillId="0" borderId="0"/>
    <xf numFmtId="298" fontId="126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67" fillId="0" borderId="0"/>
    <xf numFmtId="0" fontId="137" fillId="0" borderId="0"/>
    <xf numFmtId="298" fontId="67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14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14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14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14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314" fontId="22" fillId="0" borderId="0"/>
    <xf numFmtId="298" fontId="22" fillId="0" borderId="0"/>
    <xf numFmtId="298" fontId="22" fillId="0" borderId="0"/>
    <xf numFmtId="314" fontId="22" fillId="0" borderId="0"/>
    <xf numFmtId="0" fontId="22" fillId="0" borderId="0"/>
    <xf numFmtId="298" fontId="22" fillId="0" borderId="0"/>
    <xf numFmtId="0" fontId="67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305" fontId="22" fillId="0" borderId="0"/>
    <xf numFmtId="298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22" fillId="0" borderId="0"/>
    <xf numFmtId="305" fontId="22" fillId="0" borderId="0"/>
    <xf numFmtId="298" fontId="22" fillId="0" borderId="0"/>
    <xf numFmtId="0" fontId="13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122" fillId="0" borderId="0"/>
    <xf numFmtId="301" fontId="126" fillId="0" borderId="0"/>
    <xf numFmtId="0" fontId="22" fillId="0" borderId="0"/>
    <xf numFmtId="0" fontId="22" fillId="0" borderId="0"/>
    <xf numFmtId="298" fontId="126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75" fontId="372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0" fontId="22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137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137" fillId="0" borderId="0"/>
    <xf numFmtId="298" fontId="107" fillId="0" borderId="0">
      <alignment vertical="top"/>
    </xf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22" fillId="0" borderId="0"/>
    <xf numFmtId="0" fontId="22" fillId="0" borderId="0"/>
    <xf numFmtId="0" fontId="22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44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44" fillId="0" borderId="0"/>
    <xf numFmtId="0" fontId="45" fillId="0" borderId="0"/>
    <xf numFmtId="298" fontId="107" fillId="0" borderId="0"/>
    <xf numFmtId="0" fontId="22" fillId="0" borderId="0"/>
    <xf numFmtId="298" fontId="126" fillId="0" borderId="0"/>
    <xf numFmtId="0" fontId="373" fillId="0" borderId="0"/>
    <xf numFmtId="0" fontId="22" fillId="0" borderId="0"/>
    <xf numFmtId="0" fontId="22" fillId="0" borderId="0"/>
    <xf numFmtId="0" fontId="348" fillId="0" borderId="0"/>
    <xf numFmtId="0" fontId="59" fillId="0" borderId="0"/>
    <xf numFmtId="0" fontId="137" fillId="0" borderId="0">
      <alignment vertical="top"/>
    </xf>
    <xf numFmtId="0" fontId="22" fillId="0" borderId="0"/>
    <xf numFmtId="0" fontId="59" fillId="0" borderId="0"/>
    <xf numFmtId="314" fontId="22" fillId="0" borderId="0"/>
    <xf numFmtId="305" fontId="22" fillId="0" borderId="0"/>
    <xf numFmtId="0" fontId="59" fillId="0" borderId="0"/>
    <xf numFmtId="314" fontId="22" fillId="0" borderId="0"/>
    <xf numFmtId="314" fontId="22" fillId="0" borderId="0"/>
    <xf numFmtId="314" fontId="22" fillId="0" borderId="0"/>
    <xf numFmtId="314" fontId="22" fillId="0" borderId="0"/>
    <xf numFmtId="314" fontId="22" fillId="0" borderId="0"/>
    <xf numFmtId="0" fontId="137" fillId="0" borderId="0"/>
    <xf numFmtId="298" fontId="22" fillId="0" borderId="0"/>
    <xf numFmtId="0" fontId="22" fillId="0" borderId="0"/>
    <xf numFmtId="314" fontId="22" fillId="0" borderId="0"/>
    <xf numFmtId="298" fontId="22" fillId="0" borderId="0"/>
    <xf numFmtId="0" fontId="137" fillId="0" borderId="0"/>
    <xf numFmtId="298" fontId="22" fillId="0" borderId="0"/>
    <xf numFmtId="298" fontId="22" fillId="0" borderId="0"/>
    <xf numFmtId="0" fontId="137" fillId="0" borderId="0"/>
    <xf numFmtId="298" fontId="22" fillId="0" borderId="0"/>
    <xf numFmtId="0" fontId="137" fillId="0" borderId="0"/>
    <xf numFmtId="298" fontId="22" fillId="0" borderId="0"/>
    <xf numFmtId="0" fontId="137" fillId="0" borderId="0"/>
    <xf numFmtId="0" fontId="107" fillId="0" borderId="0">
      <alignment vertical="top"/>
    </xf>
    <xf numFmtId="0" fontId="137" fillId="0" borderId="0"/>
    <xf numFmtId="298" fontId="22" fillId="0" borderId="0"/>
    <xf numFmtId="0" fontId="22" fillId="0" borderId="0"/>
    <xf numFmtId="0" fontId="59" fillId="0" borderId="0"/>
    <xf numFmtId="305" fontId="22" fillId="0" borderId="0"/>
    <xf numFmtId="298" fontId="22" fillId="0" borderId="0"/>
    <xf numFmtId="305" fontId="22" fillId="0" borderId="0"/>
    <xf numFmtId="0" fontId="137" fillId="0" borderId="0"/>
    <xf numFmtId="298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22" fillId="0" borderId="0"/>
    <xf numFmtId="0" fontId="22" fillId="0" borderId="0"/>
    <xf numFmtId="0" fontId="22" fillId="0" borderId="0"/>
    <xf numFmtId="0" fontId="348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05" fontId="22" fillId="0" borderId="0"/>
    <xf numFmtId="0" fontId="348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305" fontId="22" fillId="0" borderId="0"/>
    <xf numFmtId="298" fontId="22" fillId="0" borderId="0"/>
    <xf numFmtId="305" fontId="22" fillId="0" borderId="0"/>
    <xf numFmtId="0" fontId="348" fillId="0" borderId="0"/>
    <xf numFmtId="298" fontId="22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301" fontId="126" fillId="0" borderId="0"/>
    <xf numFmtId="0" fontId="348" fillId="0" borderId="0"/>
    <xf numFmtId="298" fontId="126" fillId="0" borderId="0"/>
    <xf numFmtId="0" fontId="44" fillId="0" borderId="0"/>
    <xf numFmtId="0" fontId="216" fillId="0" borderId="0"/>
    <xf numFmtId="298" fontId="107" fillId="0" borderId="0"/>
    <xf numFmtId="0" fontId="54" fillId="0" borderId="0" applyFill="0" applyBorder="0"/>
    <xf numFmtId="275" fontId="126" fillId="0" borderId="0"/>
    <xf numFmtId="0" fontId="137" fillId="0" borderId="0"/>
    <xf numFmtId="298" fontId="107" fillId="0" borderId="0">
      <alignment vertical="top"/>
    </xf>
    <xf numFmtId="0" fontId="44" fillId="0" borderId="0"/>
    <xf numFmtId="0" fontId="137" fillId="0" borderId="0"/>
    <xf numFmtId="298" fontId="107" fillId="0" borderId="0">
      <alignment vertical="top"/>
    </xf>
    <xf numFmtId="0" fontId="44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45" fillId="0" borderId="0"/>
    <xf numFmtId="0" fontId="137" fillId="0" borderId="0"/>
    <xf numFmtId="298" fontId="107" fillId="0" borderId="0">
      <alignment vertical="top"/>
    </xf>
    <xf numFmtId="0" fontId="44" fillId="0" borderId="0"/>
    <xf numFmtId="0" fontId="41" fillId="0" borderId="0"/>
    <xf numFmtId="298" fontId="107" fillId="0" borderId="0">
      <alignment vertical="top"/>
    </xf>
    <xf numFmtId="0" fontId="137" fillId="0" borderId="0"/>
    <xf numFmtId="298" fontId="107" fillId="0" borderId="0">
      <alignment vertical="top"/>
    </xf>
    <xf numFmtId="0" fontId="44" fillId="0" borderId="0"/>
    <xf numFmtId="0" fontId="107" fillId="0" borderId="0">
      <alignment vertical="top"/>
    </xf>
    <xf numFmtId="0" fontId="54" fillId="0" borderId="0" applyFill="0" applyBorder="0"/>
    <xf numFmtId="0" fontId="54" fillId="0" borderId="0" applyFill="0" applyBorder="0"/>
    <xf numFmtId="0" fontId="107" fillId="0" borderId="0">
      <alignment vertical="top"/>
    </xf>
    <xf numFmtId="0" fontId="107" fillId="0" borderId="0">
      <alignment vertical="top"/>
    </xf>
    <xf numFmtId="0" fontId="44" fillId="0" borderId="0"/>
    <xf numFmtId="0" fontId="54" fillId="0" borderId="0" applyFill="0" applyBorder="0"/>
    <xf numFmtId="0" fontId="107" fillId="0" borderId="0">
      <alignment vertical="top"/>
    </xf>
    <xf numFmtId="0" fontId="22" fillId="0" borderId="0"/>
    <xf numFmtId="0" fontId="107" fillId="0" borderId="0">
      <alignment vertical="top"/>
    </xf>
    <xf numFmtId="0" fontId="44" fillId="0" borderId="0"/>
    <xf numFmtId="0" fontId="54" fillId="0" borderId="0" applyFill="0" applyBorder="0"/>
    <xf numFmtId="0" fontId="107" fillId="0" borderId="0">
      <alignment vertical="top"/>
    </xf>
    <xf numFmtId="0" fontId="22" fillId="0" borderId="0"/>
    <xf numFmtId="0" fontId="107" fillId="0" borderId="0">
      <alignment vertical="top"/>
    </xf>
    <xf numFmtId="0" fontId="44" fillId="0" borderId="0"/>
    <xf numFmtId="0" fontId="54" fillId="0" borderId="0" applyFill="0" applyBorder="0"/>
    <xf numFmtId="0" fontId="107" fillId="0" borderId="0">
      <alignment vertical="top"/>
    </xf>
    <xf numFmtId="0" fontId="107" fillId="0" borderId="0">
      <alignment vertical="top"/>
    </xf>
    <xf numFmtId="0" fontId="22" fillId="0" borderId="0"/>
    <xf numFmtId="0" fontId="22" fillId="0" borderId="0"/>
    <xf numFmtId="0" fontId="59" fillId="0" borderId="0"/>
    <xf numFmtId="0" fontId="22" fillId="0" borderId="0"/>
    <xf numFmtId="0" fontId="59" fillId="0" borderId="0"/>
    <xf numFmtId="298" fontId="67" fillId="0" borderId="0"/>
    <xf numFmtId="0" fontId="59" fillId="0" borderId="0"/>
    <xf numFmtId="0" fontId="137" fillId="0" borderId="0"/>
    <xf numFmtId="0" fontId="22" fillId="0" borderId="0"/>
    <xf numFmtId="298" fontId="67" fillId="0" borderId="0"/>
    <xf numFmtId="0" fontId="107" fillId="0" borderId="0">
      <alignment vertical="top"/>
    </xf>
    <xf numFmtId="298" fontId="67" fillId="0" borderId="0"/>
    <xf numFmtId="298" fontId="67" fillId="0" borderId="0"/>
    <xf numFmtId="298" fontId="67" fillId="0" borderId="0"/>
    <xf numFmtId="298" fontId="67" fillId="0" borderId="0"/>
    <xf numFmtId="314" fontId="67" fillId="0" borderId="0"/>
    <xf numFmtId="298" fontId="67" fillId="0" borderId="0"/>
    <xf numFmtId="301" fontId="67" fillId="0" borderId="0"/>
    <xf numFmtId="298" fontId="67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37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59" fillId="0" borderId="0"/>
    <xf numFmtId="298" fontId="67" fillId="0" borderId="0"/>
    <xf numFmtId="0" fontId="44" fillId="0" borderId="0"/>
    <xf numFmtId="0" fontId="137" fillId="0" borderId="0"/>
    <xf numFmtId="0" fontId="59" fillId="0" borderId="0"/>
    <xf numFmtId="0" fontId="348" fillId="0" borderId="0"/>
    <xf numFmtId="0" fontId="107" fillId="0" borderId="0">
      <alignment vertical="top"/>
    </xf>
    <xf numFmtId="0" fontId="107" fillId="0" borderId="0">
      <alignment vertical="top"/>
    </xf>
    <xf numFmtId="0" fontId="22" fillId="0" borderId="0"/>
    <xf numFmtId="0" fontId="22" fillId="0" borderId="0"/>
    <xf numFmtId="315" fontId="91" fillId="0" borderId="0"/>
    <xf numFmtId="0" fontId="22" fillId="0" borderId="0"/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137" fillId="0" borderId="0">
      <alignment vertical="top"/>
    </xf>
    <xf numFmtId="0" fontId="13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22" fillId="0" borderId="0"/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0" fontId="107" fillId="0" borderId="0">
      <alignment vertical="top"/>
    </xf>
    <xf numFmtId="298" fontId="67" fillId="0" borderId="0"/>
    <xf numFmtId="0" fontId="67" fillId="0" borderId="0"/>
    <xf numFmtId="0" fontId="22" fillId="0" borderId="0"/>
    <xf numFmtId="0" fontId="22" fillId="0" borderId="0"/>
    <xf numFmtId="301" fontId="67" fillId="0" borderId="0"/>
    <xf numFmtId="0" fontId="22" fillId="0" borderId="0"/>
    <xf numFmtId="314" fontId="67" fillId="0" borderId="0"/>
    <xf numFmtId="0" fontId="54" fillId="0" borderId="0" applyFill="0" applyBorder="0"/>
    <xf numFmtId="298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33" fontId="122" fillId="0" borderId="0"/>
    <xf numFmtId="0" fontId="22" fillId="0" borderId="0"/>
    <xf numFmtId="0" fontId="22" fillId="0" borderId="0"/>
    <xf numFmtId="0" fontId="22" fillId="0" borderId="0"/>
    <xf numFmtId="0" fontId="107" fillId="0" borderId="0">
      <alignment vertical="top"/>
    </xf>
    <xf numFmtId="0" fontId="137" fillId="0" borderId="0"/>
    <xf numFmtId="0" fontId="137" fillId="0" borderId="0"/>
    <xf numFmtId="0" fontId="107" fillId="0" borderId="0">
      <alignment vertical="top"/>
    </xf>
    <xf numFmtId="0" fontId="107" fillId="0" borderId="0">
      <alignment vertical="top"/>
    </xf>
    <xf numFmtId="0" fontId="22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107" fillId="0" borderId="0">
      <alignment vertical="top"/>
    </xf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298" fontId="122" fillId="0" borderId="0"/>
    <xf numFmtId="0" fontId="22" fillId="0" borderId="0"/>
    <xf numFmtId="0" fontId="59" fillId="0" borderId="0"/>
    <xf numFmtId="0" fontId="22" fillId="0" borderId="0"/>
    <xf numFmtId="0" fontId="59" fillId="0" borderId="0"/>
    <xf numFmtId="314" fontId="67" fillId="0" borderId="0"/>
    <xf numFmtId="0" fontId="59" fillId="0" borderId="0"/>
    <xf numFmtId="0" fontId="137" fillId="0" borderId="0"/>
    <xf numFmtId="0" fontId="22" fillId="0" borderId="0"/>
    <xf numFmtId="298" fontId="107" fillId="0" borderId="0"/>
    <xf numFmtId="0" fontId="107" fillId="0" borderId="0">
      <alignment vertical="top"/>
    </xf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5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98" fontId="1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7" fillId="0" borderId="0">
      <alignment vertical="top"/>
    </xf>
    <xf numFmtId="0" fontId="22" fillId="0" borderId="0"/>
    <xf numFmtId="0" fontId="22" fillId="0" borderId="0"/>
    <xf numFmtId="0" fontId="22" fillId="0" borderId="0"/>
    <xf numFmtId="0" fontId="59" fillId="0" borderId="0"/>
    <xf numFmtId="298" fontId="107" fillId="0" borderId="0"/>
    <xf numFmtId="0" fontId="44" fillId="0" borderId="0"/>
    <xf numFmtId="0" fontId="59" fillId="0" borderId="0"/>
    <xf numFmtId="0" fontId="137" fillId="0" borderId="0"/>
    <xf numFmtId="0" fontId="54" fillId="0" borderId="0" applyFill="0" applyBorder="0"/>
    <xf numFmtId="0" fontId="54" fillId="0" borderId="0" applyFill="0" applyBorder="0"/>
    <xf numFmtId="0" fontId="54" fillId="0" borderId="0" applyFill="0"/>
    <xf numFmtId="0" fontId="59" fillId="0" borderId="0"/>
    <xf numFmtId="0" fontId="41" fillId="0" borderId="0"/>
    <xf numFmtId="0" fontId="22" fillId="0" borderId="0"/>
    <xf numFmtId="0" fontId="22" fillId="0" borderId="0"/>
    <xf numFmtId="0" fontId="351" fillId="0" borderId="0"/>
    <xf numFmtId="0" fontId="342" fillId="0" borderId="0"/>
    <xf numFmtId="0" fontId="41" fillId="0" borderId="0"/>
    <xf numFmtId="305" fontId="122" fillId="0" borderId="0"/>
    <xf numFmtId="0" fontId="41" fillId="0" borderId="0"/>
    <xf numFmtId="0" fontId="41" fillId="0" borderId="0"/>
    <xf numFmtId="0" fontId="41" fillId="0" borderId="0"/>
    <xf numFmtId="275" fontId="45" fillId="0" borderId="0" applyFont="0" applyFill="0" applyBorder="0" applyAlignment="0" applyProtection="0">
      <alignment horizontal="centerContinuous"/>
    </xf>
    <xf numFmtId="275" fontId="45" fillId="0" borderId="0" applyFont="0" applyFill="0" applyBorder="0" applyAlignment="0" applyProtection="0">
      <alignment horizontal="centerContinuous"/>
    </xf>
    <xf numFmtId="275" fontId="45" fillId="0" borderId="0" applyFont="0" applyFill="0" applyBorder="0" applyAlignment="0" applyProtection="0">
      <alignment horizontal="centerContinuous"/>
    </xf>
    <xf numFmtId="275" fontId="45" fillId="0" borderId="0" applyFont="0" applyFill="0" applyBorder="0" applyAlignment="0" applyProtection="0">
      <alignment horizontal="centerContinuous"/>
    </xf>
    <xf numFmtId="0" fontId="91" fillId="56" borderId="28" applyNumberFormat="0" applyFont="0" applyAlignment="0" applyProtection="0"/>
    <xf numFmtId="0" fontId="91" fillId="56" borderId="28" applyNumberFormat="0" applyFont="0" applyAlignment="0" applyProtection="0"/>
    <xf numFmtId="0" fontId="91" fillId="56" borderId="28" applyNumberFormat="0" applyFont="0" applyAlignment="0" applyProtection="0"/>
    <xf numFmtId="0" fontId="91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145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22" fillId="4" borderId="12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22" fillId="4" borderId="12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41" fillId="4" borderId="12" applyNumberFormat="0" applyFont="0" applyAlignment="0" applyProtection="0"/>
    <xf numFmtId="0" fontId="62" fillId="56" borderId="28" applyNumberFormat="0" applyFont="0" applyAlignment="0" applyProtection="0"/>
    <xf numFmtId="0" fontId="22" fillId="4" borderId="12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62" fillId="56" borderId="28" applyNumberFormat="0" applyFont="0" applyAlignment="0" applyProtection="0"/>
    <xf numFmtId="0" fontId="22" fillId="4" borderId="12" applyNumberFormat="0" applyFont="0" applyAlignment="0" applyProtection="0"/>
    <xf numFmtId="0" fontId="41" fillId="4" borderId="12" applyNumberFormat="0" applyFont="0" applyAlignment="0" applyProtection="0"/>
    <xf numFmtId="0" fontId="22" fillId="4" borderId="12" applyNumberFormat="0" applyFont="0" applyAlignment="0" applyProtection="0"/>
    <xf numFmtId="0" fontId="41" fillId="4" borderId="12" applyNumberFormat="0" applyFont="0" applyAlignment="0" applyProtection="0"/>
    <xf numFmtId="0" fontId="59" fillId="56" borderId="28" applyNumberFormat="0" applyFont="0" applyAlignment="0" applyProtection="0"/>
    <xf numFmtId="0" fontId="59" fillId="56" borderId="28" applyNumberFormat="0" applyFont="0" applyAlignment="0" applyProtection="0"/>
    <xf numFmtId="0" fontId="41" fillId="4" borderId="12" applyNumberFormat="0" applyFont="0" applyAlignment="0" applyProtection="0"/>
    <xf numFmtId="0" fontId="41" fillId="4" borderId="12" applyNumberFormat="0" applyFont="0" applyAlignment="0" applyProtection="0"/>
    <xf numFmtId="0" fontId="22" fillId="4" borderId="12" applyNumberFormat="0" applyFont="0" applyAlignment="0" applyProtection="0"/>
    <xf numFmtId="0" fontId="41" fillId="4" borderId="12" applyNumberFormat="0" applyFont="0" applyAlignment="0" applyProtection="0"/>
    <xf numFmtId="0" fontId="41" fillId="4" borderId="12" applyNumberFormat="0" applyFont="0" applyAlignment="0" applyProtection="0"/>
    <xf numFmtId="0" fontId="22" fillId="4" borderId="12" applyNumberFormat="0" applyFont="0" applyAlignment="0" applyProtection="0"/>
    <xf numFmtId="0" fontId="22" fillId="4" borderId="12" applyNumberFormat="0" applyFont="0" applyAlignment="0" applyProtection="0"/>
    <xf numFmtId="0" fontId="374" fillId="61" borderId="28">
      <alignment vertical="center"/>
    </xf>
    <xf numFmtId="275" fontId="244" fillId="0" borderId="0"/>
    <xf numFmtId="275" fontId="44" fillId="0" borderId="0"/>
    <xf numFmtId="275" fontId="270" fillId="0" borderId="0"/>
    <xf numFmtId="0" fontId="108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292" fillId="53" borderId="29" applyNumberFormat="0" applyAlignment="0" applyProtection="0"/>
    <xf numFmtId="0" fontId="108" fillId="53" borderId="29" applyNumberFormat="0" applyAlignment="0" applyProtection="0"/>
    <xf numFmtId="275" fontId="375" fillId="92" borderId="82" applyNumberFormat="0" applyAlignment="0" applyProtection="0"/>
    <xf numFmtId="275" fontId="375" fillId="92" borderId="82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108" fillId="53" borderId="29" applyNumberFormat="0" applyAlignment="0" applyProtection="0"/>
    <xf numFmtId="0" fontId="81" fillId="9" borderId="17" applyNumberFormat="0" applyAlignment="0" applyProtection="0"/>
    <xf numFmtId="0" fontId="164" fillId="53" borderId="29" applyNumberFormat="0" applyAlignment="0" applyProtection="0"/>
    <xf numFmtId="0" fontId="164" fillId="53" borderId="29" applyNumberFormat="0" applyAlignment="0" applyProtection="0"/>
    <xf numFmtId="0" fontId="164" fillId="92" borderId="29" applyNumberFormat="0" applyAlignment="0" applyProtection="0"/>
    <xf numFmtId="0" fontId="164" fillId="92" borderId="29" applyNumberFormat="0" applyAlignment="0" applyProtection="0"/>
    <xf numFmtId="0" fontId="164" fillId="92" borderId="29" applyNumberFormat="0" applyAlignment="0" applyProtection="0"/>
    <xf numFmtId="0" fontId="164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5" fontId="377" fillId="3" borderId="0">
      <alignment horizontal="right"/>
    </xf>
    <xf numFmtId="275" fontId="378" fillId="3" borderId="70"/>
    <xf numFmtId="275" fontId="378" fillId="0" borderId="0" applyBorder="0">
      <alignment horizontal="centerContinuous"/>
    </xf>
    <xf numFmtId="275" fontId="379" fillId="0" borderId="0" applyBorder="0">
      <alignment horizontal="centerContinuous"/>
    </xf>
    <xf numFmtId="317" fontId="344" fillId="0" borderId="0" applyFont="0" applyFill="0" applyBorder="0" applyAlignment="0" applyProtection="0"/>
    <xf numFmtId="318" fontId="343" fillId="0" borderId="0" applyFont="0" applyFill="0" applyBorder="0" applyAlignment="0" applyProtection="0"/>
    <xf numFmtId="319" fontId="44" fillId="0" borderId="0" applyFont="0" applyFill="0" applyBorder="0" applyAlignment="0" applyProtection="0"/>
    <xf numFmtId="246" fontId="44" fillId="0" borderId="0" applyFont="0" applyFill="0" applyBorder="0" applyAlignment="0" applyProtection="0"/>
    <xf numFmtId="320" fontId="44" fillId="0" borderId="0" applyFont="0" applyFill="0" applyBorder="0" applyAlignment="0" applyProtection="0"/>
    <xf numFmtId="321" fontId="344" fillId="0" borderId="0" applyFont="0" applyFill="0" applyBorder="0" applyAlignment="0" applyProtection="0"/>
    <xf numFmtId="322" fontId="343" fillId="0" borderId="0" applyFont="0" applyFill="0" applyBorder="0" applyAlignment="0" applyProtection="0"/>
    <xf numFmtId="323" fontId="344" fillId="0" borderId="0" applyFont="0" applyFill="0" applyBorder="0" applyAlignment="0" applyProtection="0"/>
    <xf numFmtId="324" fontId="343" fillId="0" borderId="0" applyFont="0" applyFill="0" applyBorder="0" applyAlignment="0" applyProtection="0"/>
    <xf numFmtId="325" fontId="344" fillId="0" borderId="0" applyFont="0" applyFill="0" applyBorder="0" applyAlignment="0" applyProtection="0"/>
    <xf numFmtId="326" fontId="343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37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top"/>
    </xf>
    <xf numFmtId="9" fontId="1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top"/>
    </xf>
    <xf numFmtId="9" fontId="107" fillId="0" borderId="0" applyFont="0" applyFill="0" applyBorder="0" applyAlignment="0" applyProtection="0">
      <alignment vertical="top"/>
    </xf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13" fontId="44" fillId="0" borderId="0" applyFont="0" applyFill="0" applyProtection="0"/>
    <xf numFmtId="289" fontId="44" fillId="0" borderId="0" applyFill="0" applyBorder="0" applyAlignment="0"/>
    <xf numFmtId="290" fontId="44" fillId="0" borderId="0" applyFill="0" applyBorder="0" applyAlignment="0"/>
    <xf numFmtId="289" fontId="44" fillId="0" borderId="0" applyFill="0" applyBorder="0" applyAlignment="0"/>
    <xf numFmtId="244" fontId="44" fillId="0" borderId="0" applyFill="0" applyBorder="0" applyAlignment="0"/>
    <xf numFmtId="290" fontId="44" fillId="0" borderId="0" applyFill="0" applyBorder="0" applyAlignment="0"/>
    <xf numFmtId="275" fontId="132" fillId="0" borderId="0" applyNumberFormat="0" applyFont="0" applyFill="0" applyBorder="0" applyAlignment="0" applyProtection="0">
      <alignment horizontal="left"/>
    </xf>
    <xf numFmtId="17" fontId="132" fillId="0" borderId="0" applyFont="0" applyFill="0" applyBorder="0" applyAlignment="0" applyProtection="0"/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275" fontId="226" fillId="0" borderId="38">
      <alignment horizontal="center"/>
    </xf>
    <xf numFmtId="3" fontId="132" fillId="0" borderId="0" applyFont="0" applyFill="0" applyBorder="0" applyAlignment="0" applyProtection="0"/>
    <xf numFmtId="275" fontId="132" fillId="94" borderId="0" applyNumberFormat="0" applyFont="0" applyBorder="0" applyAlignment="0" applyProtection="0"/>
    <xf numFmtId="275" fontId="244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29" fontId="244" fillId="0" borderId="0" applyFont="0" applyFill="0" applyBorder="0" applyAlignment="0" applyProtection="0"/>
    <xf numFmtId="275" fontId="38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44" fillId="0" borderId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131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132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275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7" fillId="0" borderId="0" applyFill="0" applyBorder="0" applyAlignment="0"/>
    <xf numFmtId="330" fontId="44" fillId="0" borderId="0" applyFill="0" applyBorder="0" applyAlignment="0"/>
    <xf numFmtId="331" fontId="44" fillId="0" borderId="0" applyFill="0" applyBorder="0" applyAlignment="0"/>
    <xf numFmtId="275" fontId="313" fillId="0" borderId="0"/>
    <xf numFmtId="275" fontId="314" fillId="0" borderId="0"/>
    <xf numFmtId="275" fontId="170" fillId="0" borderId="0" applyFill="0" applyBorder="0" applyProtection="0">
      <alignment horizontal="left" vertical="top"/>
    </xf>
    <xf numFmtId="0" fontId="293" fillId="0" borderId="0" applyNumberFormat="0" applyFill="0" applyBorder="0" applyAlignment="0" applyProtection="0"/>
    <xf numFmtId="275" fontId="38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94" fillId="0" borderId="31" applyNumberFormat="0" applyFill="0" applyAlignment="0" applyProtection="0"/>
    <xf numFmtId="0" fontId="58" fillId="0" borderId="20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58" fillId="0" borderId="20" applyNumberFormat="0" applyFill="0" applyAlignment="0" applyProtection="0"/>
    <xf numFmtId="0" fontId="294" fillId="0" borderId="31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0" fontId="294" fillId="0" borderId="31" applyNumberFormat="0" applyFill="0" applyAlignment="0" applyProtection="0"/>
    <xf numFmtId="275" fontId="385" fillId="0" borderId="83" applyNumberFormat="0" applyFill="0" applyAlignment="0" applyProtection="0"/>
    <xf numFmtId="275" fontId="385" fillId="0" borderId="83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44" fillId="0" borderId="68" applyNumberFormat="0" applyFont="0" applyBorder="0" applyAlignment="0" applyProtection="0"/>
    <xf numFmtId="0" fontId="166" fillId="0" borderId="31" applyNumberFormat="0" applyFill="0" applyAlignment="0" applyProtection="0"/>
    <xf numFmtId="0" fontId="166" fillId="0" borderId="31" applyNumberFormat="0" applyFill="0" applyAlignment="0" applyProtection="0"/>
    <xf numFmtId="0" fontId="58" fillId="0" borderId="20" applyNumberFormat="0" applyFill="0" applyAlignment="0" applyProtection="0"/>
    <xf numFmtId="0" fontId="166" fillId="0" borderId="84" applyNumberFormat="0" applyFill="0" applyAlignment="0" applyProtection="0"/>
    <xf numFmtId="0" fontId="166" fillId="0" borderId="84" applyNumberFormat="0" applyFill="0" applyAlignment="0" applyProtection="0"/>
    <xf numFmtId="0" fontId="166" fillId="0" borderId="84" applyNumberFormat="0" applyFill="0" applyAlignment="0" applyProtection="0"/>
    <xf numFmtId="0" fontId="166" fillId="0" borderId="84" applyNumberFormat="0" applyFill="0" applyAlignment="0" applyProtection="0"/>
    <xf numFmtId="332" fontId="44" fillId="0" borderId="0" applyFont="0" applyFill="0" applyBorder="0" applyAlignment="0" applyProtection="0"/>
    <xf numFmtId="333" fontId="44" fillId="0" borderId="0" applyFont="0" applyFill="0" applyBorder="0" applyAlignment="0" applyProtection="0"/>
    <xf numFmtId="275" fontId="44" fillId="0" borderId="0" applyFont="0" applyFill="0" applyBorder="0" applyAlignment="0" applyProtection="0"/>
    <xf numFmtId="275" fontId="44" fillId="0" borderId="0" applyFont="0" applyFill="0" applyBorder="0" applyAlignment="0" applyProtection="0"/>
    <xf numFmtId="275" fontId="44" fillId="0" borderId="0">
      <alignment horizontal="center" textRotation="180"/>
    </xf>
    <xf numFmtId="334" fontId="44" fillId="0" borderId="0" applyFont="0" applyFill="0" applyBorder="0" applyAlignment="0" applyProtection="0"/>
    <xf numFmtId="335" fontId="44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130" fillId="0" borderId="0" applyFont="0" applyFill="0" applyBorder="0" applyAlignment="0" applyProtection="0"/>
    <xf numFmtId="0" fontId="22" fillId="0" borderId="0"/>
    <xf numFmtId="42" fontId="55" fillId="0" borderId="0" applyFont="0" applyFill="0" applyBorder="0" applyAlignment="0" applyProtection="0"/>
    <xf numFmtId="42" fontId="55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2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4" fontId="55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44" fontId="130" fillId="0" borderId="0" applyFont="0" applyFill="0" applyBorder="0" applyAlignment="0" applyProtection="0"/>
    <xf numFmtId="0" fontId="295" fillId="0" borderId="0" applyNumberFormat="0" applyFill="0" applyBorder="0" applyAlignment="0" applyProtection="0"/>
    <xf numFmtId="275" fontId="38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336" fontId="343" fillId="0" borderId="0" applyFon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275" fontId="244" fillId="0" borderId="0" applyFont="0" applyFill="0" applyBorder="0" applyAlignment="0" applyProtection="0"/>
    <xf numFmtId="259" fontId="387" fillId="0" borderId="0" applyFont="0" applyFill="0" applyBorder="0" applyAlignment="0" applyProtection="0"/>
    <xf numFmtId="192" fontId="387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37" fontId="244" fillId="0" borderId="0"/>
    <xf numFmtId="275" fontId="387" fillId="0" borderId="0" applyFont="0" applyFill="0" applyBorder="0" applyAlignment="0" applyProtection="0"/>
    <xf numFmtId="275" fontId="38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3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22" fillId="0" borderId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275" fontId="318" fillId="49" borderId="0" applyNumberFormat="0" applyBorder="0" applyAlignment="0" applyProtection="0">
      <alignment vertical="center"/>
    </xf>
    <xf numFmtId="275" fontId="318" fillId="50" borderId="0" applyNumberFormat="0" applyBorder="0" applyAlignment="0" applyProtection="0">
      <alignment vertical="center"/>
    </xf>
    <xf numFmtId="275" fontId="318" fillId="51" borderId="0" applyNumberFormat="0" applyBorder="0" applyAlignment="0" applyProtection="0">
      <alignment vertical="center"/>
    </xf>
    <xf numFmtId="275" fontId="318" fillId="46" borderId="0" applyNumberFormat="0" applyBorder="0" applyAlignment="0" applyProtection="0">
      <alignment vertical="center"/>
    </xf>
    <xf numFmtId="275" fontId="318" fillId="47" borderId="0" applyNumberFormat="0" applyBorder="0" applyAlignment="0" applyProtection="0">
      <alignment vertical="center"/>
    </xf>
    <xf numFmtId="275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5" fontId="388" fillId="0" borderId="0" applyNumberFormat="0" applyFill="0" applyBorder="0" applyAlignment="0" applyProtection="0">
      <alignment vertical="center"/>
    </xf>
    <xf numFmtId="275" fontId="389" fillId="53" borderId="22" applyNumberFormat="0" applyAlignment="0" applyProtection="0">
      <alignment vertical="center"/>
    </xf>
    <xf numFmtId="275" fontId="389" fillId="53" borderId="22" applyNumberFormat="0" applyAlignment="0" applyProtection="0">
      <alignment vertical="center"/>
    </xf>
    <xf numFmtId="344" fontId="244" fillId="0" borderId="0">
      <protection locked="0"/>
    </xf>
    <xf numFmtId="275" fontId="208" fillId="0" borderId="0">
      <protection locked="0"/>
    </xf>
    <xf numFmtId="275" fontId="208" fillId="0" borderId="0">
      <protection locked="0"/>
    </xf>
    <xf numFmtId="345" fontId="44" fillId="0" borderId="56">
      <alignment horizontal="right" vertical="center" shrinkToFit="1"/>
    </xf>
    <xf numFmtId="38" fontId="307" fillId="0" borderId="0"/>
    <xf numFmtId="0" fontId="307" fillId="0" borderId="0"/>
    <xf numFmtId="275" fontId="390" fillId="36" borderId="0" applyNumberFormat="0" applyBorder="0" applyAlignment="0" applyProtection="0">
      <alignment vertical="center"/>
    </xf>
    <xf numFmtId="275" fontId="354" fillId="0" borderId="0">
      <protection locked="0"/>
    </xf>
    <xf numFmtId="275" fontId="391" fillId="0" borderId="0" applyFill="0" applyBorder="0" applyProtection="0">
      <alignment vertical="center"/>
    </xf>
    <xf numFmtId="275" fontId="244" fillId="95" borderId="0">
      <alignment horizontal="left"/>
    </xf>
    <xf numFmtId="275" fontId="354" fillId="0" borderId="0">
      <protection locked="0"/>
    </xf>
    <xf numFmtId="275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5" fontId="303" fillId="56" borderId="28" applyNumberFormat="0" applyFont="0" applyAlignment="0" applyProtection="0">
      <alignment vertical="center"/>
    </xf>
    <xf numFmtId="275" fontId="303" fillId="56" borderId="28" applyNumberFormat="0" applyFont="0" applyAlignment="0" applyProtection="0">
      <alignment vertical="center"/>
    </xf>
    <xf numFmtId="275" fontId="393" fillId="0" borderId="0" applyFont="0" applyFill="0" applyBorder="0" applyAlignment="0" applyProtection="0"/>
    <xf numFmtId="275" fontId="393" fillId="0" borderId="0" applyFont="0" applyFill="0" applyBorder="0" applyAlignment="0" applyProtection="0"/>
    <xf numFmtId="275" fontId="394" fillId="0" borderId="0" applyFont="0" applyFill="0" applyBorder="0" applyAlignment="0" applyProtection="0"/>
    <xf numFmtId="275" fontId="244" fillId="0" borderId="0" applyFont="0" applyFill="0" applyBorder="0" applyAlignment="0" applyProtection="0"/>
    <xf numFmtId="275" fontId="395" fillId="0" borderId="0" applyFont="0" applyFill="0" applyBorder="0" applyAlignment="0" applyProtection="0"/>
    <xf numFmtId="275" fontId="395" fillId="0" borderId="0" applyFont="0" applyFill="0" applyBorder="0" applyAlignment="0" applyProtection="0"/>
    <xf numFmtId="10" fontId="178" fillId="0" borderId="21"/>
    <xf numFmtId="10" fontId="178" fillId="0" borderId="21"/>
    <xf numFmtId="10" fontId="178" fillId="0" borderId="0"/>
    <xf numFmtId="275" fontId="396" fillId="55" borderId="0" applyNumberFormat="0" applyBorder="0" applyAlignment="0" applyProtection="0">
      <alignment vertical="center"/>
    </xf>
    <xf numFmtId="275" fontId="397" fillId="0" borderId="0"/>
    <xf numFmtId="275" fontId="395" fillId="0" borderId="0" applyFont="0" applyFill="0" applyBorder="0" applyAlignment="0" applyProtection="0"/>
    <xf numFmtId="275" fontId="395" fillId="0" borderId="0" applyFont="0" applyFill="0" applyBorder="0" applyAlignment="0" applyProtection="0"/>
    <xf numFmtId="275" fontId="244" fillId="0" borderId="0">
      <alignment vertical="center"/>
    </xf>
    <xf numFmtId="346" fontId="303" fillId="96" borderId="56" applyNumberFormat="0">
      <alignment vertical="center"/>
    </xf>
    <xf numFmtId="346" fontId="303" fillId="0" borderId="56">
      <alignment vertical="center"/>
    </xf>
    <xf numFmtId="180" fontId="244" fillId="0" borderId="0" applyFont="0" applyFill="0" applyBorder="0" applyAlignment="0" applyProtection="0"/>
    <xf numFmtId="275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5" fontId="398" fillId="0" borderId="56"/>
    <xf numFmtId="3" fontId="398" fillId="0" borderId="85"/>
    <xf numFmtId="3" fontId="398" fillId="0" borderId="86"/>
    <xf numFmtId="275" fontId="399" fillId="0" borderId="56"/>
    <xf numFmtId="275" fontId="400" fillId="0" borderId="0">
      <alignment horizontal="center"/>
    </xf>
    <xf numFmtId="275" fontId="401" fillId="0" borderId="87">
      <alignment horizontal="center"/>
    </xf>
    <xf numFmtId="275" fontId="402" fillId="0" borderId="0" applyNumberFormat="0" applyFill="0" applyBorder="0" applyAlignment="0" applyProtection="0">
      <alignment vertical="center"/>
    </xf>
    <xf numFmtId="275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7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8" fontId="405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275" fontId="406" fillId="0" borderId="88"/>
    <xf numFmtId="275" fontId="407" fillId="0" borderId="27" applyNumberFormat="0" applyFill="0" applyAlignment="0" applyProtection="0">
      <alignment vertical="center"/>
    </xf>
    <xf numFmtId="275" fontId="408" fillId="0" borderId="31" applyNumberFormat="0" applyFill="0" applyAlignment="0" applyProtection="0">
      <alignment vertical="center"/>
    </xf>
    <xf numFmtId="275" fontId="408" fillId="0" borderId="31" applyNumberFormat="0" applyFill="0" applyAlignment="0" applyProtection="0">
      <alignment vertical="center"/>
    </xf>
    <xf numFmtId="350" fontId="303" fillId="0" borderId="0" applyFont="0" applyFill="0" applyBorder="0" applyAlignment="0" applyProtection="0"/>
    <xf numFmtId="351" fontId="303" fillId="0" borderId="0" applyFill="0" applyBorder="0" applyProtection="0">
      <alignment horizontal="right"/>
    </xf>
    <xf numFmtId="346" fontId="303" fillId="0" borderId="56">
      <alignment vertical="center"/>
    </xf>
    <xf numFmtId="4" fontId="354" fillId="0" borderId="0">
      <protection locked="0"/>
    </xf>
    <xf numFmtId="352" fontId="244" fillId="0" borderId="0">
      <protection locked="0"/>
    </xf>
    <xf numFmtId="275" fontId="409" fillId="0" borderId="0" applyNumberFormat="0" applyFill="0" applyBorder="0" applyAlignment="0" applyProtection="0">
      <alignment vertical="center"/>
    </xf>
    <xf numFmtId="275" fontId="410" fillId="0" borderId="24" applyNumberFormat="0" applyFill="0" applyAlignment="0" applyProtection="0">
      <alignment vertical="center"/>
    </xf>
    <xf numFmtId="275" fontId="411" fillId="0" borderId="25" applyNumberFormat="0" applyFill="0" applyAlignment="0" applyProtection="0">
      <alignment vertical="center"/>
    </xf>
    <xf numFmtId="275" fontId="412" fillId="0" borderId="26" applyNumberFormat="0" applyFill="0" applyAlignment="0" applyProtection="0">
      <alignment vertical="center"/>
    </xf>
    <xf numFmtId="275" fontId="412" fillId="0" borderId="26" applyNumberFormat="0" applyFill="0" applyAlignment="0" applyProtection="0">
      <alignment vertical="center"/>
    </xf>
    <xf numFmtId="275" fontId="412" fillId="0" borderId="26" applyNumberFormat="0" applyFill="0" applyAlignment="0" applyProtection="0">
      <alignment vertical="center"/>
    </xf>
    <xf numFmtId="275" fontId="412" fillId="0" borderId="0" applyNumberFormat="0" applyFill="0" applyBorder="0" applyAlignment="0" applyProtection="0">
      <alignment vertical="center"/>
    </xf>
    <xf numFmtId="275" fontId="413" fillId="37" borderId="0" applyNumberFormat="0" applyBorder="0" applyAlignment="0" applyProtection="0">
      <alignment vertical="center"/>
    </xf>
    <xf numFmtId="275" fontId="244" fillId="0" borderId="0"/>
    <xf numFmtId="166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275" fontId="414" fillId="53" borderId="29" applyNumberFormat="0" applyAlignment="0" applyProtection="0">
      <alignment vertical="center"/>
    </xf>
    <xf numFmtId="275" fontId="414" fillId="53" borderId="29" applyNumberFormat="0" applyAlignment="0" applyProtection="0">
      <alignment vertical="center"/>
    </xf>
    <xf numFmtId="275" fontId="244" fillId="0" borderId="0" applyFont="0" applyFill="0" applyBorder="0" applyAlignment="0" applyProtection="0"/>
    <xf numFmtId="275" fontId="303" fillId="0" borderId="0" applyFont="0" applyFill="0" applyBorder="0" applyAlignment="0" applyProtection="0"/>
    <xf numFmtId="275" fontId="381" fillId="0" borderId="0" applyFont="0" applyFill="0" applyBorder="0" applyAlignment="0" applyProtection="0"/>
    <xf numFmtId="174" fontId="244" fillId="0" borderId="0"/>
    <xf numFmtId="275" fontId="244" fillId="0" borderId="0" applyFont="0" applyFill="0" applyBorder="0" applyAlignment="0" applyProtection="0"/>
    <xf numFmtId="353" fontId="44" fillId="0" borderId="0" applyFont="0" applyFill="0" applyBorder="0" applyAlignment="0" applyProtection="0"/>
    <xf numFmtId="354" fontId="44" fillId="0" borderId="0" applyFont="0" applyFill="0" applyBorder="0" applyAlignment="0" applyProtection="0"/>
    <xf numFmtId="355" fontId="303" fillId="0" borderId="0" applyFont="0" applyFill="0" applyBorder="0" applyAlignment="0" applyProtection="0">
      <alignment vertical="center"/>
    </xf>
    <xf numFmtId="356" fontId="303" fillId="0" borderId="0" applyFont="0" applyFill="0" applyBorder="0" applyAlignment="0" applyProtection="0">
      <alignment vertical="center"/>
    </xf>
    <xf numFmtId="357" fontId="405" fillId="0" borderId="0">
      <alignment vertical="center"/>
    </xf>
    <xf numFmtId="358" fontId="244" fillId="0" borderId="0">
      <protection locked="0"/>
    </xf>
    <xf numFmtId="275" fontId="303" fillId="0" borderId="0">
      <alignment vertical="center"/>
    </xf>
    <xf numFmtId="275" fontId="316" fillId="0" borderId="0">
      <alignment vertical="center"/>
    </xf>
    <xf numFmtId="283" fontId="55" fillId="0" borderId="0"/>
    <xf numFmtId="275" fontId="354" fillId="0" borderId="89">
      <protection locked="0"/>
    </xf>
    <xf numFmtId="0" fontId="244" fillId="0" borderId="0">
      <protection locked="0"/>
    </xf>
    <xf numFmtId="0" fontId="244" fillId="0" borderId="0">
      <protection locked="0"/>
    </xf>
    <xf numFmtId="275" fontId="244" fillId="0" borderId="0" applyFont="0" applyFill="0" applyBorder="0" applyAlignment="0" applyProtection="0"/>
    <xf numFmtId="279" fontId="415" fillId="0" borderId="0" applyFont="0" applyFill="0" applyBorder="0" applyAlignment="0" applyProtection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279" fontId="303" fillId="0" borderId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371" fillId="0" borderId="0" applyFill="0" applyBorder="0"/>
    <xf numFmtId="168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71" fillId="0" borderId="0" applyFill="0" applyBorder="0"/>
    <xf numFmtId="168" fontId="54" fillId="0" borderId="0" applyFont="0" applyFill="0" applyBorder="0" applyAlignment="0" applyProtection="0"/>
    <xf numFmtId="0" fontId="61" fillId="0" borderId="0"/>
    <xf numFmtId="0" fontId="61" fillId="0" borderId="0"/>
    <xf numFmtId="275" fontId="101" fillId="0" borderId="0" applyProtection="0"/>
    <xf numFmtId="275" fontId="99" fillId="0" borderId="0" applyProtection="0"/>
    <xf numFmtId="275" fontId="101" fillId="0" borderId="0" applyProtection="0"/>
    <xf numFmtId="275" fontId="99" fillId="0" borderId="0" applyProtection="0"/>
    <xf numFmtId="275" fontId="101" fillId="0" borderId="63" applyNumberFormat="0" applyAlignment="0" applyProtection="0">
      <alignment horizontal="left" vertical="center"/>
    </xf>
    <xf numFmtId="275" fontId="99" fillId="0" borderId="0" applyProtection="0"/>
    <xf numFmtId="275" fontId="99" fillId="0" borderId="0" applyProtection="0"/>
    <xf numFmtId="275" fontId="101" fillId="0" borderId="0" applyProtection="0"/>
    <xf numFmtId="275" fontId="99" fillId="0" borderId="0" applyProtection="0"/>
    <xf numFmtId="275" fontId="101" fillId="0" borderId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6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275" fontId="101" fillId="0" borderId="0" applyProtection="0"/>
    <xf numFmtId="275" fontId="99" fillId="0" borderId="0" applyProtection="0"/>
    <xf numFmtId="275" fontId="101" fillId="0" borderId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43" fontId="416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7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7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70" fillId="0" borderId="0" applyFont="0" applyFill="0" applyBorder="0" applyAlignment="0" applyProtection="0"/>
    <xf numFmtId="43" fontId="27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4" fillId="0" borderId="0" applyFill="0" applyBorder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46" fillId="7" borderId="0" applyNumberFormat="0" applyBorder="0" applyAlignment="0" applyProtection="0"/>
    <xf numFmtId="0" fontId="6" fillId="0" borderId="0"/>
    <xf numFmtId="309" fontId="44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309" fontId="4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1" fillId="0" borderId="0"/>
    <xf numFmtId="0" fontId="212" fillId="0" borderId="0" applyNumberFormat="0" applyFill="0" applyBorder="0" applyAlignment="0" applyProtection="0">
      <alignment vertical="top"/>
      <protection locked="0"/>
    </xf>
    <xf numFmtId="14" fontId="196" fillId="0" borderId="0" applyProtection="0">
      <alignment vertical="center"/>
    </xf>
    <xf numFmtId="6" fontId="132" fillId="0" borderId="0" applyFont="0" applyFill="0" applyBorder="0" applyAlignment="0" applyProtection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52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352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4" fillId="0" borderId="0"/>
    <xf numFmtId="275" fontId="467" fillId="0" borderId="0"/>
    <xf numFmtId="39" fontId="196" fillId="0" borderId="0"/>
    <xf numFmtId="275" fontId="468" fillId="0" borderId="99">
      <alignment horizontal="centerContinuous"/>
    </xf>
    <xf numFmtId="172" fontId="469" fillId="0" borderId="99"/>
    <xf numFmtId="0" fontId="470" fillId="55" borderId="22" applyNumberFormat="0" applyAlignment="0" applyProtection="0"/>
    <xf numFmtId="0" fontId="3" fillId="0" borderId="0"/>
    <xf numFmtId="0" fontId="44" fillId="0" borderId="0"/>
    <xf numFmtId="0" fontId="3" fillId="0" borderId="0"/>
    <xf numFmtId="0" fontId="274" fillId="0" borderId="0" applyNumberFormat="0" applyFill="0" applyBorder="0" applyAlignment="0" applyProtection="0"/>
    <xf numFmtId="0" fontId="3" fillId="0" borderId="0"/>
    <xf numFmtId="0" fontId="45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42" fillId="0" borderId="0"/>
    <xf numFmtId="0" fontId="471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61" fillId="0" borderId="0"/>
    <xf numFmtId="0" fontId="61" fillId="0" borderId="0"/>
    <xf numFmtId="0" fontId="473" fillId="0" borderId="0"/>
    <xf numFmtId="0" fontId="3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474" fillId="0" borderId="13" applyNumberFormat="0" applyFill="0" applyAlignment="0" applyProtection="0"/>
    <xf numFmtId="0" fontId="475" fillId="0" borderId="14" applyNumberFormat="0" applyFill="0" applyAlignment="0" applyProtection="0"/>
    <xf numFmtId="0" fontId="476" fillId="0" borderId="15" applyNumberFormat="0" applyFill="0" applyAlignment="0" applyProtection="0"/>
    <xf numFmtId="0" fontId="476" fillId="0" borderId="0" applyNumberFormat="0" applyFill="0" applyBorder="0" applyAlignment="0" applyProtection="0"/>
    <xf numFmtId="0" fontId="477" fillId="5" borderId="0" applyNumberFormat="0" applyBorder="0" applyAlignment="0" applyProtection="0"/>
    <xf numFmtId="0" fontId="478" fillId="6" borderId="0" applyNumberFormat="0" applyBorder="0" applyAlignment="0" applyProtection="0"/>
    <xf numFmtId="0" fontId="479" fillId="7" borderId="0" applyNumberFormat="0" applyBorder="0" applyAlignment="0" applyProtection="0"/>
    <xf numFmtId="0" fontId="480" fillId="8" borderId="16" applyNumberFormat="0" applyAlignment="0" applyProtection="0"/>
    <xf numFmtId="0" fontId="481" fillId="9" borderId="17" applyNumberFormat="0" applyAlignment="0" applyProtection="0"/>
    <xf numFmtId="0" fontId="482" fillId="9" borderId="16" applyNumberFormat="0" applyAlignment="0" applyProtection="0"/>
    <xf numFmtId="0" fontId="483" fillId="0" borderId="18" applyNumberFormat="0" applyFill="0" applyAlignment="0" applyProtection="0"/>
    <xf numFmtId="0" fontId="484" fillId="10" borderId="19" applyNumberFormat="0" applyAlignment="0" applyProtection="0"/>
    <xf numFmtId="0" fontId="485" fillId="0" borderId="0" applyNumberFormat="0" applyFill="0" applyBorder="0" applyAlignment="0" applyProtection="0"/>
    <xf numFmtId="0" fontId="61" fillId="4" borderId="12" applyNumberFormat="0" applyFont="0" applyAlignment="0" applyProtection="0"/>
    <xf numFmtId="0" fontId="486" fillId="0" borderId="0" applyNumberFormat="0" applyFill="0" applyBorder="0" applyAlignment="0" applyProtection="0"/>
    <xf numFmtId="0" fontId="472" fillId="0" borderId="20" applyNumberFormat="0" applyFill="0" applyAlignment="0" applyProtection="0"/>
    <xf numFmtId="0" fontId="487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487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487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487" fillId="23" borderId="0" applyNumberFormat="0" applyBorder="0" applyAlignment="0" applyProtection="0"/>
    <xf numFmtId="0" fontId="61" fillId="24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487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30" borderId="0" applyNumberFormat="0" applyBorder="0" applyAlignment="0" applyProtection="0"/>
    <xf numFmtId="0" fontId="487" fillId="31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471" fillId="0" borderId="0"/>
    <xf numFmtId="0" fontId="61" fillId="0" borderId="0"/>
    <xf numFmtId="0" fontId="61" fillId="0" borderId="0"/>
    <xf numFmtId="0" fontId="372" fillId="0" borderId="0" applyAlignment="0"/>
    <xf numFmtId="0" fontId="61" fillId="0" borderId="0"/>
    <xf numFmtId="0" fontId="3" fillId="4" borderId="12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87" fillId="14" borderId="0" applyNumberFormat="0" applyBorder="0" applyAlignment="0" applyProtection="0"/>
    <xf numFmtId="0" fontId="87" fillId="18" borderId="0" applyNumberFormat="0" applyBorder="0" applyAlignment="0" applyProtection="0"/>
    <xf numFmtId="0" fontId="87" fillId="22" borderId="0" applyNumberFormat="0" applyBorder="0" applyAlignment="0" applyProtection="0"/>
    <xf numFmtId="0" fontId="87" fillId="26" borderId="0" applyNumberFormat="0" applyBorder="0" applyAlignment="0" applyProtection="0"/>
    <xf numFmtId="0" fontId="87" fillId="30" borderId="0" applyNumberFormat="0" applyBorder="0" applyAlignment="0" applyProtection="0"/>
    <xf numFmtId="0" fontId="87" fillId="34" borderId="0" applyNumberFormat="0" applyBorder="0" applyAlignment="0" applyProtection="0"/>
    <xf numFmtId="0" fontId="115" fillId="7" borderId="0" applyNumberFormat="0" applyBorder="0" applyAlignment="0" applyProtection="0"/>
    <xf numFmtId="0" fontId="479" fillId="7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61" fillId="26" borderId="0" applyNumberFormat="0" applyBorder="0" applyAlignment="0" applyProtection="0"/>
    <xf numFmtId="0" fontId="61" fillId="30" borderId="0" applyNumberFormat="0" applyBorder="0" applyAlignment="0" applyProtection="0"/>
    <xf numFmtId="0" fontId="61" fillId="34" borderId="0" applyNumberFormat="0" applyBorder="0" applyAlignment="0" applyProtection="0"/>
  </cellStyleXfs>
  <cellXfs count="543">
    <xf numFmtId="0" fontId="0" fillId="0" borderId="0" xfId="0"/>
    <xf numFmtId="0" fontId="45" fillId="2" borderId="0" xfId="6" applyFont="1" applyFill="1">
      <protection locked="0"/>
    </xf>
    <xf numFmtId="0" fontId="46" fillId="2" borderId="0" xfId="6" applyFont="1" applyFill="1">
      <protection locked="0"/>
    </xf>
    <xf numFmtId="171" fontId="45" fillId="2" borderId="0" xfId="6" applyNumberFormat="1" applyFont="1" applyFill="1" applyProtection="1"/>
    <xf numFmtId="0" fontId="45" fillId="2" borderId="0" xfId="9" applyFont="1" applyFill="1"/>
    <xf numFmtId="171" fontId="45" fillId="2" borderId="0" xfId="9" applyNumberFormat="1" applyFont="1" applyFill="1"/>
    <xf numFmtId="0" fontId="51" fillId="2" borderId="0" xfId="646" applyFont="1" applyFill="1"/>
    <xf numFmtId="0" fontId="37" fillId="2" borderId="0" xfId="646" applyFill="1"/>
    <xf numFmtId="0" fontId="43" fillId="2" borderId="0" xfId="646" applyFont="1" applyFill="1"/>
    <xf numFmtId="0" fontId="43" fillId="2" borderId="7" xfId="646" applyFont="1" applyFill="1" applyBorder="1"/>
    <xf numFmtId="0" fontId="43" fillId="2" borderId="0" xfId="0" applyFont="1" applyFill="1"/>
    <xf numFmtId="0" fontId="43" fillId="2" borderId="9" xfId="646" applyFont="1" applyFill="1" applyBorder="1"/>
    <xf numFmtId="0" fontId="45" fillId="2" borderId="0" xfId="650" applyFont="1" applyFill="1" applyAlignment="1">
      <alignment horizontal="left" indent="1"/>
    </xf>
    <xf numFmtId="0" fontId="90" fillId="2" borderId="0" xfId="646" applyFont="1" applyFill="1"/>
    <xf numFmtId="0" fontId="49" fillId="2" borderId="0" xfId="6" applyFont="1" applyFill="1">
      <protection locked="0"/>
    </xf>
    <xf numFmtId="0" fontId="47" fillId="0" borderId="0" xfId="0" applyFont="1"/>
    <xf numFmtId="9" fontId="47" fillId="2" borderId="0" xfId="2" applyFont="1" applyFill="1"/>
    <xf numFmtId="9" fontId="45" fillId="2" borderId="0" xfId="2" applyFont="1" applyFill="1" applyProtection="1">
      <protection locked="0"/>
    </xf>
    <xf numFmtId="172" fontId="45" fillId="2" borderId="0" xfId="5867" applyNumberFormat="1" applyFont="1" applyFill="1"/>
    <xf numFmtId="171" fontId="45" fillId="2" borderId="0" xfId="650" applyNumberFormat="1" applyFont="1" applyFill="1" applyAlignment="1">
      <alignment horizontal="left"/>
    </xf>
    <xf numFmtId="0" fontId="49" fillId="2" borderId="0" xfId="38089" applyFont="1" applyFill="1"/>
    <xf numFmtId="1" fontId="49" fillId="87" borderId="0" xfId="38089" applyNumberFormat="1" applyFont="1" applyFill="1"/>
    <xf numFmtId="0" fontId="45" fillId="2" borderId="0" xfId="38089" applyFont="1" applyFill="1"/>
    <xf numFmtId="171" fontId="49" fillId="87" borderId="0" xfId="38089" applyNumberFormat="1" applyFont="1" applyFill="1"/>
    <xf numFmtId="0" fontId="46" fillId="2" borderId="0" xfId="38089" applyFont="1" applyFill="1"/>
    <xf numFmtId="171" fontId="45" fillId="2" borderId="0" xfId="38089" applyNumberFormat="1" applyFont="1" applyFill="1"/>
    <xf numFmtId="0" fontId="45" fillId="2" borderId="0" xfId="38089" applyFont="1" applyFill="1" applyAlignment="1">
      <alignment horizontal="left" indent="1"/>
    </xf>
    <xf numFmtId="0" fontId="45" fillId="2" borderId="0" xfId="38089" applyFont="1" applyFill="1" applyAlignment="1">
      <alignment horizontal="left"/>
    </xf>
    <xf numFmtId="172" fontId="45" fillId="2" borderId="0" xfId="2" applyNumberFormat="1" applyFont="1" applyFill="1"/>
    <xf numFmtId="0" fontId="43" fillId="2" borderId="55" xfId="646" applyFont="1" applyFill="1" applyBorder="1"/>
    <xf numFmtId="0" fontId="52" fillId="2" borderId="0" xfId="646" applyFont="1" applyFill="1"/>
    <xf numFmtId="1" fontId="52" fillId="2" borderId="0" xfId="646" applyNumberFormat="1" applyFont="1" applyFill="1"/>
    <xf numFmtId="9" fontId="49" fillId="2" borderId="0" xfId="2" applyFont="1" applyFill="1" applyProtection="1"/>
    <xf numFmtId="9" fontId="45" fillId="2" borderId="0" xfId="2" applyFont="1" applyFill="1" applyProtection="1"/>
    <xf numFmtId="172" fontId="49" fillId="2" borderId="0" xfId="2" applyNumberFormat="1" applyFont="1" applyFill="1" applyProtection="1"/>
    <xf numFmtId="172" fontId="45" fillId="2" borderId="0" xfId="2" applyNumberFormat="1" applyFont="1" applyFill="1" applyProtection="1"/>
    <xf numFmtId="0" fontId="45" fillId="2" borderId="0" xfId="6" applyFont="1" applyFill="1" applyAlignment="1">
      <alignment horizontal="left" indent="2"/>
      <protection locked="0"/>
    </xf>
    <xf numFmtId="0" fontId="45" fillId="2" borderId="0" xfId="38089" applyFont="1" applyFill="1" applyAlignment="1">
      <alignment horizontal="left" indent="2"/>
    </xf>
    <xf numFmtId="0" fontId="45" fillId="2" borderId="0" xfId="38089" applyFont="1" applyFill="1" applyAlignment="1">
      <alignment horizontal="left" indent="3"/>
    </xf>
    <xf numFmtId="0" fontId="45" fillId="2" borderId="0" xfId="6" applyFont="1" applyFill="1" applyAlignment="1">
      <alignment horizontal="left" indent="4"/>
      <protection locked="0"/>
    </xf>
    <xf numFmtId="172" fontId="45" fillId="2" borderId="0" xfId="2" applyNumberFormat="1" applyFont="1" applyFill="1" applyProtection="1">
      <protection locked="0"/>
    </xf>
    <xf numFmtId="172" fontId="49" fillId="2" borderId="0" xfId="2" applyNumberFormat="1" applyFont="1" applyFill="1" applyProtection="1">
      <protection locked="0"/>
    </xf>
    <xf numFmtId="180" fontId="47" fillId="0" borderId="0" xfId="0" applyNumberFormat="1" applyFont="1"/>
    <xf numFmtId="172" fontId="49" fillId="2" borderId="0" xfId="2" applyNumberFormat="1" applyFont="1" applyFill="1"/>
    <xf numFmtId="0" fontId="417" fillId="88" borderId="0" xfId="0" applyFont="1" applyFill="1"/>
    <xf numFmtId="1" fontId="45" fillId="2" borderId="0" xfId="6" applyNumberFormat="1" applyFont="1" applyFill="1">
      <protection locked="0"/>
    </xf>
    <xf numFmtId="175" fontId="45" fillId="2" borderId="0" xfId="1" applyNumberFormat="1" applyFont="1" applyFill="1" applyProtection="1">
      <protection locked="0"/>
    </xf>
    <xf numFmtId="191" fontId="45" fillId="2" borderId="0" xfId="6" applyNumberFormat="1" applyFont="1" applyFill="1">
      <protection locked="0"/>
    </xf>
    <xf numFmtId="0" fontId="49" fillId="2" borderId="0" xfId="650" applyFont="1" applyFill="1"/>
    <xf numFmtId="171" fontId="43" fillId="2" borderId="0" xfId="0" applyNumberFormat="1" applyFont="1" applyFill="1"/>
    <xf numFmtId="178" fontId="45" fillId="2" borderId="0" xfId="287" applyFont="1" applyFill="1"/>
    <xf numFmtId="1" fontId="45" fillId="2" borderId="0" xfId="287" applyNumberFormat="1" applyFont="1" applyFill="1" applyAlignment="1">
      <alignment horizontal="right"/>
    </xf>
    <xf numFmtId="1" fontId="45" fillId="2" borderId="0" xfId="287" applyNumberFormat="1" applyFont="1" applyFill="1"/>
    <xf numFmtId="178" fontId="46" fillId="2" borderId="0" xfId="287" applyFont="1" applyFill="1"/>
    <xf numFmtId="171" fontId="45" fillId="2" borderId="0" xfId="287" applyNumberFormat="1" applyFont="1" applyFill="1" applyAlignment="1">
      <alignment horizontal="right"/>
    </xf>
    <xf numFmtId="1" fontId="45" fillId="2" borderId="0" xfId="13" applyNumberFormat="1" applyFont="1" applyFill="1"/>
    <xf numFmtId="174" fontId="45" fillId="2" borderId="0" xfId="287" applyNumberFormat="1" applyFont="1" applyFill="1"/>
    <xf numFmtId="172" fontId="45" fillId="2" borderId="0" xfId="13" applyNumberFormat="1" applyFont="1" applyFill="1"/>
    <xf numFmtId="2" fontId="45" fillId="2" borderId="0" xfId="287" applyNumberFormat="1" applyFont="1" applyFill="1"/>
    <xf numFmtId="3" fontId="45" fillId="2" borderId="0" xfId="287" applyNumberFormat="1" applyFont="1" applyFill="1"/>
    <xf numFmtId="3" fontId="45" fillId="2" borderId="0" xfId="13" applyNumberFormat="1" applyFont="1" applyFill="1"/>
    <xf numFmtId="178" fontId="49" fillId="2" borderId="0" xfId="287" applyFont="1" applyFill="1"/>
    <xf numFmtId="2" fontId="45" fillId="2" borderId="0" xfId="287" applyNumberFormat="1" applyFont="1" applyFill="1" applyAlignment="1">
      <alignment horizontal="right"/>
    </xf>
    <xf numFmtId="1" fontId="45" fillId="2" borderId="0" xfId="0" applyNumberFormat="1" applyFont="1" applyFill="1"/>
    <xf numFmtId="178" fontId="45" fillId="2" borderId="0" xfId="287" applyFont="1" applyFill="1" applyAlignment="1">
      <alignment horizontal="left" indent="2"/>
    </xf>
    <xf numFmtId="3" fontId="45" fillId="2" borderId="0" xfId="287" applyNumberFormat="1" applyFont="1" applyFill="1" applyAlignment="1">
      <alignment horizontal="right"/>
    </xf>
    <xf numFmtId="3" fontId="45" fillId="2" borderId="0" xfId="0" applyNumberFormat="1" applyFont="1" applyFill="1"/>
    <xf numFmtId="171" fontId="45" fillId="2" borderId="0" xfId="287" applyNumberFormat="1" applyFont="1" applyFill="1"/>
    <xf numFmtId="0" fontId="47" fillId="2" borderId="0" xfId="0" applyFont="1" applyFill="1" applyAlignment="1">
      <alignment horizontal="left" indent="2"/>
    </xf>
    <xf numFmtId="0" fontId="47" fillId="2" borderId="0" xfId="0" applyFont="1" applyFill="1"/>
    <xf numFmtId="171" fontId="47" fillId="2" borderId="0" xfId="0" applyNumberFormat="1" applyFont="1" applyFill="1"/>
    <xf numFmtId="171" fontId="45" fillId="2" borderId="0" xfId="0" applyNumberFormat="1" applyFont="1" applyFill="1"/>
    <xf numFmtId="3" fontId="47" fillId="2" borderId="0" xfId="0" applyNumberFormat="1" applyFont="1" applyFill="1"/>
    <xf numFmtId="1" fontId="45" fillId="2" borderId="0" xfId="2" applyNumberFormat="1" applyFont="1" applyFill="1"/>
    <xf numFmtId="1" fontId="47" fillId="2" borderId="0" xfId="0" applyNumberFormat="1" applyFont="1" applyFill="1"/>
    <xf numFmtId="3" fontId="45" fillId="2" borderId="0" xfId="0" applyNumberFormat="1" applyFont="1" applyFill="1" applyAlignment="1">
      <alignment wrapText="1"/>
    </xf>
    <xf numFmtId="0" fontId="49" fillId="2" borderId="0" xfId="0" applyFont="1" applyFill="1" applyAlignment="1">
      <alignment vertical="center"/>
    </xf>
    <xf numFmtId="1" fontId="49" fillId="2" borderId="0" xfId="287" applyNumberFormat="1" applyFont="1" applyFill="1" applyAlignment="1">
      <alignment horizontal="right"/>
    </xf>
    <xf numFmtId="1" fontId="49" fillId="2" borderId="0" xfId="287" applyNumberFormat="1" applyFont="1" applyFill="1"/>
    <xf numFmtId="178" fontId="49" fillId="2" borderId="0" xfId="287" applyFont="1" applyFill="1" applyAlignment="1">
      <alignment horizontal="center" vertical="center"/>
    </xf>
    <xf numFmtId="178" fontId="49" fillId="2" borderId="0" xfId="287" applyFont="1" applyFill="1" applyAlignment="1">
      <alignment horizontal="center"/>
    </xf>
    <xf numFmtId="2" fontId="43" fillId="2" borderId="0" xfId="0" applyNumberFormat="1" applyFont="1" applyFill="1"/>
    <xf numFmtId="172" fontId="43" fillId="2" borderId="0" xfId="2" applyNumberFormat="1" applyFont="1" applyFill="1"/>
    <xf numFmtId="172" fontId="43" fillId="2" borderId="0" xfId="0" applyNumberFormat="1" applyFont="1" applyFill="1"/>
    <xf numFmtId="0" fontId="53" fillId="2" borderId="0" xfId="0" applyFont="1" applyFill="1"/>
    <xf numFmtId="0" fontId="43" fillId="2" borderId="0" xfId="0" applyFont="1" applyFill="1" applyAlignment="1">
      <alignment horizontal="left" vertical="center" wrapText="1"/>
    </xf>
    <xf numFmtId="0" fontId="43" fillId="2" borderId="3" xfId="0" applyFont="1" applyFill="1" applyBorder="1"/>
    <xf numFmtId="0" fontId="43" fillId="2" borderId="0" xfId="37815" applyFont="1" applyFill="1"/>
    <xf numFmtId="0" fontId="43" fillId="2" borderId="0" xfId="2" applyNumberFormat="1" applyFont="1" applyFill="1"/>
    <xf numFmtId="2" fontId="43" fillId="2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3" fillId="2" borderId="90" xfId="646" applyFont="1" applyFill="1" applyBorder="1"/>
    <xf numFmtId="0" fontId="43" fillId="2" borderId="91" xfId="646" applyFont="1" applyFill="1" applyBorder="1"/>
    <xf numFmtId="2" fontId="45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3" fillId="0" borderId="0" xfId="46820" applyFont="1"/>
    <xf numFmtId="0" fontId="12" fillId="0" borderId="0" xfId="46820"/>
    <xf numFmtId="171" fontId="12" fillId="0" borderId="0" xfId="46820" applyNumberFormat="1"/>
    <xf numFmtId="2" fontId="12" fillId="0" borderId="0" xfId="46820" applyNumberFormat="1"/>
    <xf numFmtId="0" fontId="419" fillId="2" borderId="0" xfId="0" applyFont="1" applyFill="1"/>
    <xf numFmtId="171" fontId="57" fillId="2" borderId="0" xfId="0" applyNumberFormat="1" applyFont="1" applyFill="1" applyAlignment="1">
      <alignment horizontal="left" indent="2"/>
    </xf>
    <xf numFmtId="0" fontId="49" fillId="2" borderId="0" xfId="0" applyFont="1" applyFill="1" applyAlignment="1">
      <alignment horizontal="left"/>
    </xf>
    <xf numFmtId="171" fontId="49" fillId="87" borderId="0" xfId="38089" applyNumberFormat="1" applyFont="1" applyFill="1" applyAlignment="1">
      <alignment horizontal="center" vertical="center"/>
    </xf>
    <xf numFmtId="0" fontId="49" fillId="87" borderId="0" xfId="34" applyNumberFormat="1" applyFont="1" applyFill="1" applyAlignment="1">
      <alignment horizontal="center" vertical="center"/>
    </xf>
    <xf numFmtId="1" fontId="49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45" fillId="2" borderId="0" xfId="6" applyNumberFormat="1" applyFont="1" applyFill="1" applyProtection="1"/>
    <xf numFmtId="1" fontId="47" fillId="2" borderId="0" xfId="816" applyNumberFormat="1" applyFont="1" applyFill="1"/>
    <xf numFmtId="171" fontId="45" fillId="2" borderId="0" xfId="6" applyNumberFormat="1" applyFont="1" applyFill="1">
      <protection locked="0"/>
    </xf>
    <xf numFmtId="0" fontId="49" fillId="2" borderId="0" xfId="0" applyFont="1" applyFill="1"/>
    <xf numFmtId="172" fontId="45" fillId="2" borderId="0" xfId="6" applyNumberFormat="1" applyFont="1" applyFill="1">
      <protection locked="0"/>
    </xf>
    <xf numFmtId="184" fontId="45" fillId="2" borderId="0" xfId="1" applyNumberFormat="1" applyFont="1" applyFill="1" applyProtection="1"/>
    <xf numFmtId="184" fontId="45" fillId="2" borderId="0" xfId="1" applyNumberFormat="1" applyFont="1" applyFill="1" applyProtection="1">
      <protection locked="0"/>
    </xf>
    <xf numFmtId="184" fontId="45" fillId="2" borderId="0" xfId="1" applyNumberFormat="1" applyFont="1" applyFill="1"/>
    <xf numFmtId="0" fontId="53" fillId="0" borderId="0" xfId="46820" applyFont="1"/>
    <xf numFmtId="0" fontId="43" fillId="2" borderId="0" xfId="37815" applyFont="1" applyFill="1" applyAlignment="1">
      <alignment horizontal="center" wrapText="1"/>
    </xf>
    <xf numFmtId="0" fontId="43" fillId="2" borderId="0" xfId="37815" applyFont="1" applyFill="1" applyAlignment="1">
      <alignment horizontal="center" vertical="center" wrapText="1"/>
    </xf>
    <xf numFmtId="0" fontId="43" fillId="2" borderId="0" xfId="0" applyFont="1" applyFill="1" applyAlignment="1">
      <alignment horizontal="center" wrapText="1"/>
    </xf>
    <xf numFmtId="172" fontId="43" fillId="2" borderId="0" xfId="2" applyNumberFormat="1" applyFont="1" applyFill="1" applyAlignment="1">
      <alignment horizontal="center" wrapText="1"/>
    </xf>
    <xf numFmtId="359" fontId="43" fillId="2" borderId="0" xfId="2" applyNumberFormat="1" applyFont="1" applyFill="1" applyAlignment="1">
      <alignment horizontal="center" wrapText="1"/>
    </xf>
    <xf numFmtId="0" fontId="43" fillId="2" borderId="0" xfId="37815" applyFont="1" applyFill="1" applyAlignment="1">
      <alignment vertical="center"/>
    </xf>
    <xf numFmtId="0" fontId="43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53" fillId="2" borderId="0" xfId="0" applyFont="1" applyFill="1" applyAlignment="1">
      <alignment horizontal="left"/>
    </xf>
    <xf numFmtId="0" fontId="53" fillId="2" borderId="56" xfId="0" applyFont="1" applyFill="1" applyBorder="1" applyAlignment="1">
      <alignment horizontal="left"/>
    </xf>
    <xf numFmtId="172" fontId="18" fillId="0" borderId="0" xfId="46131" applyNumberFormat="1" applyFont="1"/>
    <xf numFmtId="0" fontId="43" fillId="2" borderId="0" xfId="647" applyNumberFormat="1" applyFont="1" applyFill="1"/>
    <xf numFmtId="172" fontId="421" fillId="0" borderId="0" xfId="2" applyNumberFormat="1" applyFont="1" applyFill="1" applyBorder="1"/>
    <xf numFmtId="172" fontId="421" fillId="0" borderId="0" xfId="2" applyNumberFormat="1" applyFont="1"/>
    <xf numFmtId="0" fontId="37" fillId="97" borderId="0" xfId="646" applyFill="1"/>
    <xf numFmtId="0" fontId="418" fillId="97" borderId="0" xfId="0" applyFont="1" applyFill="1" applyAlignment="1">
      <alignment horizontal="center" vertical="center" wrapText="1"/>
    </xf>
    <xf numFmtId="0" fontId="420" fillId="97" borderId="0" xfId="0" applyFont="1" applyFill="1" applyAlignment="1">
      <alignment horizontal="center" vertical="center" wrapText="1"/>
    </xf>
    <xf numFmtId="0" fontId="420" fillId="97" borderId="0" xfId="0" applyFont="1" applyFill="1" applyAlignment="1">
      <alignment horizontal="center" vertical="center"/>
    </xf>
    <xf numFmtId="10" fontId="37" fillId="97" borderId="0" xfId="646" applyNumberFormat="1" applyFill="1"/>
    <xf numFmtId="0" fontId="418" fillId="97" borderId="0" xfId="0" applyFont="1" applyFill="1" applyAlignment="1">
      <alignment horizontal="center" vertical="center"/>
    </xf>
    <xf numFmtId="0" fontId="58" fillId="97" borderId="0" xfId="0" applyFont="1" applyFill="1" applyAlignment="1">
      <alignment vertical="center" wrapText="1"/>
    </xf>
    <xf numFmtId="10" fontId="420" fillId="97" borderId="0" xfId="0" applyNumberFormat="1" applyFont="1" applyFill="1" applyAlignment="1">
      <alignment horizontal="center" vertical="center" wrapText="1"/>
    </xf>
    <xf numFmtId="9" fontId="420" fillId="97" borderId="0" xfId="0" applyNumberFormat="1" applyFont="1" applyFill="1" applyAlignment="1">
      <alignment horizontal="center" vertical="center" wrapText="1"/>
    </xf>
    <xf numFmtId="10" fontId="420" fillId="97" borderId="0" xfId="0" applyNumberFormat="1" applyFont="1" applyFill="1" applyAlignment="1">
      <alignment horizontal="center" vertical="center"/>
    </xf>
    <xf numFmtId="0" fontId="422" fillId="0" borderId="0" xfId="0" applyFont="1" applyAlignment="1">
      <alignment horizontal="justify" vertical="center"/>
    </xf>
    <xf numFmtId="0" fontId="45" fillId="2" borderId="0" xfId="287" applyNumberFormat="1" applyFont="1" applyFill="1"/>
    <xf numFmtId="0" fontId="49" fillId="2" borderId="0" xfId="287" applyNumberFormat="1" applyFont="1" applyFill="1"/>
    <xf numFmtId="0" fontId="45" fillId="2" borderId="0" xfId="6" applyFont="1" applyFill="1" applyAlignment="1">
      <alignment horizontal="left" indent="3"/>
      <protection locked="0"/>
    </xf>
    <xf numFmtId="0" fontId="8" fillId="0" borderId="0" xfId="46831"/>
    <xf numFmtId="171" fontId="8" fillId="0" borderId="0" xfId="46831" applyNumberFormat="1"/>
    <xf numFmtId="0" fontId="423" fillId="0" borderId="0" xfId="0" applyFont="1"/>
    <xf numFmtId="183" fontId="424" fillId="2" borderId="0" xfId="38113" applyNumberFormat="1" applyFont="1" applyFill="1"/>
    <xf numFmtId="1" fontId="425" fillId="0" borderId="0" xfId="14" applyNumberFormat="1" applyFont="1" applyAlignment="1">
      <alignment vertical="top" wrapText="1"/>
    </xf>
    <xf numFmtId="0" fontId="426" fillId="0" borderId="0" xfId="14" applyFont="1"/>
    <xf numFmtId="1" fontId="425" fillId="0" borderId="0" xfId="15" applyNumberFormat="1" applyFont="1" applyAlignment="1">
      <alignment horizontal="right"/>
    </xf>
    <xf numFmtId="1" fontId="427" fillId="0" borderId="0" xfId="14" applyNumberFormat="1" applyFont="1" applyAlignment="1">
      <alignment vertical="top" wrapText="1"/>
    </xf>
    <xf numFmtId="2" fontId="425" fillId="0" borderId="0" xfId="15" applyNumberFormat="1" applyFont="1" applyAlignment="1">
      <alignment horizontal="right"/>
    </xf>
    <xf numFmtId="2" fontId="425" fillId="0" borderId="0" xfId="14" applyNumberFormat="1" applyFont="1"/>
    <xf numFmtId="172" fontId="425" fillId="0" borderId="0" xfId="2" applyNumberFormat="1" applyFont="1" applyAlignment="1">
      <alignment horizontal="left" vertical="top" wrapText="1"/>
    </xf>
    <xf numFmtId="172" fontId="425" fillId="0" borderId="0" xfId="2" applyNumberFormat="1" applyFont="1"/>
    <xf numFmtId="2" fontId="425" fillId="0" borderId="0" xfId="14" applyNumberFormat="1" applyFont="1" applyAlignment="1">
      <alignment vertical="top" wrapText="1"/>
    </xf>
    <xf numFmtId="172" fontId="425" fillId="0" borderId="0" xfId="2" applyNumberFormat="1" applyFont="1" applyAlignment="1">
      <alignment vertical="top" wrapText="1"/>
    </xf>
    <xf numFmtId="172" fontId="425" fillId="0" borderId="0" xfId="2" applyNumberFormat="1" applyFont="1" applyFill="1"/>
    <xf numFmtId="172" fontId="425" fillId="0" borderId="0" xfId="2" applyNumberFormat="1" applyFont="1" applyFill="1" applyBorder="1"/>
    <xf numFmtId="172" fontId="425" fillId="0" borderId="0" xfId="17" applyNumberFormat="1" applyFont="1"/>
    <xf numFmtId="172" fontId="425" fillId="0" borderId="0" xfId="2" applyNumberFormat="1" applyFont="1" applyFill="1" applyBorder="1" applyAlignment="1">
      <alignment horizontal="right"/>
    </xf>
    <xf numFmtId="172" fontId="425" fillId="0" borderId="0" xfId="2" applyNumberFormat="1" applyFont="1" applyAlignment="1">
      <alignment horizontal="right"/>
    </xf>
    <xf numFmtId="172" fontId="425" fillId="0" borderId="0" xfId="2" applyNumberFormat="1" applyFont="1" applyBorder="1"/>
    <xf numFmtId="2" fontId="425" fillId="0" borderId="0" xfId="17" applyNumberFormat="1" applyFont="1" applyAlignment="1">
      <alignment horizontal="right"/>
    </xf>
    <xf numFmtId="2" fontId="425" fillId="0" borderId="0" xfId="16" applyNumberFormat="1" applyFont="1" applyAlignment="1">
      <alignment horizontal="right"/>
    </xf>
    <xf numFmtId="3" fontId="425" fillId="0" borderId="0" xfId="0" applyNumberFormat="1" applyFont="1" applyAlignment="1">
      <alignment horizontal="right" indent="1"/>
    </xf>
    <xf numFmtId="4" fontId="428" fillId="3" borderId="0" xfId="0" applyNumberFormat="1" applyFont="1" applyFill="1" applyAlignment="1">
      <alignment horizontal="right" indent="1"/>
    </xf>
    <xf numFmtId="1" fontId="429" fillId="0" borderId="0" xfId="46832" applyNumberFormat="1" applyFont="1"/>
    <xf numFmtId="1" fontId="430" fillId="0" borderId="0" xfId="46832" applyNumberFormat="1" applyFont="1"/>
    <xf numFmtId="1" fontId="429" fillId="0" borderId="0" xfId="46833" applyNumberFormat="1" applyFont="1"/>
    <xf numFmtId="0" fontId="426" fillId="0" borderId="0" xfId="46832" applyFont="1"/>
    <xf numFmtId="172" fontId="429" fillId="0" borderId="0" xfId="12" applyNumberFormat="1" applyFont="1" applyAlignment="1">
      <alignment horizontal="right"/>
    </xf>
    <xf numFmtId="1" fontId="428" fillId="0" borderId="0" xfId="46832" applyNumberFormat="1" applyFont="1" applyAlignment="1">
      <alignment horizontal="right"/>
    </xf>
    <xf numFmtId="172" fontId="427" fillId="0" borderId="0" xfId="46832" applyNumberFormat="1" applyFont="1" applyAlignment="1">
      <alignment vertical="top"/>
    </xf>
    <xf numFmtId="172" fontId="425" fillId="0" borderId="0" xfId="46832" applyNumberFormat="1" applyFont="1" applyAlignment="1">
      <alignment vertical="top"/>
    </xf>
    <xf numFmtId="172" fontId="425" fillId="0" borderId="0" xfId="46835" applyNumberFormat="1" applyFont="1"/>
    <xf numFmtId="172" fontId="429" fillId="0" borderId="0" xfId="46835" applyNumberFormat="1" applyFont="1" applyAlignment="1">
      <alignment horizontal="right" indent="1"/>
    </xf>
    <xf numFmtId="172" fontId="429" fillId="0" borderId="0" xfId="46836" applyNumberFormat="1" applyFont="1" applyAlignment="1">
      <alignment horizontal="right" indent="1"/>
    </xf>
    <xf numFmtId="172" fontId="429" fillId="0" borderId="0" xfId="13" applyNumberFormat="1" applyFont="1"/>
    <xf numFmtId="9" fontId="429" fillId="0" borderId="0" xfId="13" applyFont="1"/>
    <xf numFmtId="1" fontId="427" fillId="0" borderId="0" xfId="46832" applyNumberFormat="1" applyFont="1" applyAlignment="1">
      <alignment vertical="top"/>
    </xf>
    <xf numFmtId="0" fontId="431" fillId="0" borderId="0" xfId="46832" applyFont="1"/>
    <xf numFmtId="1" fontId="425" fillId="0" borderId="0" xfId="46832" applyNumberFormat="1" applyFont="1" applyAlignment="1">
      <alignment vertical="top"/>
    </xf>
    <xf numFmtId="0" fontId="432" fillId="0" borderId="0" xfId="46832" applyFont="1"/>
    <xf numFmtId="1" fontId="428" fillId="0" borderId="0" xfId="46838" applyNumberFormat="1" applyFont="1" applyAlignment="1">
      <alignment horizontal="right"/>
    </xf>
    <xf numFmtId="0" fontId="46" fillId="2" borderId="0" xfId="6" applyFont="1" applyFill="1" applyAlignment="1">
      <alignment horizontal="left"/>
      <protection locked="0"/>
    </xf>
    <xf numFmtId="0" fontId="43" fillId="0" borderId="70" xfId="46820" applyFont="1" applyBorder="1"/>
    <xf numFmtId="171" fontId="435" fillId="2" borderId="6" xfId="0" applyNumberFormat="1" applyFont="1" applyFill="1" applyBorder="1" applyAlignment="1">
      <alignment horizontal="left" vertical="center" indent="2"/>
    </xf>
    <xf numFmtId="0" fontId="435" fillId="2" borderId="6" xfId="0" applyFont="1" applyFill="1" applyBorder="1" applyAlignment="1">
      <alignment horizontal="left" vertical="center" indent="2"/>
    </xf>
    <xf numFmtId="0" fontId="45" fillId="88" borderId="0" xfId="0" applyFont="1" applyFill="1"/>
    <xf numFmtId="0" fontId="49" fillId="88" borderId="0" xfId="0" applyFont="1" applyFill="1"/>
    <xf numFmtId="0" fontId="439" fillId="0" borderId="0" xfId="0" applyFont="1"/>
    <xf numFmtId="0" fontId="423" fillId="85" borderId="0" xfId="0" applyFont="1" applyFill="1"/>
    <xf numFmtId="0" fontId="423" fillId="85" borderId="0" xfId="0" applyFont="1" applyFill="1" applyAlignment="1">
      <alignment horizontal="center"/>
    </xf>
    <xf numFmtId="0" fontId="423" fillId="85" borderId="4" xfId="0" applyFont="1" applyFill="1" applyBorder="1" applyAlignment="1">
      <alignment horizontal="center" vertical="center"/>
    </xf>
    <xf numFmtId="0" fontId="423" fillId="2" borderId="0" xfId="0" applyFont="1" applyFill="1"/>
    <xf numFmtId="1" fontId="423" fillId="2" borderId="0" xfId="0" applyNumberFormat="1" applyFont="1" applyFill="1" applyAlignment="1">
      <alignment horizontal="center" vertical="center"/>
    </xf>
    <xf numFmtId="0" fontId="440" fillId="86" borderId="0" xfId="0" applyFont="1" applyFill="1"/>
    <xf numFmtId="171" fontId="423" fillId="86" borderId="0" xfId="0" applyNumberFormat="1" applyFont="1" applyFill="1" applyAlignment="1">
      <alignment horizontal="center" vertical="center"/>
    </xf>
    <xf numFmtId="0" fontId="441" fillId="2" borderId="0" xfId="0" applyFont="1" applyFill="1"/>
    <xf numFmtId="171" fontId="441" fillId="2" borderId="0" xfId="0" applyNumberFormat="1" applyFont="1" applyFill="1" applyAlignment="1">
      <alignment horizontal="center" vertical="center"/>
    </xf>
    <xf numFmtId="0" fontId="423" fillId="86" borderId="0" xfId="0" applyFont="1" applyFill="1"/>
    <xf numFmtId="1" fontId="423" fillId="86" borderId="0" xfId="0" applyNumberFormat="1" applyFont="1" applyFill="1" applyAlignment="1">
      <alignment horizontal="center" vertical="center"/>
    </xf>
    <xf numFmtId="0" fontId="440" fillId="2" borderId="0" xfId="0" applyFont="1" applyFill="1"/>
    <xf numFmtId="171" fontId="423" fillId="2" borderId="0" xfId="0" applyNumberFormat="1" applyFont="1" applyFill="1" applyAlignment="1">
      <alignment horizontal="center" vertical="center"/>
    </xf>
    <xf numFmtId="0" fontId="440" fillId="85" borderId="0" xfId="0" applyFont="1" applyFill="1" applyAlignment="1">
      <alignment horizontal="center"/>
    </xf>
    <xf numFmtId="0" fontId="423" fillId="85" borderId="3" xfId="0" applyFont="1" applyFill="1" applyBorder="1" applyAlignment="1">
      <alignment horizontal="center"/>
    </xf>
    <xf numFmtId="1" fontId="434" fillId="2" borderId="6" xfId="0" applyNumberFormat="1" applyFont="1" applyFill="1" applyBorder="1" applyAlignment="1">
      <alignment horizontal="right" vertical="center"/>
    </xf>
    <xf numFmtId="1" fontId="434" fillId="2" borderId="0" xfId="0" applyNumberFormat="1" applyFont="1" applyFill="1" applyAlignment="1">
      <alignment horizontal="right" vertical="center"/>
    </xf>
    <xf numFmtId="1" fontId="435" fillId="2" borderId="6" xfId="0" applyNumberFormat="1" applyFont="1" applyFill="1" applyBorder="1" applyAlignment="1">
      <alignment horizontal="right" vertical="center"/>
    </xf>
    <xf numFmtId="1" fontId="437" fillId="2" borderId="6" xfId="0" applyNumberFormat="1" applyFont="1" applyFill="1" applyBorder="1" applyAlignment="1">
      <alignment horizontal="right" vertical="center"/>
    </xf>
    <xf numFmtId="1" fontId="437" fillId="2" borderId="0" xfId="0" applyNumberFormat="1" applyFont="1" applyFill="1" applyAlignment="1">
      <alignment horizontal="right" vertical="center"/>
    </xf>
    <xf numFmtId="1" fontId="437" fillId="2" borderId="93" xfId="0" applyNumberFormat="1" applyFont="1" applyFill="1" applyBorder="1" applyAlignment="1">
      <alignment horizontal="right" vertical="center"/>
    </xf>
    <xf numFmtId="0" fontId="43" fillId="2" borderId="0" xfId="0" applyFont="1" applyFill="1" applyAlignment="1">
      <alignment vertical="center" wrapText="1"/>
    </xf>
    <xf numFmtId="0" fontId="45" fillId="2" borderId="0" xfId="6" applyFont="1" applyFill="1" applyAlignment="1">
      <alignment horizontal="left" indent="1"/>
      <protection locked="0"/>
    </xf>
    <xf numFmtId="0" fontId="0" fillId="0" borderId="3" xfId="0" applyBorder="1"/>
    <xf numFmtId="0" fontId="49" fillId="2" borderId="0" xfId="9" applyFont="1" applyFill="1"/>
    <xf numFmtId="172" fontId="444" fillId="0" borderId="3" xfId="2" applyNumberFormat="1" applyFont="1" applyBorder="1"/>
    <xf numFmtId="172" fontId="444" fillId="0" borderId="0" xfId="2" applyNumberFormat="1" applyFont="1" applyBorder="1"/>
    <xf numFmtId="172" fontId="444" fillId="0" borderId="70" xfId="2" applyNumberFormat="1" applyFont="1" applyBorder="1"/>
    <xf numFmtId="172" fontId="444" fillId="0" borderId="98" xfId="2" applyNumberFormat="1" applyFont="1" applyBorder="1"/>
    <xf numFmtId="171" fontId="442" fillId="0" borderId="3" xfId="0" applyNumberFormat="1" applyFont="1" applyBorder="1"/>
    <xf numFmtId="171" fontId="442" fillId="0" borderId="98" xfId="0" applyNumberFormat="1" applyFont="1" applyBorder="1"/>
    <xf numFmtId="0" fontId="444" fillId="0" borderId="70" xfId="0" applyFont="1" applyBorder="1"/>
    <xf numFmtId="2" fontId="444" fillId="0" borderId="70" xfId="0" applyNumberFormat="1" applyFont="1" applyBorder="1"/>
    <xf numFmtId="2" fontId="444" fillId="0" borderId="98" xfId="0" applyNumberFormat="1" applyFont="1" applyBorder="1"/>
    <xf numFmtId="0" fontId="443" fillId="0" borderId="70" xfId="0" applyFont="1" applyBorder="1"/>
    <xf numFmtId="2" fontId="445" fillId="0" borderId="70" xfId="0" applyNumberFormat="1" applyFont="1" applyBorder="1"/>
    <xf numFmtId="172" fontId="445" fillId="0" borderId="0" xfId="2" applyNumberFormat="1" applyFont="1" applyBorder="1"/>
    <xf numFmtId="172" fontId="445" fillId="0" borderId="70" xfId="2" applyNumberFormat="1" applyFont="1" applyBorder="1"/>
    <xf numFmtId="0" fontId="423" fillId="2" borderId="0" xfId="646" applyFont="1" applyFill="1"/>
    <xf numFmtId="2" fontId="431" fillId="2" borderId="0" xfId="37820" applyNumberFormat="1" applyFont="1" applyFill="1" applyAlignment="1">
      <alignment horizontal="center"/>
    </xf>
    <xf numFmtId="0" fontId="423" fillId="2" borderId="8" xfId="646" applyFont="1" applyFill="1" applyBorder="1"/>
    <xf numFmtId="0" fontId="440" fillId="2" borderId="0" xfId="646" applyFont="1" applyFill="1" applyAlignment="1">
      <alignment horizontal="right"/>
    </xf>
    <xf numFmtId="0" fontId="423" fillId="2" borderId="0" xfId="37820" applyFont="1" applyFill="1" applyAlignment="1">
      <alignment horizontal="center"/>
    </xf>
    <xf numFmtId="0" fontId="423" fillId="2" borderId="0" xfId="11" applyFont="1" applyFill="1"/>
    <xf numFmtId="1" fontId="423" fillId="2" borderId="0" xfId="646" applyNumberFormat="1" applyFont="1" applyFill="1"/>
    <xf numFmtId="0" fontId="423" fillId="2" borderId="0" xfId="37822" applyFont="1" applyFill="1" applyAlignment="1">
      <alignment horizontal="center"/>
    </xf>
    <xf numFmtId="171" fontId="423" fillId="2" borderId="0" xfId="37822" applyNumberFormat="1" applyFont="1" applyFill="1"/>
    <xf numFmtId="0" fontId="423" fillId="2" borderId="38" xfId="646" applyFont="1" applyFill="1" applyBorder="1"/>
    <xf numFmtId="0" fontId="423" fillId="2" borderId="10" xfId="646" applyFont="1" applyFill="1" applyBorder="1"/>
    <xf numFmtId="0" fontId="43" fillId="99" borderId="0" xfId="37815" applyFont="1" applyFill="1"/>
    <xf numFmtId="0" fontId="49" fillId="2" borderId="0" xfId="6" applyFont="1" applyFill="1" applyAlignment="1">
      <alignment horizontal="left"/>
      <protection locked="0"/>
    </xf>
    <xf numFmtId="0" fontId="49" fillId="2" borderId="0" xfId="2" applyNumberFormat="1" applyFont="1" applyFill="1"/>
    <xf numFmtId="0" fontId="49" fillId="2" borderId="0" xfId="2" applyNumberFormat="1" applyFont="1" applyFill="1" applyProtection="1"/>
    <xf numFmtId="49" fontId="49" fillId="2" borderId="0" xfId="2" applyNumberFormat="1" applyFont="1" applyFill="1" applyAlignment="1" applyProtection="1">
      <alignment horizontal="right"/>
    </xf>
    <xf numFmtId="172" fontId="133" fillId="0" borderId="0" xfId="46131" applyNumberFormat="1" applyFont="1"/>
    <xf numFmtId="172" fontId="133" fillId="0" borderId="70" xfId="46131" applyNumberFormat="1" applyFont="1" applyBorder="1"/>
    <xf numFmtId="172" fontId="448" fillId="0" borderId="0" xfId="2" applyNumberFormat="1" applyFont="1"/>
    <xf numFmtId="172" fontId="448" fillId="0" borderId="70" xfId="2" applyNumberFormat="1" applyFont="1" applyBorder="1"/>
    <xf numFmtId="172" fontId="133" fillId="0" borderId="3" xfId="46131" applyNumberFormat="1" applyFont="1" applyBorder="1"/>
    <xf numFmtId="172" fontId="133" fillId="0" borderId="98" xfId="46131" applyNumberFormat="1" applyFont="1" applyBorder="1"/>
    <xf numFmtId="172" fontId="299" fillId="0" borderId="0" xfId="46131" applyNumberFormat="1" applyFont="1"/>
    <xf numFmtId="172" fontId="299" fillId="0" borderId="70" xfId="46131" applyNumberFormat="1" applyFont="1" applyBorder="1"/>
    <xf numFmtId="3" fontId="37" fillId="2" borderId="0" xfId="646" applyNumberFormat="1" applyFill="1"/>
    <xf numFmtId="360" fontId="37" fillId="2" borderId="0" xfId="646" applyNumberFormat="1" applyFill="1"/>
    <xf numFmtId="0" fontId="449" fillId="2" borderId="0" xfId="46832" applyFont="1" applyFill="1"/>
    <xf numFmtId="172" fontId="449" fillId="2" borderId="0" xfId="2" applyNumberFormat="1" applyFont="1" applyFill="1"/>
    <xf numFmtId="172" fontId="6" fillId="0" borderId="0" xfId="2" applyNumberFormat="1" applyFont="1"/>
    <xf numFmtId="1" fontId="423" fillId="0" borderId="0" xfId="46832" applyNumberFormat="1" applyFont="1"/>
    <xf numFmtId="0" fontId="423" fillId="0" borderId="0" xfId="46832" applyFont="1"/>
    <xf numFmtId="172" fontId="423" fillId="0" borderId="0" xfId="46832" applyNumberFormat="1" applyFont="1"/>
    <xf numFmtId="2" fontId="423" fillId="0" borderId="0" xfId="46832" applyNumberFormat="1" applyFont="1"/>
    <xf numFmtId="0" fontId="423" fillId="0" borderId="0" xfId="46834" applyFont="1"/>
    <xf numFmtId="0" fontId="423" fillId="0" borderId="0" xfId="46834" applyFont="1" applyAlignment="1">
      <alignment horizontal="left"/>
    </xf>
    <xf numFmtId="0" fontId="423" fillId="2" borderId="0" xfId="46834" applyFont="1" applyFill="1" applyAlignment="1">
      <alignment horizontal="left"/>
    </xf>
    <xf numFmtId="172" fontId="423" fillId="0" borderId="0" xfId="46833" applyNumberFormat="1" applyFont="1"/>
    <xf numFmtId="0" fontId="423" fillId="2" borderId="0" xfId="46832" applyFont="1" applyFill="1"/>
    <xf numFmtId="172" fontId="423" fillId="0" borderId="0" xfId="46835" applyNumberFormat="1" applyFont="1"/>
    <xf numFmtId="172" fontId="423" fillId="0" borderId="0" xfId="46836" applyNumberFormat="1" applyFont="1"/>
    <xf numFmtId="172" fontId="423" fillId="0" borderId="0" xfId="2" applyNumberFormat="1" applyFont="1"/>
    <xf numFmtId="172" fontId="423" fillId="0" borderId="0" xfId="2" applyNumberFormat="1" applyFont="1" applyFill="1"/>
    <xf numFmtId="172" fontId="423" fillId="2" borderId="0" xfId="2" applyNumberFormat="1" applyFont="1" applyFill="1"/>
    <xf numFmtId="172" fontId="423" fillId="0" borderId="0" xfId="46835" applyNumberFormat="1" applyFont="1" applyFill="1"/>
    <xf numFmtId="9" fontId="423" fillId="0" borderId="0" xfId="46837" applyFont="1"/>
    <xf numFmtId="9" fontId="423" fillId="0" borderId="0" xfId="46832" applyNumberFormat="1" applyFont="1"/>
    <xf numFmtId="171" fontId="423" fillId="0" borderId="0" xfId="2" applyNumberFormat="1" applyFont="1"/>
    <xf numFmtId="171" fontId="423" fillId="0" borderId="0" xfId="2" applyNumberFormat="1" applyFont="1" applyFill="1"/>
    <xf numFmtId="0" fontId="423" fillId="0" borderId="0" xfId="46838" applyFont="1"/>
    <xf numFmtId="1" fontId="423" fillId="0" borderId="0" xfId="46838" applyNumberFormat="1" applyFont="1"/>
    <xf numFmtId="171" fontId="423" fillId="0" borderId="0" xfId="46832" applyNumberFormat="1" applyFont="1"/>
    <xf numFmtId="171" fontId="423" fillId="0" borderId="0" xfId="46838" applyNumberFormat="1" applyFont="1"/>
    <xf numFmtId="0" fontId="423" fillId="0" borderId="0" xfId="14" applyFont="1"/>
    <xf numFmtId="2" fontId="423" fillId="0" borderId="0" xfId="14" applyNumberFormat="1" applyFont="1"/>
    <xf numFmtId="9" fontId="423" fillId="0" borderId="0" xfId="2" applyFont="1"/>
    <xf numFmtId="172" fontId="423" fillId="0" borderId="0" xfId="46821" applyNumberFormat="1" applyFont="1"/>
    <xf numFmtId="172" fontId="423" fillId="0" borderId="0" xfId="14" applyNumberFormat="1" applyFont="1"/>
    <xf numFmtId="9" fontId="423" fillId="2" borderId="0" xfId="2" applyFont="1" applyFill="1"/>
    <xf numFmtId="10" fontId="423" fillId="0" borderId="0" xfId="14" applyNumberFormat="1" applyFont="1"/>
    <xf numFmtId="175" fontId="423" fillId="0" borderId="0" xfId="1" applyNumberFormat="1" applyFont="1" applyAlignment="1"/>
    <xf numFmtId="1" fontId="423" fillId="0" borderId="0" xfId="46821" applyNumberFormat="1" applyFont="1"/>
    <xf numFmtId="1" fontId="423" fillId="0" borderId="0" xfId="14" applyNumberFormat="1" applyFont="1"/>
    <xf numFmtId="10" fontId="423" fillId="0" borderId="0" xfId="2" applyNumberFormat="1" applyFont="1"/>
    <xf numFmtId="0" fontId="436" fillId="2" borderId="5" xfId="38113" applyFont="1" applyFill="1" applyBorder="1" applyAlignment="1">
      <alignment horizontal="center" vertical="center" wrapText="1"/>
    </xf>
    <xf numFmtId="183" fontId="434" fillId="2" borderId="4" xfId="38113" applyNumberFormat="1" applyFont="1" applyFill="1" applyBorder="1"/>
    <xf numFmtId="183" fontId="437" fillId="2" borderId="0" xfId="38113" applyNumberFormat="1" applyFont="1" applyFill="1" applyAlignment="1">
      <alignment horizontal="right" vertical="center"/>
    </xf>
    <xf numFmtId="183" fontId="437" fillId="2" borderId="0" xfId="38113" applyNumberFormat="1" applyFont="1" applyFill="1" applyAlignment="1">
      <alignment vertical="center"/>
    </xf>
    <xf numFmtId="183" fontId="437" fillId="2" borderId="3" xfId="38113" applyNumberFormat="1" applyFont="1" applyFill="1" applyBorder="1" applyAlignment="1">
      <alignment vertical="center"/>
    </xf>
    <xf numFmtId="183" fontId="437" fillId="2" borderId="0" xfId="38113" applyNumberFormat="1" applyFont="1" applyFill="1" applyAlignment="1">
      <alignment horizontal="left" indent="1"/>
    </xf>
    <xf numFmtId="183" fontId="437" fillId="2" borderId="0" xfId="38113" applyNumberFormat="1" applyFont="1" applyFill="1"/>
    <xf numFmtId="171" fontId="437" fillId="2" borderId="0" xfId="38113" applyNumberFormat="1" applyFont="1" applyFill="1"/>
    <xf numFmtId="183" fontId="433" fillId="2" borderId="4" xfId="38113" applyNumberFormat="1" applyFont="1" applyFill="1" applyBorder="1" applyAlignment="1">
      <alignment vertical="center"/>
    </xf>
    <xf numFmtId="183" fontId="450" fillId="2" borderId="0" xfId="38113" applyNumberFormat="1" applyFont="1" applyFill="1" applyAlignment="1">
      <alignment horizontal="left" indent="5"/>
    </xf>
    <xf numFmtId="183" fontId="437" fillId="2" borderId="3" xfId="38113" applyNumberFormat="1" applyFont="1" applyFill="1" applyBorder="1" applyAlignment="1">
      <alignment horizontal="left" indent="1"/>
    </xf>
    <xf numFmtId="172" fontId="451" fillId="0" borderId="0" xfId="2" applyNumberFormat="1" applyFont="1"/>
    <xf numFmtId="171" fontId="434" fillId="2" borderId="4" xfId="2" applyNumberFormat="1" applyFont="1" applyFill="1" applyBorder="1" applyAlignment="1">
      <alignment vertical="center"/>
    </xf>
    <xf numFmtId="171" fontId="437" fillId="2" borderId="0" xfId="2" applyNumberFormat="1" applyFont="1" applyFill="1" applyAlignment="1">
      <alignment vertical="center"/>
    </xf>
    <xf numFmtId="171" fontId="437" fillId="2" borderId="3" xfId="2" applyNumberFormat="1" applyFont="1" applyFill="1" applyBorder="1" applyAlignment="1">
      <alignment vertical="center"/>
    </xf>
    <xf numFmtId="171" fontId="437" fillId="2" borderId="0" xfId="2" applyNumberFormat="1" applyFont="1" applyFill="1" applyBorder="1" applyAlignment="1">
      <alignment vertical="center"/>
    </xf>
    <xf numFmtId="171" fontId="437" fillId="2" borderId="6" xfId="0" applyNumberFormat="1" applyFont="1" applyFill="1" applyBorder="1" applyAlignment="1">
      <alignment horizontal="left" vertical="center" indent="4"/>
    </xf>
    <xf numFmtId="171" fontId="437" fillId="2" borderId="6" xfId="0" applyNumberFormat="1" applyFont="1" applyFill="1" applyBorder="1" applyAlignment="1">
      <alignment horizontal="left" vertical="center" indent="6"/>
    </xf>
    <xf numFmtId="0" fontId="437" fillId="2" borderId="6" xfId="0" applyFont="1" applyFill="1" applyBorder="1" applyAlignment="1">
      <alignment horizontal="left" vertical="center" indent="4"/>
    </xf>
    <xf numFmtId="0" fontId="437" fillId="2" borderId="93" xfId="0" applyFont="1" applyFill="1" applyBorder="1" applyAlignment="1">
      <alignment horizontal="left" vertical="center" indent="4"/>
    </xf>
    <xf numFmtId="171" fontId="434" fillId="2" borderId="6" xfId="0" applyNumberFormat="1" applyFont="1" applyFill="1" applyBorder="1" applyAlignment="1">
      <alignment vertical="center"/>
    </xf>
    <xf numFmtId="0" fontId="6" fillId="2" borderId="0" xfId="2" applyNumberFormat="1" applyFont="1" applyFill="1"/>
    <xf numFmtId="359" fontId="37" fillId="2" borderId="0" xfId="2" applyNumberFormat="1" applyFont="1" applyFill="1"/>
    <xf numFmtId="171" fontId="444" fillId="2" borderId="92" xfId="0" applyNumberFormat="1" applyFont="1" applyFill="1" applyBorder="1" applyAlignment="1">
      <alignment horizontal="center" vertical="center" wrapText="1"/>
    </xf>
    <xf numFmtId="171" fontId="444" fillId="2" borderId="92" xfId="0" applyNumberFormat="1" applyFont="1" applyFill="1" applyBorder="1" applyAlignment="1">
      <alignment horizontal="center" vertical="center"/>
    </xf>
    <xf numFmtId="171" fontId="444" fillId="2" borderId="94" xfId="0" applyNumberFormat="1" applyFont="1" applyFill="1" applyBorder="1" applyAlignment="1">
      <alignment horizontal="center" vertical="center"/>
    </xf>
    <xf numFmtId="171" fontId="445" fillId="2" borderId="21" xfId="0" applyNumberFormat="1" applyFont="1" applyFill="1" applyBorder="1" applyAlignment="1">
      <alignment horizontal="center" vertical="center" wrapText="1"/>
    </xf>
    <xf numFmtId="171" fontId="445" fillId="2" borderId="92" xfId="0" applyNumberFormat="1" applyFont="1" applyFill="1" applyBorder="1" applyAlignment="1">
      <alignment horizontal="center" vertical="center" wrapText="1"/>
    </xf>
    <xf numFmtId="171" fontId="444" fillId="2" borderId="94" xfId="0" applyNumberFormat="1" applyFont="1" applyFill="1" applyBorder="1" applyAlignment="1">
      <alignment horizontal="center" vertical="center" wrapText="1"/>
    </xf>
    <xf numFmtId="0" fontId="445" fillId="100" borderId="56" xfId="0" applyFont="1" applyFill="1" applyBorder="1" applyAlignment="1">
      <alignment horizontal="center" vertical="center" wrapText="1"/>
    </xf>
    <xf numFmtId="0" fontId="444" fillId="100" borderId="56" xfId="0" applyFont="1" applyFill="1" applyBorder="1" applyAlignment="1">
      <alignment horizontal="center" vertical="center" wrapText="1"/>
    </xf>
    <xf numFmtId="0" fontId="445" fillId="2" borderId="92" xfId="0" applyFont="1" applyFill="1" applyBorder="1" applyAlignment="1">
      <alignment vertical="center"/>
    </xf>
    <xf numFmtId="0" fontId="444" fillId="2" borderId="92" xfId="0" applyFont="1" applyFill="1" applyBorder="1" applyAlignment="1">
      <alignment vertical="center"/>
    </xf>
    <xf numFmtId="0" fontId="447" fillId="2" borderId="94" xfId="0" applyFont="1" applyFill="1" applyBorder="1" applyAlignment="1">
      <alignment vertical="center"/>
    </xf>
    <xf numFmtId="171" fontId="445" fillId="2" borderId="92" xfId="0" applyNumberFormat="1" applyFont="1" applyFill="1" applyBorder="1" applyAlignment="1">
      <alignment horizontal="center" vertical="center"/>
    </xf>
    <xf numFmtId="0" fontId="445" fillId="2" borderId="21" xfId="0" applyFont="1" applyFill="1" applyBorder="1" applyAlignment="1">
      <alignment vertical="center"/>
    </xf>
    <xf numFmtId="171" fontId="445" fillId="2" borderId="21" xfId="0" applyNumberFormat="1" applyFont="1" applyFill="1" applyBorder="1" applyAlignment="1">
      <alignment horizontal="center" vertical="center"/>
    </xf>
    <xf numFmtId="0" fontId="444" fillId="2" borderId="94" xfId="0" applyFont="1" applyFill="1" applyBorder="1" applyAlignment="1">
      <alignment vertical="center"/>
    </xf>
    <xf numFmtId="0" fontId="444" fillId="100" borderId="94" xfId="0" applyFont="1" applyFill="1" applyBorder="1" applyAlignment="1">
      <alignment horizontal="center" vertical="center" wrapText="1"/>
    </xf>
    <xf numFmtId="0" fontId="444" fillId="100" borderId="56" xfId="0" applyFont="1" applyFill="1" applyBorder="1" applyAlignment="1">
      <alignment horizontal="center" vertical="center"/>
    </xf>
    <xf numFmtId="183" fontId="434" fillId="2" borderId="4" xfId="38113" applyNumberFormat="1" applyFont="1" applyFill="1" applyBorder="1" applyAlignment="1">
      <alignment horizontal="center"/>
    </xf>
    <xf numFmtId="172" fontId="453" fillId="0" borderId="0" xfId="2" applyNumberFormat="1" applyFont="1" applyFill="1"/>
    <xf numFmtId="172" fontId="453" fillId="0" borderId="0" xfId="46832" applyNumberFormat="1" applyFont="1"/>
    <xf numFmtId="172" fontId="453" fillId="0" borderId="0" xfId="2" applyNumberFormat="1" applyFont="1"/>
    <xf numFmtId="172" fontId="453" fillId="2" borderId="0" xfId="2" applyNumberFormat="1" applyFont="1" applyFill="1"/>
    <xf numFmtId="172" fontId="454" fillId="2" borderId="0" xfId="46832" applyNumberFormat="1" applyFont="1" applyFill="1" applyAlignment="1">
      <alignment vertical="top"/>
    </xf>
    <xf numFmtId="172" fontId="453" fillId="2" borderId="0" xfId="46832" applyNumberFormat="1" applyFont="1" applyFill="1"/>
    <xf numFmtId="1" fontId="454" fillId="2" borderId="0" xfId="46832" applyNumberFormat="1" applyFont="1" applyFill="1" applyAlignment="1">
      <alignment vertical="top"/>
    </xf>
    <xf numFmtId="0" fontId="453" fillId="2" borderId="0" xfId="46832" applyFont="1" applyFill="1"/>
    <xf numFmtId="172" fontId="426" fillId="0" borderId="0" xfId="2" applyNumberFormat="1" applyFont="1"/>
    <xf numFmtId="172" fontId="423" fillId="2" borderId="0" xfId="46835" applyNumberFormat="1" applyFont="1" applyFill="1"/>
    <xf numFmtId="0" fontId="426" fillId="2" borderId="0" xfId="46832" applyFont="1" applyFill="1"/>
    <xf numFmtId="9" fontId="426" fillId="0" borderId="0" xfId="2" applyFont="1"/>
    <xf numFmtId="1" fontId="426" fillId="0" borderId="0" xfId="2" applyNumberFormat="1" applyFont="1"/>
    <xf numFmtId="1" fontId="427" fillId="0" borderId="4" xfId="14" applyNumberFormat="1" applyFont="1" applyBorder="1" applyAlignment="1">
      <alignment vertical="top" wrapText="1"/>
    </xf>
    <xf numFmtId="172" fontId="427" fillId="0" borderId="4" xfId="2" applyNumberFormat="1" applyFont="1" applyBorder="1" applyAlignment="1">
      <alignment vertical="top" wrapText="1"/>
    </xf>
    <xf numFmtId="172" fontId="425" fillId="0" borderId="4" xfId="2" applyNumberFormat="1" applyFont="1" applyBorder="1" applyAlignment="1">
      <alignment horizontal="right"/>
    </xf>
    <xf numFmtId="172" fontId="425" fillId="0" borderId="4" xfId="2" applyNumberFormat="1" applyFont="1" applyBorder="1"/>
    <xf numFmtId="172" fontId="423" fillId="0" borderId="4" xfId="2" applyNumberFormat="1" applyFont="1" applyBorder="1"/>
    <xf numFmtId="0" fontId="423" fillId="0" borderId="4" xfId="14" applyFont="1" applyBorder="1"/>
    <xf numFmtId="0" fontId="423" fillId="0" borderId="4" xfId="0" applyFont="1" applyBorder="1"/>
    <xf numFmtId="9" fontId="426" fillId="0" borderId="4" xfId="2" applyFont="1" applyBorder="1"/>
    <xf numFmtId="0" fontId="426" fillId="0" borderId="4" xfId="14" applyFont="1" applyBorder="1"/>
    <xf numFmtId="10" fontId="423" fillId="0" borderId="4" xfId="2" applyNumberFormat="1" applyFont="1" applyBorder="1"/>
    <xf numFmtId="0" fontId="431" fillId="0" borderId="4" xfId="14" applyFont="1" applyBorder="1"/>
    <xf numFmtId="4" fontId="428" fillId="3" borderId="4" xfId="0" applyNumberFormat="1" applyFont="1" applyFill="1" applyBorder="1" applyAlignment="1">
      <alignment horizontal="right" indent="1"/>
    </xf>
    <xf numFmtId="1" fontId="427" fillId="0" borderId="96" xfId="14" applyNumberFormat="1" applyFont="1" applyBorder="1" applyAlignment="1">
      <alignment vertical="top" wrapText="1"/>
    </xf>
    <xf numFmtId="0" fontId="426" fillId="0" borderId="95" xfId="14" applyFont="1" applyBorder="1"/>
    <xf numFmtId="172" fontId="426" fillId="0" borderId="6" xfId="2" applyNumberFormat="1" applyFont="1" applyBorder="1"/>
    <xf numFmtId="10" fontId="426" fillId="0" borderId="70" xfId="2" applyNumberFormat="1" applyFont="1" applyBorder="1"/>
    <xf numFmtId="172" fontId="426" fillId="0" borderId="93" xfId="2" applyNumberFormat="1" applyFont="1" applyBorder="1"/>
    <xf numFmtId="10" fontId="426" fillId="0" borderId="98" xfId="2" applyNumberFormat="1" applyFont="1" applyBorder="1"/>
    <xf numFmtId="2" fontId="426" fillId="0" borderId="0" xfId="14" applyNumberFormat="1" applyFont="1"/>
    <xf numFmtId="2" fontId="428" fillId="3" borderId="0" xfId="0" applyNumberFormat="1" applyFont="1" applyFill="1" applyAlignment="1">
      <alignment horizontal="right" indent="1"/>
    </xf>
    <xf numFmtId="0" fontId="428" fillId="0" borderId="0" xfId="0" applyFont="1" applyAlignment="1">
      <alignment horizontal="center" vertical="center"/>
    </xf>
    <xf numFmtId="0" fontId="428" fillId="101" borderId="0" xfId="0" applyFont="1" applyFill="1" applyAlignment="1">
      <alignment horizontal="center" vertical="center" wrapText="1"/>
    </xf>
    <xf numFmtId="0" fontId="428" fillId="101" borderId="70" xfId="0" applyFont="1" applyFill="1" applyBorder="1" applyAlignment="1">
      <alignment horizontal="center" vertical="center"/>
    </xf>
    <xf numFmtId="0" fontId="455" fillId="0" borderId="0" xfId="47462" applyFont="1" applyAlignment="1">
      <alignment horizontal="center" vertical="center"/>
    </xf>
    <xf numFmtId="0" fontId="428" fillId="0" borderId="70" xfId="0" applyFont="1" applyBorder="1" applyAlignment="1">
      <alignment horizontal="center" vertical="center"/>
    </xf>
    <xf numFmtId="0" fontId="428" fillId="0" borderId="0" xfId="0" applyFont="1" applyAlignment="1">
      <alignment horizontal="center" vertical="center" wrapText="1"/>
    </xf>
    <xf numFmtId="0" fontId="428" fillId="0" borderId="70" xfId="0" applyFont="1" applyBorder="1" applyAlignment="1">
      <alignment horizontal="center" vertical="center" wrapText="1"/>
    </xf>
    <xf numFmtId="0" fontId="455" fillId="0" borderId="0" xfId="0" applyFont="1" applyAlignment="1">
      <alignment horizontal="center" vertical="center" wrapText="1"/>
    </xf>
    <xf numFmtId="170" fontId="428" fillId="0" borderId="0" xfId="1" applyFont="1" applyAlignment="1">
      <alignment horizontal="center" vertical="center"/>
    </xf>
    <xf numFmtId="0" fontId="423" fillId="0" borderId="0" xfId="0" applyFont="1" applyAlignment="1">
      <alignment horizontal="center" vertical="center"/>
    </xf>
    <xf numFmtId="0" fontId="428" fillId="0" borderId="3" xfId="0" applyFont="1" applyBorder="1" applyAlignment="1">
      <alignment horizontal="center" vertical="center"/>
    </xf>
    <xf numFmtId="0" fontId="428" fillId="101" borderId="98" xfId="0" applyFont="1" applyFill="1" applyBorder="1" applyAlignment="1">
      <alignment horizontal="center" vertical="center"/>
    </xf>
    <xf numFmtId="0" fontId="428" fillId="0" borderId="3" xfId="47462" applyFont="1" applyBorder="1" applyAlignment="1">
      <alignment horizontal="center" vertical="center" wrapText="1"/>
    </xf>
    <xf numFmtId="0" fontId="428" fillId="0" borderId="98" xfId="47462" applyFont="1" applyBorder="1" applyAlignment="1">
      <alignment horizontal="center" vertical="center" wrapText="1"/>
    </xf>
    <xf numFmtId="0" fontId="428" fillId="0" borderId="3" xfId="0" applyFont="1" applyBorder="1" applyAlignment="1">
      <alignment horizontal="center" vertical="center" wrapText="1"/>
    </xf>
    <xf numFmtId="0" fontId="428" fillId="0" borderId="98" xfId="0" applyFont="1" applyBorder="1" applyAlignment="1">
      <alignment horizontal="center" vertical="center" wrapText="1"/>
    </xf>
    <xf numFmtId="171" fontId="428" fillId="0" borderId="3" xfId="0" applyNumberFormat="1" applyFont="1" applyBorder="1" applyAlignment="1">
      <alignment horizontal="center" vertical="center" wrapText="1"/>
    </xf>
    <xf numFmtId="170" fontId="428" fillId="0" borderId="0" xfId="1" applyFont="1" applyBorder="1" applyAlignment="1">
      <alignment horizontal="center" vertical="center" wrapText="1"/>
    </xf>
    <xf numFmtId="0" fontId="428" fillId="0" borderId="0" xfId="0" applyFont="1" applyAlignment="1">
      <alignment vertical="center"/>
    </xf>
    <xf numFmtId="170" fontId="428" fillId="0" borderId="0" xfId="1" applyFont="1" applyAlignment="1">
      <alignment vertical="center"/>
    </xf>
    <xf numFmtId="171" fontId="428" fillId="0" borderId="0" xfId="0" applyNumberFormat="1" applyFont="1" applyAlignment="1">
      <alignment vertical="center"/>
    </xf>
    <xf numFmtId="0" fontId="428" fillId="0" borderId="70" xfId="0" applyFont="1" applyBorder="1" applyAlignment="1">
      <alignment vertical="center"/>
    </xf>
    <xf numFmtId="0" fontId="428" fillId="0" borderId="0" xfId="47462" applyFont="1" applyAlignment="1">
      <alignment horizontal="center" vertical="center" wrapText="1"/>
    </xf>
    <xf numFmtId="0" fontId="428" fillId="0" borderId="70" xfId="47462" applyFont="1" applyBorder="1" applyAlignment="1">
      <alignment horizontal="center" vertical="center" wrapText="1"/>
    </xf>
    <xf numFmtId="0" fontId="428" fillId="0" borderId="0" xfId="0" applyFont="1" applyAlignment="1">
      <alignment vertical="center" wrapText="1"/>
    </xf>
    <xf numFmtId="0" fontId="428" fillId="0" borderId="70" xfId="0" applyFont="1" applyBorder="1" applyAlignment="1">
      <alignment vertical="center" wrapText="1"/>
    </xf>
    <xf numFmtId="0" fontId="423" fillId="0" borderId="0" xfId="0" applyFont="1" applyAlignment="1">
      <alignment vertical="center"/>
    </xf>
    <xf numFmtId="43" fontId="428" fillId="0" borderId="0" xfId="0" applyNumberFormat="1" applyFont="1" applyAlignment="1">
      <alignment vertical="center"/>
    </xf>
    <xf numFmtId="10" fontId="428" fillId="0" borderId="0" xfId="2" applyNumberFormat="1" applyFont="1" applyBorder="1" applyAlignment="1">
      <alignment horizontal="center" vertical="center" wrapText="1"/>
    </xf>
    <xf numFmtId="170" fontId="428" fillId="0" borderId="0" xfId="0" applyNumberFormat="1" applyFont="1" applyAlignment="1">
      <alignment vertical="center"/>
    </xf>
    <xf numFmtId="170" fontId="428" fillId="0" borderId="0" xfId="0" applyNumberFormat="1" applyFont="1" applyAlignment="1">
      <alignment horizontal="center" vertical="center" wrapText="1"/>
    </xf>
    <xf numFmtId="170" fontId="428" fillId="0" borderId="0" xfId="1" applyFont="1" applyAlignment="1">
      <alignment horizontal="center" vertical="center" wrapText="1"/>
    </xf>
    <xf numFmtId="170" fontId="428" fillId="0" borderId="70" xfId="0" applyNumberFormat="1" applyFont="1" applyBorder="1" applyAlignment="1">
      <alignment vertical="center"/>
    </xf>
    <xf numFmtId="170" fontId="428" fillId="0" borderId="70" xfId="0" applyNumberFormat="1" applyFont="1" applyBorder="1" applyAlignment="1">
      <alignment horizontal="center" vertical="center" wrapText="1"/>
    </xf>
    <xf numFmtId="0" fontId="456" fillId="0" borderId="0" xfId="0" applyFont="1" applyAlignment="1">
      <alignment vertical="center"/>
    </xf>
    <xf numFmtId="2" fontId="456" fillId="0" borderId="0" xfId="0" applyNumberFormat="1" applyFont="1" applyAlignment="1">
      <alignment vertical="center"/>
    </xf>
    <xf numFmtId="2" fontId="428" fillId="0" borderId="0" xfId="0" applyNumberFormat="1" applyFont="1" applyAlignment="1">
      <alignment vertical="center"/>
    </xf>
    <xf numFmtId="0" fontId="456" fillId="0" borderId="70" xfId="0" applyFont="1" applyBorder="1" applyAlignment="1">
      <alignment vertical="center"/>
    </xf>
    <xf numFmtId="10" fontId="428" fillId="0" borderId="0" xfId="0" applyNumberFormat="1" applyFont="1" applyAlignment="1">
      <alignment vertical="center"/>
    </xf>
    <xf numFmtId="10" fontId="456" fillId="0" borderId="0" xfId="2" applyNumberFormat="1" applyFont="1" applyBorder="1" applyAlignment="1">
      <alignment horizontal="center" vertical="center" wrapText="1"/>
    </xf>
    <xf numFmtId="10" fontId="456" fillId="0" borderId="0" xfId="2" applyNumberFormat="1" applyFont="1" applyAlignment="1">
      <alignment vertical="center"/>
    </xf>
    <xf numFmtId="0" fontId="431" fillId="0" borderId="0" xfId="0" applyFont="1" applyAlignment="1">
      <alignment vertical="center"/>
    </xf>
    <xf numFmtId="172" fontId="428" fillId="2" borderId="0" xfId="2" applyNumberFormat="1" applyFont="1" applyFill="1" applyAlignment="1">
      <alignment vertical="center"/>
    </xf>
    <xf numFmtId="0" fontId="428" fillId="2" borderId="0" xfId="0" applyFont="1" applyFill="1" applyAlignment="1">
      <alignment vertical="center"/>
    </xf>
    <xf numFmtId="43" fontId="428" fillId="2" borderId="0" xfId="0" applyNumberFormat="1" applyFont="1" applyFill="1" applyAlignment="1">
      <alignment vertical="center"/>
    </xf>
    <xf numFmtId="172" fontId="428" fillId="2" borderId="70" xfId="2" applyNumberFormat="1" applyFont="1" applyFill="1" applyBorder="1" applyAlignment="1">
      <alignment horizontal="left" vertical="center" wrapText="1"/>
    </xf>
    <xf numFmtId="172" fontId="12" fillId="0" borderId="0" xfId="46820" applyNumberFormat="1"/>
    <xf numFmtId="172" fontId="45" fillId="0" borderId="0" xfId="46131" applyNumberFormat="1" applyFont="1"/>
    <xf numFmtId="172" fontId="45" fillId="0" borderId="70" xfId="46131" applyNumberFormat="1" applyFont="1" applyBorder="1"/>
    <xf numFmtId="172" fontId="45" fillId="0" borderId="0" xfId="46131" applyNumberFormat="1" applyFont="1" applyBorder="1"/>
    <xf numFmtId="0" fontId="457" fillId="0" borderId="0" xfId="46831" applyFont="1"/>
    <xf numFmtId="0" fontId="8" fillId="0" borderId="70" xfId="46831" applyBorder="1"/>
    <xf numFmtId="172" fontId="6" fillId="0" borderId="70" xfId="2" applyNumberFormat="1" applyFont="1" applyBorder="1"/>
    <xf numFmtId="0" fontId="58" fillId="0" borderId="96" xfId="46831" applyFont="1" applyBorder="1"/>
    <xf numFmtId="172" fontId="58" fillId="0" borderId="4" xfId="2" applyNumberFormat="1" applyFont="1" applyBorder="1"/>
    <xf numFmtId="172" fontId="58" fillId="0" borderId="95" xfId="2" applyNumberFormat="1" applyFont="1" applyBorder="1"/>
    <xf numFmtId="0" fontId="58" fillId="0" borderId="93" xfId="46831" applyFont="1" applyBorder="1"/>
    <xf numFmtId="172" fontId="58" fillId="0" borderId="3" xfId="2" applyNumberFormat="1" applyFont="1" applyBorder="1"/>
    <xf numFmtId="172" fontId="58" fillId="0" borderId="98" xfId="2" applyNumberFormat="1" applyFont="1" applyBorder="1"/>
    <xf numFmtId="0" fontId="457" fillId="0" borderId="5" xfId="46831" applyFont="1" applyBorder="1"/>
    <xf numFmtId="172" fontId="457" fillId="0" borderId="5" xfId="2" applyNumberFormat="1" applyFont="1" applyFill="1" applyBorder="1"/>
    <xf numFmtId="172" fontId="457" fillId="0" borderId="97" xfId="2" applyNumberFormat="1" applyFont="1" applyFill="1" applyBorder="1"/>
    <xf numFmtId="172" fontId="457" fillId="0" borderId="5" xfId="46131" applyNumberFormat="1" applyFont="1" applyFill="1" applyBorder="1"/>
    <xf numFmtId="172" fontId="457" fillId="0" borderId="97" xfId="46131" applyNumberFormat="1" applyFont="1" applyFill="1" applyBorder="1"/>
    <xf numFmtId="0" fontId="8" fillId="0" borderId="4" xfId="46831" applyBorder="1"/>
    <xf numFmtId="172" fontId="6" fillId="0" borderId="4" xfId="2" applyNumberFormat="1" applyFont="1" applyBorder="1"/>
    <xf numFmtId="172" fontId="6" fillId="0" borderId="95" xfId="2" applyNumberFormat="1" applyFont="1" applyBorder="1"/>
    <xf numFmtId="172" fontId="6" fillId="0" borderId="0" xfId="2" applyNumberFormat="1" applyFont="1" applyBorder="1"/>
    <xf numFmtId="0" fontId="8" fillId="0" borderId="3" xfId="46831" applyBorder="1"/>
    <xf numFmtId="172" fontId="6" fillId="0" borderId="3" xfId="2" applyNumberFormat="1" applyFont="1" applyBorder="1"/>
    <xf numFmtId="172" fontId="6" fillId="0" borderId="98" xfId="2" applyNumberFormat="1" applyFont="1" applyBorder="1"/>
    <xf numFmtId="0" fontId="436" fillId="2" borderId="5" xfId="47463" applyFont="1" applyFill="1" applyBorder="1" applyAlignment="1">
      <alignment horizontal="center" vertical="center" wrapText="1"/>
    </xf>
    <xf numFmtId="0" fontId="434" fillId="2" borderId="0" xfId="47463" applyFont="1" applyFill="1"/>
    <xf numFmtId="0" fontId="437" fillId="2" borderId="0" xfId="47463" applyFont="1" applyFill="1"/>
    <xf numFmtId="0" fontId="5" fillId="2" borderId="0" xfId="47463" applyFill="1"/>
    <xf numFmtId="0" fontId="452" fillId="2" borderId="0" xfId="47463" applyFont="1" applyFill="1"/>
    <xf numFmtId="183" fontId="437" fillId="2" borderId="0" xfId="47463" applyNumberFormat="1" applyFont="1" applyFill="1"/>
    <xf numFmtId="0" fontId="423" fillId="2" borderId="0" xfId="47463" applyFont="1" applyFill="1"/>
    <xf numFmtId="183" fontId="5" fillId="2" borderId="0" xfId="47463" applyNumberFormat="1" applyFill="1"/>
    <xf numFmtId="183" fontId="434" fillId="2" borderId="0" xfId="38113" applyNumberFormat="1" applyFont="1" applyFill="1"/>
    <xf numFmtId="183" fontId="450" fillId="2" borderId="0" xfId="38113" applyNumberFormat="1" applyFont="1" applyFill="1" applyAlignment="1">
      <alignment vertical="center"/>
    </xf>
    <xf numFmtId="171" fontId="450" fillId="2" borderId="0" xfId="2" applyNumberFormat="1" applyFont="1" applyFill="1" applyAlignment="1">
      <alignment vertical="center"/>
    </xf>
    <xf numFmtId="183" fontId="437" fillId="86" borderId="0" xfId="38113" applyNumberFormat="1" applyFont="1" applyFill="1" applyAlignment="1">
      <alignment horizontal="left" indent="3"/>
    </xf>
    <xf numFmtId="183" fontId="437" fillId="86" borderId="0" xfId="38113" applyNumberFormat="1" applyFont="1" applyFill="1" applyAlignment="1">
      <alignment vertical="center"/>
    </xf>
    <xf numFmtId="171" fontId="437" fillId="86" borderId="0" xfId="2" applyNumberFormat="1" applyFont="1" applyFill="1" applyAlignment="1">
      <alignment vertical="center"/>
    </xf>
    <xf numFmtId="172" fontId="5" fillId="2" borderId="0" xfId="2" applyNumberFormat="1" applyFont="1" applyFill="1"/>
    <xf numFmtId="172" fontId="426" fillId="0" borderId="0" xfId="46832" applyNumberFormat="1" applyFont="1"/>
    <xf numFmtId="0" fontId="458" fillId="0" borderId="0" xfId="0" applyFont="1" applyAlignment="1">
      <alignment vertical="center"/>
    </xf>
    <xf numFmtId="0" fontId="43" fillId="2" borderId="4" xfId="37815" applyFont="1" applyFill="1" applyBorder="1" applyAlignment="1">
      <alignment vertical="top"/>
    </xf>
    <xf numFmtId="0" fontId="43" fillId="2" borderId="4" xfId="37815" applyFont="1" applyFill="1" applyBorder="1" applyAlignment="1">
      <alignment horizontal="center" vertical="top" wrapText="1"/>
    </xf>
    <xf numFmtId="0" fontId="43" fillId="2" borderId="4" xfId="0" applyFont="1" applyFill="1" applyBorder="1" applyAlignment="1">
      <alignment vertical="top"/>
    </xf>
    <xf numFmtId="2" fontId="429" fillId="0" borderId="0" xfId="0" applyNumberFormat="1" applyFont="1" applyAlignment="1">
      <alignment horizontal="right" indent="1"/>
    </xf>
    <xf numFmtId="172" fontId="426" fillId="0" borderId="0" xfId="2" applyNumberFormat="1" applyFont="1" applyBorder="1"/>
    <xf numFmtId="172" fontId="426" fillId="0" borderId="3" xfId="2" applyNumberFormat="1" applyFont="1" applyBorder="1"/>
    <xf numFmtId="1" fontId="460" fillId="0" borderId="0" xfId="14" applyNumberFormat="1" applyFont="1" applyAlignment="1">
      <alignment vertical="top" wrapText="1"/>
    </xf>
    <xf numFmtId="0" fontId="461" fillId="2" borderId="70" xfId="0" applyFont="1" applyFill="1" applyBorder="1" applyAlignment="1">
      <alignment vertical="center"/>
    </xf>
    <xf numFmtId="0" fontId="461" fillId="2" borderId="0" xfId="0" applyFont="1" applyFill="1" applyAlignment="1">
      <alignment vertical="center"/>
    </xf>
    <xf numFmtId="0" fontId="459" fillId="2" borderId="0" xfId="0" applyFont="1" applyFill="1" applyAlignment="1">
      <alignment horizontal="center" vertical="center" wrapText="1"/>
    </xf>
    <xf numFmtId="0" fontId="459" fillId="2" borderId="70" xfId="0" applyFont="1" applyFill="1" applyBorder="1" applyAlignment="1">
      <alignment horizontal="center" vertical="center" wrapText="1"/>
    </xf>
    <xf numFmtId="0" fontId="459" fillId="2" borderId="0" xfId="0" applyFont="1" applyFill="1" applyAlignment="1">
      <alignment vertical="center"/>
    </xf>
    <xf numFmtId="14" fontId="459" fillId="2" borderId="0" xfId="0" applyNumberFormat="1" applyFont="1" applyFill="1" applyAlignment="1">
      <alignment vertical="center"/>
    </xf>
    <xf numFmtId="170" fontId="459" fillId="2" borderId="0" xfId="1" applyFont="1" applyFill="1" applyAlignment="1">
      <alignment vertical="center"/>
    </xf>
    <xf numFmtId="361" fontId="459" fillId="2" borderId="0" xfId="0" applyNumberFormat="1" applyFont="1" applyFill="1" applyAlignment="1">
      <alignment vertical="center"/>
    </xf>
    <xf numFmtId="0" fontId="459" fillId="2" borderId="70" xfId="0" applyFont="1" applyFill="1" applyBorder="1" applyAlignment="1">
      <alignment vertical="center"/>
    </xf>
    <xf numFmtId="172" fontId="459" fillId="2" borderId="0" xfId="2" applyNumberFormat="1" applyFont="1" applyFill="1" applyAlignment="1">
      <alignment vertical="center"/>
    </xf>
    <xf numFmtId="14" fontId="459" fillId="2" borderId="0" xfId="0" applyNumberFormat="1" applyFont="1" applyFill="1" applyAlignment="1">
      <alignment horizontal="right" vertical="center"/>
    </xf>
    <xf numFmtId="172" fontId="428" fillId="0" borderId="0" xfId="2" applyNumberFormat="1" applyFont="1" applyAlignment="1">
      <alignment vertical="center"/>
    </xf>
    <xf numFmtId="171" fontId="428" fillId="2" borderId="0" xfId="0" applyNumberFormat="1" applyFont="1" applyFill="1" applyAlignment="1">
      <alignment vertical="center"/>
    </xf>
    <xf numFmtId="172" fontId="428" fillId="2" borderId="0" xfId="2" applyNumberFormat="1" applyFont="1" applyFill="1" applyBorder="1" applyAlignment="1">
      <alignment horizontal="left" vertical="center" wrapText="1"/>
    </xf>
    <xf numFmtId="191" fontId="428" fillId="0" borderId="0" xfId="0" applyNumberFormat="1" applyFont="1" applyAlignment="1">
      <alignment vertical="center"/>
    </xf>
    <xf numFmtId="191" fontId="428" fillId="0" borderId="0" xfId="0" applyNumberFormat="1" applyFont="1" applyAlignment="1">
      <alignment horizontal="center" vertical="center" wrapText="1"/>
    </xf>
    <xf numFmtId="172" fontId="428" fillId="0" borderId="0" xfId="2" applyNumberFormat="1" applyFont="1" applyAlignment="1">
      <alignment horizontal="right" vertical="center" wrapText="1"/>
    </xf>
    <xf numFmtId="172" fontId="428" fillId="0" borderId="0" xfId="2" applyNumberFormat="1" applyFont="1" applyAlignment="1">
      <alignment horizontal="right" vertical="center"/>
    </xf>
    <xf numFmtId="0" fontId="462" fillId="98" borderId="70" xfId="0" applyFont="1" applyFill="1" applyBorder="1" applyAlignment="1">
      <alignment horizontal="center" vertical="center"/>
    </xf>
    <xf numFmtId="0" fontId="462" fillId="98" borderId="0" xfId="0" applyFont="1" applyFill="1" applyAlignment="1">
      <alignment horizontal="center" vertical="center"/>
    </xf>
    <xf numFmtId="9" fontId="434" fillId="2" borderId="0" xfId="2" applyFont="1" applyFill="1" applyAlignment="1">
      <alignment horizontal="right" vertical="center"/>
    </xf>
    <xf numFmtId="9" fontId="463" fillId="2" borderId="0" xfId="2" applyFont="1" applyFill="1" applyAlignment="1">
      <alignment horizontal="right" vertical="center"/>
    </xf>
    <xf numFmtId="9" fontId="437" fillId="2" borderId="0" xfId="2" applyFont="1" applyFill="1" applyAlignment="1">
      <alignment horizontal="right" vertical="center"/>
    </xf>
    <xf numFmtId="9" fontId="464" fillId="2" borderId="0" xfId="2" applyFont="1" applyFill="1" applyAlignment="1">
      <alignment horizontal="right" vertical="center"/>
    </xf>
    <xf numFmtId="1" fontId="465" fillId="2" borderId="0" xfId="0" applyNumberFormat="1" applyFont="1" applyFill="1" applyAlignment="1">
      <alignment horizontal="right" vertical="center"/>
    </xf>
    <xf numFmtId="9" fontId="465" fillId="2" borderId="0" xfId="2" applyFont="1" applyFill="1" applyAlignment="1">
      <alignment horizontal="right" vertical="center"/>
    </xf>
    <xf numFmtId="1" fontId="465" fillId="2" borderId="3" xfId="0" applyNumberFormat="1" applyFont="1" applyFill="1" applyBorder="1" applyAlignment="1">
      <alignment horizontal="right" vertical="center"/>
    </xf>
    <xf numFmtId="9" fontId="465" fillId="2" borderId="3" xfId="2" applyFont="1" applyFill="1" applyBorder="1" applyAlignment="1">
      <alignment horizontal="right" vertical="center"/>
    </xf>
    <xf numFmtId="1" fontId="433" fillId="2" borderId="0" xfId="0" applyNumberFormat="1" applyFont="1" applyFill="1" applyAlignment="1">
      <alignment horizontal="right" vertical="center"/>
    </xf>
    <xf numFmtId="9" fontId="433" fillId="2" borderId="0" xfId="2" applyFont="1" applyFill="1" applyAlignment="1">
      <alignment horizontal="right" vertical="center"/>
    </xf>
    <xf numFmtId="0" fontId="442" fillId="103" borderId="0" xfId="0" applyFont="1" applyFill="1" applyAlignment="1">
      <alignment vertical="center" wrapText="1"/>
    </xf>
    <xf numFmtId="0" fontId="490" fillId="0" borderId="0" xfId="0" applyFont="1" applyAlignment="1">
      <alignment vertical="center" wrapText="1"/>
    </xf>
    <xf numFmtId="0" fontId="490" fillId="103" borderId="0" xfId="0" applyFont="1" applyFill="1" applyAlignment="1">
      <alignment horizontal="center" vertical="center" wrapText="1"/>
    </xf>
    <xf numFmtId="0" fontId="442" fillId="104" borderId="2" xfId="0" applyFont="1" applyFill="1" applyBorder="1" applyAlignment="1">
      <alignment vertical="center" wrapText="1"/>
    </xf>
    <xf numFmtId="0" fontId="488" fillId="102" borderId="63" xfId="0" applyFont="1" applyFill="1" applyBorder="1" applyAlignment="1">
      <alignment vertical="center" wrapText="1"/>
    </xf>
    <xf numFmtId="0" fontId="490" fillId="0" borderId="2" xfId="0" applyFont="1" applyBorder="1" applyAlignment="1">
      <alignment vertical="center" wrapText="1"/>
    </xf>
    <xf numFmtId="0" fontId="442" fillId="104" borderId="2" xfId="0" applyFont="1" applyFill="1" applyBorder="1" applyAlignment="1">
      <alignment horizontal="center" vertical="center" wrapText="1"/>
    </xf>
    <xf numFmtId="0" fontId="488" fillId="102" borderId="63" xfId="0" applyFont="1" applyFill="1" applyBorder="1" applyAlignment="1">
      <alignment horizontal="center" vertical="center" wrapText="1"/>
    </xf>
    <xf numFmtId="0" fontId="466" fillId="0" borderId="0" xfId="0" applyFont="1"/>
    <xf numFmtId="0" fontId="43" fillId="86" borderId="0" xfId="0" applyFont="1" applyFill="1"/>
    <xf numFmtId="171" fontId="43" fillId="86" borderId="0" xfId="0" applyNumberFormat="1" applyFont="1" applyFill="1"/>
    <xf numFmtId="0" fontId="43" fillId="2" borderId="0" xfId="47487" applyFont="1" applyFill="1"/>
    <xf numFmtId="171" fontId="43" fillId="2" borderId="0" xfId="47487" applyNumberFormat="1" applyFont="1" applyFill="1"/>
    <xf numFmtId="0" fontId="43" fillId="86" borderId="0" xfId="47487" applyFont="1" applyFill="1"/>
    <xf numFmtId="171" fontId="43" fillId="86" borderId="0" xfId="47487" applyNumberFormat="1" applyFont="1" applyFill="1"/>
    <xf numFmtId="9" fontId="45" fillId="2" borderId="0" xfId="2" applyFont="1" applyFill="1"/>
    <xf numFmtId="0" fontId="2" fillId="0" borderId="0" xfId="46831" applyFont="1"/>
    <xf numFmtId="0" fontId="1" fillId="0" borderId="0" xfId="46820" applyFont="1"/>
    <xf numFmtId="172" fontId="492" fillId="0" borderId="0" xfId="46131" applyNumberFormat="1" applyFont="1"/>
    <xf numFmtId="0" fontId="43" fillId="0" borderId="0" xfId="46820" applyFont="1" applyAlignment="1">
      <alignment horizontal="center"/>
    </xf>
    <xf numFmtId="0" fontId="43" fillId="0" borderId="70" xfId="46820" applyFont="1" applyBorder="1" applyAlignment="1">
      <alignment horizontal="center"/>
    </xf>
    <xf numFmtId="0" fontId="43" fillId="0" borderId="6" xfId="46820" applyFont="1" applyBorder="1" applyAlignment="1">
      <alignment horizontal="center"/>
    </xf>
    <xf numFmtId="0" fontId="43" fillId="2" borderId="0" xfId="37815" applyFont="1" applyFill="1" applyAlignment="1">
      <alignment horizontal="center" vertical="center" wrapText="1"/>
    </xf>
    <xf numFmtId="0" fontId="43" fillId="2" borderId="3" xfId="37815" applyFont="1" applyFill="1" applyBorder="1" applyAlignment="1">
      <alignment horizontal="center" vertical="center" wrapText="1"/>
    </xf>
    <xf numFmtId="0" fontId="49" fillId="2" borderId="0" xfId="9" applyFont="1" applyFill="1" applyAlignment="1">
      <alignment horizontal="center"/>
    </xf>
    <xf numFmtId="0" fontId="49" fillId="2" borderId="0" xfId="6" applyFont="1" applyFill="1" applyAlignment="1">
      <alignment horizontal="center" vertical="center" wrapText="1"/>
      <protection locked="0"/>
    </xf>
    <xf numFmtId="0" fontId="49" fillId="88" borderId="0" xfId="0" applyFont="1" applyFill="1" applyAlignment="1">
      <alignment horizontal="center"/>
    </xf>
    <xf numFmtId="0" fontId="443" fillId="0" borderId="0" xfId="0" applyFont="1" applyAlignment="1">
      <alignment horizontal="center"/>
    </xf>
    <xf numFmtId="0" fontId="443" fillId="0" borderId="70" xfId="0" applyFont="1" applyBorder="1" applyAlignment="1">
      <alignment horizontal="center"/>
    </xf>
    <xf numFmtId="0" fontId="462" fillId="98" borderId="96" xfId="0" applyFont="1" applyFill="1" applyBorder="1" applyAlignment="1">
      <alignment horizontal="center" vertical="center"/>
    </xf>
    <xf numFmtId="0" fontId="462" fillId="98" borderId="6" xfId="0" applyFont="1" applyFill="1" applyBorder="1" applyAlignment="1">
      <alignment horizontal="center" vertical="center"/>
    </xf>
    <xf numFmtId="0" fontId="462" fillId="98" borderId="4" xfId="0" applyFont="1" applyFill="1" applyBorder="1" applyAlignment="1">
      <alignment horizontal="center" vertical="center"/>
    </xf>
    <xf numFmtId="0" fontId="462" fillId="98" borderId="95" xfId="0" applyFont="1" applyFill="1" applyBorder="1" applyAlignment="1">
      <alignment horizontal="center" vertical="center"/>
    </xf>
    <xf numFmtId="171" fontId="462" fillId="98" borderId="96" xfId="0" applyNumberFormat="1" applyFont="1" applyFill="1" applyBorder="1" applyAlignment="1">
      <alignment horizontal="center" vertical="center"/>
    </xf>
    <xf numFmtId="171" fontId="462" fillId="98" borderId="92" xfId="0" applyNumberFormat="1" applyFont="1" applyFill="1" applyBorder="1" applyAlignment="1">
      <alignment horizontal="center" vertical="center"/>
    </xf>
    <xf numFmtId="2" fontId="425" fillId="0" borderId="0" xfId="14" applyNumberFormat="1" applyFont="1" applyAlignment="1">
      <alignment horizontal="left" vertical="top" wrapText="1"/>
    </xf>
    <xf numFmtId="1" fontId="425" fillId="0" borderId="0" xfId="14" applyNumberFormat="1" applyFont="1" applyAlignment="1">
      <alignment horizontal="center"/>
    </xf>
    <xf numFmtId="0" fontId="423" fillId="0" borderId="0" xfId="14" applyFont="1" applyAlignment="1">
      <alignment horizontal="center"/>
    </xf>
    <xf numFmtId="0" fontId="461" fillId="2" borderId="0" xfId="0" applyFont="1" applyFill="1" applyAlignment="1">
      <alignment horizontal="center" vertical="center"/>
    </xf>
    <xf numFmtId="0" fontId="455" fillId="101" borderId="0" xfId="0" applyFont="1" applyFill="1" applyAlignment="1">
      <alignment horizontal="center" vertical="center" wrapText="1"/>
    </xf>
    <xf numFmtId="0" fontId="428" fillId="0" borderId="0" xfId="0" applyFont="1" applyAlignment="1">
      <alignment horizontal="center" vertical="center"/>
    </xf>
    <xf numFmtId="0" fontId="428" fillId="0" borderId="3" xfId="0" applyFont="1" applyBorder="1" applyAlignment="1">
      <alignment horizontal="center" vertical="center"/>
    </xf>
    <xf numFmtId="0" fontId="418" fillId="97" borderId="0" xfId="0" applyFont="1" applyFill="1" applyAlignment="1">
      <alignment horizontal="center" vertical="center" wrapText="1"/>
    </xf>
    <xf numFmtId="0" fontId="447" fillId="100" borderId="21" xfId="0" applyFont="1" applyFill="1" applyBorder="1" applyAlignment="1">
      <alignment horizontal="center" vertical="center"/>
    </xf>
    <xf numFmtId="0" fontId="447" fillId="100" borderId="94" xfId="0" applyFont="1" applyFill="1" applyBorder="1" applyAlignment="1">
      <alignment horizontal="center" vertical="center"/>
    </xf>
    <xf numFmtId="2" fontId="445" fillId="100" borderId="4" xfId="0" applyNumberFormat="1" applyFont="1" applyFill="1" applyBorder="1" applyAlignment="1">
      <alignment horizontal="center" vertical="center" wrapText="1"/>
    </xf>
    <xf numFmtId="2" fontId="445" fillId="100" borderId="95" xfId="0" applyNumberFormat="1" applyFont="1" applyFill="1" applyBorder="1" applyAlignment="1">
      <alignment horizontal="center" vertical="center" wrapText="1"/>
    </xf>
    <xf numFmtId="0" fontId="490" fillId="0" borderId="55" xfId="0" applyFont="1" applyBorder="1" applyAlignment="1">
      <alignment vertical="center" wrapText="1"/>
    </xf>
    <xf numFmtId="0" fontId="490" fillId="0" borderId="2" xfId="0" applyFont="1" applyBorder="1" applyAlignment="1">
      <alignment vertical="center" wrapText="1"/>
    </xf>
    <xf numFmtId="0" fontId="53" fillId="2" borderId="56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</cellXfs>
  <cellStyles count="47684">
    <cellStyle name="_x0002_" xfId="34364" xr:uid="{00000000-0005-0000-0000-000000000000}"/>
    <cellStyle name="          _x000d__x000a_mouse.drv=lmouse.drv" xfId="38118" xr:uid="{00000000-0005-0000-0000-000001000000}"/>
    <cellStyle name=" 1" xfId="47492" xr:uid="{088A34E9-A917-4DCE-A3BC-8FC9506B813C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 Verticals" xfId="47493" xr:uid="{2942D35B-EC8F-47B7-B1C7-FB0B0A2AA1B6}"/>
    <cellStyle name=" Writer Import]_x000d__x000a_Display Dialog=No_x000d__x000a__x000d__x000a_[Horizontal Arrange]_x000d__x000a_Dimensions Interlocking=Yes_x000d__x000a_Sum Hierarchy=Yes_x000d__x000a_Generate" xfId="47494" xr:uid="{4BEC0B32-12DA-4A3D-B1F9-BF40EBEC7696}"/>
    <cellStyle name=" Writer Import]_x000d__x000a_Display Dialog=No_x000d__x000a__x000d__x000a_[Horizontal Arrange]_x000d__x000a_Dimensions Interlocking=Yes_x000d__x000a_Sum Hierarchy=Yes_x000d__x000a_Generate 10" xfId="47495" xr:uid="{86C87B01-8140-48A6-9EEA-E88E8A968F87}"/>
    <cellStyle name=" Writer Import]_x000d__x000a_Display Dialog=No_x000d__x000a__x000d__x000a_[Horizontal Arrange]_x000d__x000a_Dimensions Interlocking=Yes_x000d__x000a_Sum Hierarchy=Yes_x000d__x000a_Generate 11" xfId="47496" xr:uid="{12CB91F8-BA1B-4AF5-9E10-26E2C34F581A}"/>
    <cellStyle name=" Writer Import]_x000d__x000a_Display Dialog=No_x000d__x000a__x000d__x000a_[Horizontal Arrange]_x000d__x000a_Dimensions Interlocking=Yes_x000d__x000a_Sum Hierarchy=Yes_x000d__x000a_Generate 12" xfId="47497" xr:uid="{E7969230-A2AB-446D-AC35-A776B8086684}"/>
    <cellStyle name=" Writer Import]_x000d__x000a_Display Dialog=No_x000d__x000a__x000d__x000a_[Horizontal Arrange]_x000d__x000a_Dimensions Interlocking=Yes_x000d__x000a_Sum Hierarchy=Yes_x000d__x000a_Generate 13" xfId="47498" xr:uid="{8DC81F90-D270-43B7-B62A-016A60B6950D}"/>
    <cellStyle name=" Writer Import]_x000d__x000a_Display Dialog=No_x000d__x000a__x000d__x000a_[Horizontal Arrange]_x000d__x000a_Dimensions Interlocking=Yes_x000d__x000a_Sum Hierarchy=Yes_x000d__x000a_Generate 14" xfId="47499" xr:uid="{873EFA7F-52FE-4068-90E8-14BFCC07A577}"/>
    <cellStyle name=" Writer Import]_x000d__x000a_Display Dialog=No_x000d__x000a__x000d__x000a_[Horizontal Arrange]_x000d__x000a_Dimensions Interlocking=Yes_x000d__x000a_Sum Hierarchy=Yes_x000d__x000a_Generate 15" xfId="47500" xr:uid="{DD4C0D12-846C-4D26-A532-4C34695ECD3C}"/>
    <cellStyle name=" Writer Import]_x000d__x000a_Display Dialog=No_x000d__x000a__x000d__x000a_[Horizontal Arrange]_x000d__x000a_Dimensions Interlocking=Yes_x000d__x000a_Sum Hierarchy=Yes_x000d__x000a_Generate 16" xfId="47501" xr:uid="{03F55C60-EABA-4A3B-A7B3-E61B2F899823}"/>
    <cellStyle name=" Writer Import]_x000d__x000a_Display Dialog=No_x000d__x000a__x000d__x000a_[Horizontal Arrange]_x000d__x000a_Dimensions Interlocking=Yes_x000d__x000a_Sum Hierarchy=Yes_x000d__x000a_Generate 17" xfId="47502" xr:uid="{EAFE3061-E73A-4EE9-8513-DFEAC798B3C5}"/>
    <cellStyle name=" Writer Import]_x000d__x000a_Display Dialog=No_x000d__x000a__x000d__x000a_[Horizontal Arrange]_x000d__x000a_Dimensions Interlocking=Yes_x000d__x000a_Sum Hierarchy=Yes_x000d__x000a_Generate 18" xfId="47503" xr:uid="{17142641-8ADE-4E4B-87DF-1D0BF8A40D77}"/>
    <cellStyle name=" Writer Import]_x000d__x000a_Display Dialog=No_x000d__x000a__x000d__x000a_[Horizontal Arrange]_x000d__x000a_Dimensions Interlocking=Yes_x000d__x000a_Sum Hierarchy=Yes_x000d__x000a_Generate 19" xfId="47504" xr:uid="{56D61094-7209-46DE-9A42-5C346EFFB9D9}"/>
    <cellStyle name=" Writer Import]_x000d__x000a_Display Dialog=No_x000d__x000a__x000d__x000a_[Horizontal Arrange]_x000d__x000a_Dimensions Interlocking=Yes_x000d__x000a_Sum Hierarchy=Yes_x000d__x000a_Generate 2" xfId="47505" xr:uid="{0B33D9C4-17B9-4EC4-B03B-3F4AD1229492}"/>
    <cellStyle name=" Writer Import]_x000d__x000a_Display Dialog=No_x000d__x000a__x000d__x000a_[Horizontal Arrange]_x000d__x000a_Dimensions Interlocking=Yes_x000d__x000a_Sum Hierarchy=Yes_x000d__x000a_Generate 2 2" xfId="47506" xr:uid="{B02BB880-C287-4B2E-BF22-370ABDEB2C4C}"/>
    <cellStyle name=" Writer Import]_x000d__x000a_Display Dialog=No_x000d__x000a__x000d__x000a_[Horizontal Arrange]_x000d__x000a_Dimensions Interlocking=Yes_x000d__x000a_Sum Hierarchy=Yes_x000d__x000a_Generate 2 2 2" xfId="47507" xr:uid="{2BE92436-D02D-42D9-B76E-712A1923CDED}"/>
    <cellStyle name=" Writer Import]_x000d__x000a_Display Dialog=No_x000d__x000a__x000d__x000a_[Horizontal Arrange]_x000d__x000a_Dimensions Interlocking=Yes_x000d__x000a_Sum Hierarchy=Yes_x000d__x000a_Generate 2 2 2 2" xfId="47508" xr:uid="{BB0EFFF4-F6C9-4727-844E-CB88BDCF4324}"/>
    <cellStyle name=" Writer Import]_x000d__x000a_Display Dialog=No_x000d__x000a__x000d__x000a_[Horizontal Arrange]_x000d__x000a_Dimensions Interlocking=Yes_x000d__x000a_Sum Hierarchy=Yes_x000d__x000a_Generate 2 2 3" xfId="47509" xr:uid="{D22CD1C9-EDEA-479E-9BA9-D125E64287AE}"/>
    <cellStyle name=" Writer Import]_x000d__x000a_Display Dialog=No_x000d__x000a__x000d__x000a_[Horizontal Arrange]_x000d__x000a_Dimensions Interlocking=Yes_x000d__x000a_Sum Hierarchy=Yes_x000d__x000a_Generate 2 3" xfId="47510" xr:uid="{145B8941-B016-4DBD-90E4-9D2F06EEAEEB}"/>
    <cellStyle name=" Writer Import]_x000d__x000a_Display Dialog=No_x000d__x000a__x000d__x000a_[Horizontal Arrange]_x000d__x000a_Dimensions Interlocking=Yes_x000d__x000a_Sum Hierarchy=Yes_x000d__x000a_Generate 2 4" xfId="47511" xr:uid="{1E18D237-2640-4E35-AEDA-D8F0B1650242}"/>
    <cellStyle name=" Writer Import]_x000d__x000a_Display Dialog=No_x000d__x000a__x000d__x000a_[Horizontal Arrange]_x000d__x000a_Dimensions Interlocking=Yes_x000d__x000a_Sum Hierarchy=Yes_x000d__x000a_Generate 2 4 2" xfId="47512" xr:uid="{43817E15-817C-4156-89AB-458510759EDE}"/>
    <cellStyle name=" Writer Import]_x000d__x000a_Display Dialog=No_x000d__x000a__x000d__x000a_[Horizontal Arrange]_x000d__x000a_Dimensions Interlocking=Yes_x000d__x000a_Sum Hierarchy=Yes_x000d__x000a_Generate 2 5" xfId="47513" xr:uid="{969523C4-EFCE-448A-B865-25755A49FD83}"/>
    <cellStyle name=" Writer Import]_x000d__x000a_Display Dialog=No_x000d__x000a__x000d__x000a_[Horizontal Arrange]_x000d__x000a_Dimensions Interlocking=Yes_x000d__x000a_Sum Hierarchy=Yes_x000d__x000a_Generate 2 6" xfId="47514" xr:uid="{C7EF4D38-8F00-4C4E-8482-B77ECA50FD03}"/>
    <cellStyle name=" Writer Import]_x000d__x000a_Display Dialog=No_x000d__x000a__x000d__x000a_[Horizontal Arrange]_x000d__x000a_Dimensions Interlocking=Yes_x000d__x000a_Sum Hierarchy=Yes_x000d__x000a_Generate 2 7" xfId="47515" xr:uid="{53CA9823-D170-48C5-9C7B-F940BDF8EDE6}"/>
    <cellStyle name=" Writer Import]_x000d__x000a_Display Dialog=No_x000d__x000a__x000d__x000a_[Horizontal Arrange]_x000d__x000a_Dimensions Interlocking=Yes_x000d__x000a_Sum Hierarchy=Yes_x000d__x000a_Generate 20" xfId="47516" xr:uid="{F20AF93E-3DB1-4632-B55A-3708DB26CB7F}"/>
    <cellStyle name=" Writer Import]_x000d__x000a_Display Dialog=No_x000d__x000a__x000d__x000a_[Horizontal Arrange]_x000d__x000a_Dimensions Interlocking=Yes_x000d__x000a_Sum Hierarchy=Yes_x000d__x000a_Generate 21" xfId="47517" xr:uid="{6CCB6E74-BC75-4898-8EE7-2921A32CB8AE}"/>
    <cellStyle name=" Writer Import]_x000d__x000a_Display Dialog=No_x000d__x000a__x000d__x000a_[Horizontal Arrange]_x000d__x000a_Dimensions Interlocking=Yes_x000d__x000a_Sum Hierarchy=Yes_x000d__x000a_Generate 22" xfId="47518" xr:uid="{169D1D5D-6514-4026-AB4B-86F732447AD5}"/>
    <cellStyle name=" Writer Import]_x000d__x000a_Display Dialog=No_x000d__x000a__x000d__x000a_[Horizontal Arrange]_x000d__x000a_Dimensions Interlocking=Yes_x000d__x000a_Sum Hierarchy=Yes_x000d__x000a_Generate 23" xfId="47519" xr:uid="{F40AD405-4149-4D00-B0E5-2D1E3438157B}"/>
    <cellStyle name=" Writer Import]_x000d__x000a_Display Dialog=No_x000d__x000a__x000d__x000a_[Horizontal Arrange]_x000d__x000a_Dimensions Interlocking=Yes_x000d__x000a_Sum Hierarchy=Yes_x000d__x000a_Generate 24" xfId="47520" xr:uid="{DE683842-D911-4AEB-B429-8E0173E3E6E4}"/>
    <cellStyle name=" Writer Import]_x000d__x000a_Display Dialog=No_x000d__x000a__x000d__x000a_[Horizontal Arrange]_x000d__x000a_Dimensions Interlocking=Yes_x000d__x000a_Sum Hierarchy=Yes_x000d__x000a_Generate 25" xfId="47521" xr:uid="{EA0ECE33-83F6-4CA1-85A4-2826CE3BD717}"/>
    <cellStyle name=" Writer Import]_x000d__x000a_Display Dialog=No_x000d__x000a__x000d__x000a_[Horizontal Arrange]_x000d__x000a_Dimensions Interlocking=Yes_x000d__x000a_Sum Hierarchy=Yes_x000d__x000a_Generate 26" xfId="47522" xr:uid="{41356BE0-5448-48AF-9D01-187B13F76E5F}"/>
    <cellStyle name=" Writer Import]_x000d__x000a_Display Dialog=No_x000d__x000a__x000d__x000a_[Horizontal Arrange]_x000d__x000a_Dimensions Interlocking=Yes_x000d__x000a_Sum Hierarchy=Yes_x000d__x000a_Generate 27" xfId="47523" xr:uid="{1A40E066-70ED-4C4C-B56B-C7EA347D2FF2}"/>
    <cellStyle name=" Writer Import]_x000d__x000a_Display Dialog=No_x000d__x000a__x000d__x000a_[Horizontal Arrange]_x000d__x000a_Dimensions Interlocking=Yes_x000d__x000a_Sum Hierarchy=Yes_x000d__x000a_Generate 28" xfId="47524" xr:uid="{CA9D251A-E881-4C37-B935-7F3371D7A0D8}"/>
    <cellStyle name=" Writer Import]_x000d__x000a_Display Dialog=No_x000d__x000a__x000d__x000a_[Horizontal Arrange]_x000d__x000a_Dimensions Interlocking=Yes_x000d__x000a_Sum Hierarchy=Yes_x000d__x000a_Generate 29" xfId="47525" xr:uid="{9FEEF046-2DFD-4142-BD5C-BC9051D4833D}"/>
    <cellStyle name=" Writer Import]_x000d__x000a_Display Dialog=No_x000d__x000a__x000d__x000a_[Horizontal Arrange]_x000d__x000a_Dimensions Interlocking=Yes_x000d__x000a_Sum Hierarchy=Yes_x000d__x000a_Generate 3" xfId="47526" xr:uid="{DF0500B9-D6BE-47F7-9670-DF998C2FEDAD}"/>
    <cellStyle name=" Writer Import]_x000d__x000a_Display Dialog=No_x000d__x000a__x000d__x000a_[Horizontal Arrange]_x000d__x000a_Dimensions Interlocking=Yes_x000d__x000a_Sum Hierarchy=Yes_x000d__x000a_Generate 3 2" xfId="47527" xr:uid="{4D6F17C3-F16F-4142-A7D6-0C0020710729}"/>
    <cellStyle name=" Writer Import]_x000d__x000a_Display Dialog=No_x000d__x000a__x000d__x000a_[Horizontal Arrange]_x000d__x000a_Dimensions Interlocking=Yes_x000d__x000a_Sum Hierarchy=Yes_x000d__x000a_Generate 3 2 2" xfId="47528" xr:uid="{B59709D0-C87A-4596-9BBC-E0A2636BE294}"/>
    <cellStyle name=" Writer Import]_x000d__x000a_Display Dialog=No_x000d__x000a__x000d__x000a_[Horizontal Arrange]_x000d__x000a_Dimensions Interlocking=Yes_x000d__x000a_Sum Hierarchy=Yes_x000d__x000a_Generate 3 3" xfId="47529" xr:uid="{33B74709-5D64-4B28-B3A3-E2EE94D4BFF5}"/>
    <cellStyle name=" Writer Import]_x000d__x000a_Display Dialog=No_x000d__x000a__x000d__x000a_[Horizontal Arrange]_x000d__x000a_Dimensions Interlocking=Yes_x000d__x000a_Sum Hierarchy=Yes_x000d__x000a_Generate 3 4" xfId="47530" xr:uid="{953A828C-DBD5-45A5-A953-07E751C7E2B4}"/>
    <cellStyle name=" Writer Import]_x000d__x000a_Display Dialog=No_x000d__x000a__x000d__x000a_[Horizontal Arrange]_x000d__x000a_Dimensions Interlocking=Yes_x000d__x000a_Sum Hierarchy=Yes_x000d__x000a_Generate 3 4 2" xfId="47531" xr:uid="{2D71D753-59A8-4C17-97FA-1063027E6A81}"/>
    <cellStyle name=" Writer Import]_x000d__x000a_Display Dialog=No_x000d__x000a__x000d__x000a_[Horizontal Arrange]_x000d__x000a_Dimensions Interlocking=Yes_x000d__x000a_Sum Hierarchy=Yes_x000d__x000a_Generate 3 5" xfId="47532" xr:uid="{68770EBD-E488-45AB-9F05-E3AEC9F5E3A1}"/>
    <cellStyle name=" Writer Import]_x000d__x000a_Display Dialog=No_x000d__x000a__x000d__x000a_[Horizontal Arrange]_x000d__x000a_Dimensions Interlocking=Yes_x000d__x000a_Sum Hierarchy=Yes_x000d__x000a_Generate 3 6" xfId="47533" xr:uid="{8FF75503-D220-4991-B214-0675A5A836DB}"/>
    <cellStyle name=" Writer Import]_x000d__x000a_Display Dialog=No_x000d__x000a__x000d__x000a_[Horizontal Arrange]_x000d__x000a_Dimensions Interlocking=Yes_x000d__x000a_Sum Hierarchy=Yes_x000d__x000a_Generate 3 7" xfId="47534" xr:uid="{ACAF942A-129C-4D2E-BA17-7739D6CEBD3C}"/>
    <cellStyle name=" Writer Import]_x000d__x000a_Display Dialog=No_x000d__x000a__x000d__x000a_[Horizontal Arrange]_x000d__x000a_Dimensions Interlocking=Yes_x000d__x000a_Sum Hierarchy=Yes_x000d__x000a_Generate 30" xfId="47535" xr:uid="{EB76A851-FA3E-43E3-A36B-C4338AAF051E}"/>
    <cellStyle name=" Writer Import]_x000d__x000a_Display Dialog=No_x000d__x000a__x000d__x000a_[Horizontal Arrange]_x000d__x000a_Dimensions Interlocking=Yes_x000d__x000a_Sum Hierarchy=Yes_x000d__x000a_Generate 31" xfId="47536" xr:uid="{D40148C7-FC83-4AF0-B715-F052445BEA1B}"/>
    <cellStyle name=" Writer Import]_x000d__x000a_Display Dialog=No_x000d__x000a__x000d__x000a_[Horizontal Arrange]_x000d__x000a_Dimensions Interlocking=Yes_x000d__x000a_Sum Hierarchy=Yes_x000d__x000a_Generate 32" xfId="47537" xr:uid="{65E54019-97C9-4D7A-8BF3-34FB3FFB8853}"/>
    <cellStyle name=" Writer Import]_x000d__x000a_Display Dialog=No_x000d__x000a__x000d__x000a_[Horizontal Arrange]_x000d__x000a_Dimensions Interlocking=Yes_x000d__x000a_Sum Hierarchy=Yes_x000d__x000a_Generate 33" xfId="47538" xr:uid="{988B150A-2918-4DEE-8706-7805D327FADE}"/>
    <cellStyle name=" Writer Import]_x000d__x000a_Display Dialog=No_x000d__x000a__x000d__x000a_[Horizontal Arrange]_x000d__x000a_Dimensions Interlocking=Yes_x000d__x000a_Sum Hierarchy=Yes_x000d__x000a_Generate 34" xfId="47539" xr:uid="{0BA2CB98-1DEA-4030-BE14-C4A67B0B8ED8}"/>
    <cellStyle name=" Writer Import]_x000d__x000a_Display Dialog=No_x000d__x000a__x000d__x000a_[Horizontal Arrange]_x000d__x000a_Dimensions Interlocking=Yes_x000d__x000a_Sum Hierarchy=Yes_x000d__x000a_Generate 4" xfId="47540" xr:uid="{E1430C41-E572-45C3-83C9-AFDFEC74A3EA}"/>
    <cellStyle name=" Writer Import]_x000d__x000a_Display Dialog=No_x000d__x000a__x000d__x000a_[Horizontal Arrange]_x000d__x000a_Dimensions Interlocking=Yes_x000d__x000a_Sum Hierarchy=Yes_x000d__x000a_Generate 4 2" xfId="47541" xr:uid="{4B18EB2A-6407-4B8C-BDFA-2CC52DF649AC}"/>
    <cellStyle name=" Writer Import]_x000d__x000a_Display Dialog=No_x000d__x000a__x000d__x000a_[Horizontal Arrange]_x000d__x000a_Dimensions Interlocking=Yes_x000d__x000a_Sum Hierarchy=Yes_x000d__x000a_Generate 4 3" xfId="47542" xr:uid="{08B63C6D-33EE-4DF4-97A1-BA7E1155970F}"/>
    <cellStyle name=" Writer Import]_x000d__x000a_Display Dialog=No_x000d__x000a__x000d__x000a_[Horizontal Arrange]_x000d__x000a_Dimensions Interlocking=Yes_x000d__x000a_Sum Hierarchy=Yes_x000d__x000a_Generate 5" xfId="47543" xr:uid="{199A09B9-8639-4E0B-8DD9-4FCCBB06C4A2}"/>
    <cellStyle name=" Writer Import]_x000d__x000a_Display Dialog=No_x000d__x000a__x000d__x000a_[Horizontal Arrange]_x000d__x000a_Dimensions Interlocking=Yes_x000d__x000a_Sum Hierarchy=Yes_x000d__x000a_Generate 5 2" xfId="47544" xr:uid="{61049BBD-0ADC-4DD1-A657-81813B569935}"/>
    <cellStyle name=" Writer Import]_x000d__x000a_Display Dialog=No_x000d__x000a__x000d__x000a_[Horizontal Arrange]_x000d__x000a_Dimensions Interlocking=Yes_x000d__x000a_Sum Hierarchy=Yes_x000d__x000a_Generate 5 3" xfId="47545" xr:uid="{F1CAD65C-F5B3-41F9-BA79-014E5A2A8F6C}"/>
    <cellStyle name=" Writer Import]_x000d__x000a_Display Dialog=No_x000d__x000a__x000d__x000a_[Horizontal Arrange]_x000d__x000a_Dimensions Interlocking=Yes_x000d__x000a_Sum Hierarchy=Yes_x000d__x000a_Generate 6" xfId="47546" xr:uid="{A27544E9-03F9-446F-8849-2B908B9E53EB}"/>
    <cellStyle name=" Writer Import]_x000d__x000a_Display Dialog=No_x000d__x000a__x000d__x000a_[Horizontal Arrange]_x000d__x000a_Dimensions Interlocking=Yes_x000d__x000a_Sum Hierarchy=Yes_x000d__x000a_Generate 6 2" xfId="47547" xr:uid="{02A38CBB-5C56-45E0-9CD4-3CFF82466D9E}"/>
    <cellStyle name=" Writer Import]_x000d__x000a_Display Dialog=No_x000d__x000a__x000d__x000a_[Horizontal Arrange]_x000d__x000a_Dimensions Interlocking=Yes_x000d__x000a_Sum Hierarchy=Yes_x000d__x000a_Generate 7" xfId="47548" xr:uid="{E09B6979-1EA2-41AC-ABDF-E60B662BAA79}"/>
    <cellStyle name=" Writer Import]_x000d__x000a_Display Dialog=No_x000d__x000a__x000d__x000a_[Horizontal Arrange]_x000d__x000a_Dimensions Interlocking=Yes_x000d__x000a_Sum Hierarchy=Yes_x000d__x000a_Generate 7 2" xfId="47549" xr:uid="{AB69200B-A800-455D-A70B-D84A78D989F8}"/>
    <cellStyle name=" Writer Import]_x000d__x000a_Display Dialog=No_x000d__x000a__x000d__x000a_[Horizontal Arrange]_x000d__x000a_Dimensions Interlocking=Yes_x000d__x000a_Sum Hierarchy=Yes_x000d__x000a_Generate 8" xfId="47550" xr:uid="{FDFA9DAC-BFF3-4088-94AE-D2F8355A3C4B}"/>
    <cellStyle name=" Writer Import]_x000d__x000a_Display Dialog=No_x000d__x000a__x000d__x000a_[Horizontal Arrange]_x000d__x000a_Dimensions Interlocking=Yes_x000d__x000a_Sum Hierarchy=Yes_x000d__x000a_Generate 9" xfId="47551" xr:uid="{B094E476-C3B3-4E22-96A9-3BF81A566A8E}"/>
    <cellStyle name=" Writer Import]_x000d__x000a_Display Dialog=No_x000d__x000a__x000d__x000a_[Horizontal Arrange]_x000d__x000a_Dimensions Interlocking=Yes_x000d__x000a_Sum Hierarchy=Yes_x000d__x000a_Generate_X" xfId="47552" xr:uid="{D53D6595-92AF-419C-B695-2D11CBDFFB49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BSD 3-April-10 " xfId="47553" xr:uid="{628803D9-0F86-4BAB-8EE4-6A5E83D8F59D}"/>
    <cellStyle name="_BSD 3-August 09 " xfId="47554" xr:uid="{5A32A482-4B22-42D2-AE38-08D794BFF9A8}"/>
    <cellStyle name="_BSD 3-August-10 " xfId="47555" xr:uid="{DE29BED0-D9B6-4337-886E-FCA04E4BE99A}"/>
    <cellStyle name="_BSD 3-December 09 " xfId="47556" xr:uid="{B4C3B77F-E4A9-4FCB-AAA5-6A19EEB70C6C}"/>
    <cellStyle name="_BSD 3-February-10 " xfId="47557" xr:uid="{4DF75368-C7A5-4C99-9565-B47E25FF089C}"/>
    <cellStyle name="_BSD 3-January-10 " xfId="47558" xr:uid="{83B3B55D-3B95-4650-B347-57B40632F01C}"/>
    <cellStyle name="_BSD 3-JuLY 09 " xfId="47559" xr:uid="{DA57CD99-1BB4-415E-A14C-C12E5FC1FCA6}"/>
    <cellStyle name="_BSD 3-July-10 " xfId="47560" xr:uid="{FE92294D-09D3-4D50-987E-0BBD5354EB99}"/>
    <cellStyle name="_BSD 3-June-10 " xfId="47561" xr:uid="{8D91144A-0679-4A99-A3B0-DA417FDCFC8D}"/>
    <cellStyle name="_BSD 3-March-10 " xfId="47562" xr:uid="{F30D23DF-8361-4450-A9F9-2C4ED614D3D2}"/>
    <cellStyle name="_BSD 3-May-10 " xfId="47563" xr:uid="{71AD048D-2239-44AD-A5D6-3A0A104909E2}"/>
    <cellStyle name="_BSD 3-November 09 " xfId="47564" xr:uid="{474D859E-822F-4CEF-B39E-52452C5C8FA0}"/>
    <cellStyle name="_BSD 3-October 09 " xfId="47565" xr:uid="{68939990-2C9A-4B02-AAF7-48375252CE90}"/>
    <cellStyle name="_BSD 3-September 09 " xfId="47566" xr:uid="{FFB11F14-2480-40AC-9173-5494524AD2F0}"/>
    <cellStyle name="_BSD 3-September-10 " xfId="47567" xr:uid="{AB0C2CC1-0FC9-47C1-BFFE-1BE3B1B14279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 8" xfId="47629" xr:uid="{BF45CF7E-5FF7-4130-A38F-7BA20B5E6971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23" xfId="47658" xr:uid="{A58624E1-DF27-43C0-934D-5C1EE78F1704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 8" xfId="47633" xr:uid="{A5B9F251-C7D1-4385-9902-17C59B098FAD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23" xfId="47660" xr:uid="{BD5C3744-7F60-40F0-887A-1DBE9AB04677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 8" xfId="47637" xr:uid="{6847E533-DA8F-48D4-8F13-28385FA1095C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23" xfId="47662" xr:uid="{EECDB118-1A56-4EFF-AB22-E7663A0FA41A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 8" xfId="47641" xr:uid="{EFFD4F37-194F-4A1B-B81C-4A5C8FDD12AA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23" xfId="47664" xr:uid="{D136A585-9F93-41A7-AE0F-A888668DE1B9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 8" xfId="47645" xr:uid="{E3A6D91B-706E-4BF2-B994-96BE74D8A1EE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23" xfId="47666" xr:uid="{8084547F-B20D-45D9-820C-A5C9C1AA4736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 8" xfId="47649" xr:uid="{C33E630B-78CC-46E2-B917-8F6548A92F31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23" xfId="47668" xr:uid="{BFB5C755-1373-4999-ADE2-4DC4C17DC7FF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 9" xfId="47630" xr:uid="{436F5D7F-5570-4AF2-B522-69D591DDB274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23" xfId="47659" xr:uid="{33EBC39E-F27C-4312-8A75-D9C686F5E542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 8" xfId="47634" xr:uid="{4D8C6050-AE12-4CAD-A7AA-6C1DD14455C5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23" xfId="47661" xr:uid="{8789ABA0-B0F8-4EC7-826F-6E099BADDEB8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 8" xfId="47638" xr:uid="{4F9604BD-CA89-4938-A655-A699C4B41AF2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23" xfId="47663" xr:uid="{73405A13-5A87-4FB5-96D8-AB217211116A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 8" xfId="47642" xr:uid="{A3B7BB82-2505-4F71-95F3-3B3535FC2C6B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23" xfId="47665" xr:uid="{55771DAD-4ED4-4461-A08C-ADC61C657D2E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 8" xfId="47646" xr:uid="{740C8CDB-6599-474C-9DAF-2C26F0EA1761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23" xfId="47667" xr:uid="{4EFCE663-1C4B-4663-B6D2-DB1045D82E28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 8" xfId="47650" xr:uid="{AF232B1F-DDFB-47B5-995F-965E1A520829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23" xfId="47669" xr:uid="{ECAFEF8F-3013-49A0-9BDD-161FE9591681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2 4" xfId="47678" xr:uid="{26A98D4C-FA6C-4063-BAA5-7D435B4AB858}"/>
    <cellStyle name="60% - Accent1 2 3" xfId="2436" xr:uid="{00000000-0005-0000-0000-0000EF120000}"/>
    <cellStyle name="60% - Accent1 2 3 2" xfId="47670" xr:uid="{221810A1-66BC-47D4-B777-91403BE0928D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2 8" xfId="47631" xr:uid="{38609CA1-6F6F-4FD0-AF49-1070A7C26BFD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2 4" xfId="47679" xr:uid="{3F81EF02-1175-482C-8075-C06833046D52}"/>
    <cellStyle name="60% - Accent2 2 3" xfId="2451" xr:uid="{00000000-0005-0000-0000-000026130000}"/>
    <cellStyle name="60% - Accent2 2 3 2" xfId="47671" xr:uid="{C1321535-85FC-443A-8990-8FB18C6C83C9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2 8" xfId="47635" xr:uid="{1FC84AF3-A4F1-4D26-A762-4F458A99F2D9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2 5" xfId="47680" xr:uid="{C835F4AE-B86C-48F1-B34A-D999EBC5AE54}"/>
    <cellStyle name="60% - Accent3 2 3" xfId="2466" xr:uid="{00000000-0005-0000-0000-00005E130000}"/>
    <cellStyle name="60% - Accent3 2 3 2" xfId="47672" xr:uid="{52ABB064-A358-45B4-BA1E-71A151A4758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2 8" xfId="47639" xr:uid="{EF5CDBCA-19AD-42D9-A76D-B3F7744AE01E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2 5" xfId="47681" xr:uid="{EB85E381-540F-479E-B7CD-BCB9C8345566}"/>
    <cellStyle name="60% - Accent4 2 3" xfId="2481" xr:uid="{00000000-0005-0000-0000-000096130000}"/>
    <cellStyle name="60% - Accent4 2 3 2" xfId="47673" xr:uid="{AF54D16E-D1F5-448B-B8CC-21C4B8E20BB7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2 8" xfId="47643" xr:uid="{4AD06D67-07A4-4166-B14C-6FD2CE587EAE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2 4" xfId="47682" xr:uid="{A7736CFF-BC39-478A-B395-07B54687CA16}"/>
    <cellStyle name="60% - Accent5 2 3" xfId="2496" xr:uid="{00000000-0005-0000-0000-0000CD130000}"/>
    <cellStyle name="60% - Accent5 2 3 2" xfId="47674" xr:uid="{D7E63574-5915-454C-B89B-88482EF74FA8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2 8" xfId="47647" xr:uid="{A52F3F61-B779-4E5E-8F2B-71773F69B26B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2 5" xfId="47683" xr:uid="{1173379E-F947-4519-8805-D8CFE3E9BDFC}"/>
    <cellStyle name="60% - Accent6 2 3" xfId="2511" xr:uid="{00000000-0005-0000-0000-000005140000}"/>
    <cellStyle name="60% - Accent6 2 3 2" xfId="47675" xr:uid="{0B3423CD-4C0E-43EE-99E6-EB453C9F2ADD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2 8" xfId="47651" xr:uid="{431FADDC-E557-49F5-A37D-DBF6FC9C0765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2 8" xfId="47628" xr:uid="{4F44FC0A-427A-41DA-A525-ED890DE2F6EF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2 8" xfId="47632" xr:uid="{68BF280C-233D-473F-84FB-BC4127CC5686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2 8" xfId="47636" xr:uid="{F0376F2A-0B22-4A60-9863-5D34C15C6C9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2 8" xfId="47640" xr:uid="{9146EB8A-38B9-4E7C-893B-7DE4F883703B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2 8" xfId="47644" xr:uid="{5B811ECB-4EBD-429C-A9E6-E03F3145022B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2 8" xfId="47648" xr:uid="{8F1876FA-726E-4D8A-AA2D-A8032939BFE6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2 9" xfId="47617" xr:uid="{452C8602-FE0B-437D-A80D-24AA87BD1F85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18" xfId="47621" xr:uid="{3AEAA603-8A3E-40F7-8132-46342FCEC5E3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2 9" xfId="47623" xr:uid="{1D2F12AD-897D-43AF-8086-48DAEFAFB787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12" xfId="46840" xr:uid="{6242D119-31FB-4C76-8F74-ADA52CDCCD17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13" xfId="47401" xr:uid="{88F54096-9F1E-4BB8-B5EF-25923C6A8A7A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0 9" xfId="47395" xr:uid="{351F156B-915F-43CE-A20B-DEB131A9F2F4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26" xfId="46841" xr:uid="{316B8D87-73A3-4DD8-B16E-FB98A80A961E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12" xfId="47467" xr:uid="{0E9B3988-0B39-4767-860F-25580408C1F2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25" xfId="47472" xr:uid="{DD6A9A0D-EB6B-48F9-B7C2-85221F107CD2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29" xfId="47488" xr:uid="{850E7B42-7B0D-4A3C-93DE-2909B0147D10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61" xfId="47476" xr:uid="{4C491BB9-AA36-43CF-A883-C7AE54A17419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11" xfId="46842" xr:uid="{5D17A035-D913-4A8D-8589-90FF1802374F}"/>
    <cellStyle name="Comma 5 2 2 2" xfId="1452" xr:uid="{00000000-0005-0000-0000-000086330000}"/>
    <cellStyle name="Comma 5 2 2 2 10" xfId="46843" xr:uid="{D4DCFFDC-179F-467A-9778-BAC183D63C9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2 7" xfId="46845" xr:uid="{0F1AAF65-EAED-4E21-9AD8-326D41493BFF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2 8" xfId="46844" xr:uid="{BAFC888C-4BB0-4A9F-999C-ED3088C1F17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3 7" xfId="46846" xr:uid="{7A153132-E12B-4B3D-96CF-510020539A53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2 7" xfId="46848" xr:uid="{8DE1C91A-62CD-4BDE-B71B-0F535D840B84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3 9" xfId="46847" xr:uid="{EB579C47-E606-40FE-858E-BC178277FC73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4 7" xfId="46849" xr:uid="{FD003348-7D42-457A-BE8C-AA8F31432206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11" xfId="46850" xr:uid="{C799C4A5-5AFB-40F5-AB1E-14CE2D5E98D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2 7" xfId="46852" xr:uid="{550932AC-D51B-48FC-B478-074242B3D935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2 9" xfId="46851" xr:uid="{C1A2419D-9576-4F57-A0BE-BCEBFADAF39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3 7" xfId="46853" xr:uid="{72D9A018-6E9B-4E38-929B-F7CF3EC64812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2 8" xfId="46855" xr:uid="{40609722-A29B-4A31-98DC-4FAA72E2735D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4 9" xfId="46854" xr:uid="{23071F60-77C4-4A74-824F-377A8D34B37F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5 8" xfId="46856" xr:uid="{6D2E92C1-A30D-44E0-8F29-9303F1A5EDEF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37" xfId="47479" xr:uid="{1C5CF905-541E-41FF-BCFB-7F5CC227435D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12" xfId="46857" xr:uid="{B25779EF-89B7-48FC-924F-5BEA78F6AA28}"/>
    <cellStyle name="Comma 6 2 2" xfId="1309" xr:uid="{00000000-0005-0000-0000-000056350000}"/>
    <cellStyle name="Comma 6 2 2 10" xfId="46858" xr:uid="{45C2B80C-108F-40E8-8273-0BB0F84C32FC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2 6" xfId="46861" xr:uid="{65BA0E5C-FB7A-41AE-9C14-593BFEBA744E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2 7" xfId="46860" xr:uid="{3125A1EB-4A04-40DC-A1E8-D2F0649C981B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3 6" xfId="46862" xr:uid="{3864C9F0-A530-4451-A5A3-9EDC7E70D2D9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2 8" xfId="46859" xr:uid="{FAB1BBA6-4A3D-4330-90FD-59B4658378B4}"/>
    <cellStyle name="Comma 6 2 2 3" xfId="1485" xr:uid="{00000000-0005-0000-0000-00007C350000}"/>
    <cellStyle name="Comma 6 2 2 3 10" xfId="46863" xr:uid="{17B2E765-B15E-4359-A7AC-243FBBF5BA5A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2 9" xfId="46864" xr:uid="{C7AA1E96-35B1-425B-A658-281E7CA8ACDA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4 7" xfId="46865" xr:uid="{9A2BC0D9-F195-4BC5-8F39-FC0BE64D5D31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2 8" xfId="46868" xr:uid="{5DE78A0D-C86D-405C-92D3-835785573C6B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2 8" xfId="46867" xr:uid="{4827929C-A974-42CE-9EB4-023446F105CD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3 6" xfId="46869" xr:uid="{4EE63EE2-A7EC-40F9-95FA-FED6ED577F2C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3 9" xfId="46866" xr:uid="{533CD5AA-4AFF-4E31-A956-DAE0E54BD1A2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2 6" xfId="46871" xr:uid="{31230C35-C99C-4B68-BE20-9C17B2BACCDA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4 8" xfId="46870" xr:uid="{09A17B5D-A9F8-4425-A9EB-00277A502064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5 7" xfId="46872" xr:uid="{01D2AA18-466F-4448-85BC-246919CA0C7F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4 8" xfId="46873" xr:uid="{75DE74B0-978A-48C9-AEF5-3EFE2A9FE681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2 6" xfId="47398" xr:uid="{3A629340-7C66-45BC-897C-35C3981A53CE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36" xfId="46874" xr:uid="{0E75F353-99B6-4E3E-B3CF-B161DDD1B883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2 8" xfId="47626" xr:uid="{827C5DD2-5CA5-4F22-945B-BB768C780173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2 9" xfId="47616" xr:uid="{719EC62E-FC10-4BF8-A9F2-4D4C655FF272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2 8" xfId="47612" xr:uid="{390E99A4-41F0-41BE-A557-F0C4976BB557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2 8" xfId="47613" xr:uid="{E6140C10-A63A-4F82-9042-9032A8C7007D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2 9" xfId="47614" xr:uid="{80AEA258-BD1C-4FD6-8669-2004020FF919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2 8" xfId="47615" xr:uid="{2A375363-FB5D-4EAE-8B96-36DC09768CD2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2 6" xfId="47576" xr:uid="{A151AE13-099A-4911-BF25-894700CC930F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Hyperlink 4" xfId="47491" xr:uid="{D9840A35-A87D-4B99-B16C-08DFA1D79FCA}"/>
    <cellStyle name="Îáû÷íûé_23_1 " xfId="47568" xr:uid="{84D1BFB8-7518-46DC-975E-E7A26E21A273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18" xfId="47619" xr:uid="{71D2C158-BD69-4D39-8683-53AD4F6CB1D3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2 8" xfId="47622" xr:uid="{40291D5C-12B1-46AC-8245-07E8385AFABB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 " xfId="47569" xr:uid="{371AB9AB-1BF1-418C-ACC3-665B3F9CDC02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2 4" xfId="47677" xr:uid="{129FADBE-EC69-47D3-BB88-D1A2AB6F377F}"/>
    <cellStyle name="Neutral 2 3" xfId="2834" xr:uid="{00000000-0005-0000-0000-0000BB490000}"/>
    <cellStyle name="Neutral 2 3 2" xfId="47676" xr:uid="{A56D2D78-F365-43D5-8F92-501DE569D45E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2 9" xfId="47618" xr:uid="{B7A502F2-F56E-4466-B765-55FD17470911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6 4" xfId="47399" xr:uid="{5B703953-0ECF-4811-889F-7DE96B490323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11" xfId="46876" xr:uid="{E1D94729-5FD1-4ECF-A9DE-0382F0369C79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12" xfId="46877" xr:uid="{8F5A342F-62E4-4915-8C5F-40098CB233D5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2 9" xfId="46878" xr:uid="{D30A6A15-BE86-4CAD-9116-A07030A7A89D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3 8" xfId="46879" xr:uid="{0D2A63FC-DB1F-40BA-BA17-5C778D677813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12" xfId="46880" xr:uid="{29AC89E6-1D1D-4DA9-97E9-37AC64176182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2 9" xfId="46881" xr:uid="{7E5CBA91-B19F-453E-8076-FFC854855E3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32" xfId="46875" xr:uid="{A4A7ACF9-BCF4-49FF-8C08-D9DD99E08942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12" xfId="46882" xr:uid="{37C8980C-C9B3-40FF-B744-4BD5ABB0950A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31" xfId="47490" xr:uid="{0D410122-220D-42F5-B117-00AF46A5F177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10" xfId="46885" xr:uid="{C6970BDF-C33C-4831-B409-F952AE67F2C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 9" xfId="46884" xr:uid="{F75CA81C-19F1-47DE-83D2-950AF4D2E676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3 7" xfId="46886" xr:uid="{18E41396-828D-4838-A9F9-B078041829AE}"/>
    <cellStyle name="Normal 10 4 30" xfId="46883" xr:uid="{0B1C278E-EAFA-4D0F-AD85-A816E694CF2E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12" xfId="46887" xr:uid="{227D3ECF-E329-426C-B051-3EC4F003809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2 9" xfId="46888" xr:uid="{499522C2-1C57-4825-B72D-5589C8B046DC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12" xfId="46889" xr:uid="{4A255F9B-712F-41DF-A646-39499254774F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85" xfId="47579" xr:uid="{8D81FAAA-88D5-404C-8D41-43DB85425713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13" xfId="46891" xr:uid="{B1EF2AAE-BCD6-4C0F-8217-FD959ABFE135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13" xfId="46892" xr:uid="{E9E6E15B-C2BC-4EFD-AA71-CA4E5CD4F185}"/>
    <cellStyle name="Normal 11 2 2 2 2" xfId="1531" xr:uid="{00000000-0005-0000-0000-000094520000}"/>
    <cellStyle name="Normal 11 2 2 2 2 10" xfId="46893" xr:uid="{2A4D7DD6-5916-40E8-8857-4A2C4F8FD508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3 9" xfId="46894" xr:uid="{B96D0E14-1086-458A-8B3A-11E76AF4334F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12" xfId="46895" xr:uid="{8C853091-388F-4920-9E91-6C41BE68E01F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2 9" xfId="46896" xr:uid="{4EACCB2F-6F83-4F53-A05D-20D5922EBD4D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30" xfId="46890" xr:uid="{68F21C90-76C6-411C-AD76-ECADCD11DBA2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12" xfId="46897" xr:uid="{D404DD82-F323-4429-AF2F-830F03F1B11E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10" xfId="46898" xr:uid="{C8163B5D-1813-4F4C-92E9-408F188DFCC5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14" xfId="46899" xr:uid="{D40C8D33-0055-442E-98A0-9A191782904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2 8" xfId="46900" xr:uid="{DAC900A3-BE0D-4687-802E-47D9B34B2C27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3 8" xfId="46901" xr:uid="{ECB9378E-2CAA-4516-8DB9-13BDDD592D7A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11" xfId="46903" xr:uid="{8D35620D-A144-48BC-8B21-3B5E66145285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4 9" xfId="46902" xr:uid="{40315C5B-BF0E-4AED-87FE-145F9303EB7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5 8" xfId="46904" xr:uid="{CC909158-A9A3-471D-B352-E640586E0347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19 2" xfId="47574" xr:uid="{E764A70E-55D7-4192-BBE8-9D6BDD354808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7 2" xfId="47465" xr:uid="{AE9DB854-B7C3-456B-84CB-F47D00AD2862}"/>
    <cellStyle name="Normal 12 2 13 18" xfId="46829" xr:uid="{57214C69-F199-4F1A-8CFB-A25AF312DFE9}"/>
    <cellStyle name="Normal 12 2 13 19" xfId="46830" xr:uid="{B08EF97E-8D9B-42E1-A0B9-BD0030CEEB23}"/>
    <cellStyle name="Normal 12 2 13 19 2" xfId="47462" xr:uid="{0125CFC6-91C8-44C6-9C3F-77F7A2B2DCD2}"/>
    <cellStyle name="Normal 12 2 13 19 2 2" xfId="47466" xr:uid="{0D6FF7FD-F8A2-42FF-B16A-31133BD055E6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20" xfId="47400" xr:uid="{79751A36-7E9D-43BB-B138-A49F6FDDC94E}"/>
    <cellStyle name="Normal 12 2 13 21" xfId="47464" xr:uid="{A7BCE634-0E69-4D56-9A31-3BD762B9E216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10" xfId="46906" xr:uid="{8C689D8F-3C6D-4B3A-87AD-C2568A65E536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2 8" xfId="46908" xr:uid="{C5C6F436-032A-4B4A-B349-1B71F211C583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2 9" xfId="46907" xr:uid="{85A4A2B9-AB00-4A4E-B7D8-CCFAA6422B91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3 9" xfId="46909" xr:uid="{BB7884A6-F987-481D-BF38-C94E1BBA673E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12" xfId="46910" xr:uid="{624CA5CD-B86F-4738-A1A9-CA28347E0703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2 9" xfId="46911" xr:uid="{D467A9FA-3047-4670-9E06-AF571DDE8127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33" xfId="46905" xr:uid="{6EB1AB57-9F53-4E08-93C8-46AD634556C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12" xfId="46912" xr:uid="{A443642D-18B3-4DA9-BD15-79DDE310C111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29" xfId="46839" xr:uid="{B6631A9D-6244-4B9F-826A-911533561272}"/>
    <cellStyle name="Normal 12 3" xfId="287" xr:uid="{00000000-0005-0000-0000-000062580000}"/>
    <cellStyle name="Normal 12 3 10" xfId="46913" xr:uid="{38AAB6DB-B8E6-4D56-B60B-668BDD2A68C7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2 8" xfId="46915" xr:uid="{7CD59626-0AA0-42C7-A213-7F63BF5F5461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2 9" xfId="46914" xr:uid="{F94490B3-DBDB-42A8-B0E1-A79CCB70B7FF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3 9" xfId="46916" xr:uid="{FAFDB8C4-CBAC-4E46-BD2B-F75CD3037048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14" xfId="46917" xr:uid="{0DB63ADD-67CA-42CA-8C78-45CFBEDAED98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2 9" xfId="46918" xr:uid="{D3CD21BD-AF6E-4DE9-8DB0-9CD2A48C316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12" xfId="46919" xr:uid="{2EA700E9-5A59-40A1-B0EA-DB5F5A47C541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13" xfId="46920" xr:uid="{32931471-EFAF-4AC6-8BD3-D270FDF7303D}"/>
    <cellStyle name="Normal 13 2 2" xfId="1560" xr:uid="{00000000-0005-0000-0000-000097590000}"/>
    <cellStyle name="Normal 13 2 2 10" xfId="43381" xr:uid="{00000000-0005-0000-0000-000098590000}"/>
    <cellStyle name="Normal 13 2 2 11" xfId="46921" xr:uid="{37326CC3-8CF1-46D3-8CD5-705AB4F898B4}"/>
    <cellStyle name="Normal 13 2 2 2" xfId="1561" xr:uid="{00000000-0005-0000-0000-000099590000}"/>
    <cellStyle name="Normal 13 2 2 2 10" xfId="46922" xr:uid="{F7D1CBDF-A1CF-432F-BDCC-6F7143D7A064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2 9" xfId="46923" xr:uid="{BDD8F6C5-F1AC-4553-8B97-D2ECBCADBA0E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3 9" xfId="46924" xr:uid="{C1DEE96D-627E-4538-A677-0671BD98CE0A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10" xfId="46925" xr:uid="{40C8D32A-2E46-4EA4-9BDD-616492C812E4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2 9" xfId="46926" xr:uid="{F2511803-1321-4877-8F42-9012C8EF6F97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4 9" xfId="46927" xr:uid="{FB8D2F59-15C4-446E-8F5F-3489D10B7A44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11" xfId="46928" xr:uid="{B9D37228-5158-4F2E-9F34-4BCCBDAF99E6}"/>
    <cellStyle name="Normal 13 3 2" xfId="1568" xr:uid="{00000000-0005-0000-0000-0000075A0000}"/>
    <cellStyle name="Normal 13 3 2 10" xfId="46929" xr:uid="{2CA912B2-C91E-4FE4-BCD8-1D37AD733525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2 9" xfId="46930" xr:uid="{36F9C00C-4E4A-4108-ABC2-F019EAEE553B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3 9" xfId="46931" xr:uid="{E9EDA218-4055-4ACA-A697-5B32DF30C92E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10" xfId="46932" xr:uid="{68FA8868-3852-4434-851C-28BE4BF99F6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2 9" xfId="46933" xr:uid="{9FC8D84C-F1E9-4417-8801-8FD4D6AEC709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5 9" xfId="46934" xr:uid="{E6D9E827-53CB-443D-9CB1-BE865F9DA6FF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12" xfId="46936" xr:uid="{2E75491B-E3FD-4FBE-A8FF-4CD9019827D1}"/>
    <cellStyle name="Normal 14 2 2 2" xfId="1577" xr:uid="{00000000-0005-0000-0000-00006B5B0000}"/>
    <cellStyle name="Normal 14 2 2 2 10" xfId="46937" xr:uid="{A224B3EE-DB01-4F97-A0DA-395619FF66CA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2 6" xfId="46938" xr:uid="{4B30121C-87AF-4B4E-A8B3-AF598030C5D2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3 7" xfId="46939" xr:uid="{E3F71EC4-292F-4653-BBD8-968DE8A7A1BF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26" xfId="46935" xr:uid="{AD247FF6-A349-49DD-9248-42DDBF52AB7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12" xfId="46940" xr:uid="{CC585D2A-147C-4109-B2C6-0810320FACD3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2 9" xfId="46941" xr:uid="{0EBD4F26-02C1-4238-A73C-D52D488FC553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12" xfId="46942" xr:uid="{B5B83A5D-D5C3-4D0B-9FB3-A2450F27C41C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2 6" xfId="46945" xr:uid="{31943AFE-7293-45E3-90BD-EA571785232A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2 7" xfId="46944" xr:uid="{B1D3679F-5262-4D8F-80B1-1BCF6E7CD95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3 6" xfId="46946" xr:uid="{A79AAE43-DC92-4DF0-894C-909C43E7399F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3 9" xfId="46943" xr:uid="{B90CDBCC-684C-43D3-81A5-96BA7F77C218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2 6" xfId="46948" xr:uid="{73B2B14F-856E-447B-808A-634950BF65DF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4 7" xfId="46947" xr:uid="{FD6EF800-B9E1-46A4-A321-55A2E228BB56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5 6" xfId="46949" xr:uid="{EAEB1BA1-0054-433E-8F3E-69A08CDD192F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2 6" xfId="46953" xr:uid="{32FBF752-7535-4F04-82C3-862DFE3CA87B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2 7" xfId="46952" xr:uid="{1D446C22-8560-4F82-BC91-FDE2FC76AE3C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3 6" xfId="46954" xr:uid="{629FC577-2E47-41F3-82DA-C3554A05A7BF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 8" xfId="46951" xr:uid="{C84CE353-4B30-418C-8E7F-7D19FEED5CBA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24" xfId="46950" xr:uid="{A13AA414-E30C-4EE9-96B0-494A60F16305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2 6" xfId="46956" xr:uid="{8D0106A0-8C1B-4A66-A52E-2E80E446366E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3 7" xfId="46955" xr:uid="{F6D1CE4D-E246-4057-A4C1-2389D5D3F3CB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4 6" xfId="46957" xr:uid="{7CB475C1-6389-443A-977C-E14C6AA9F24C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2 6" xfId="46960" xr:uid="{0E63AF49-6E31-4C26-8195-3A47757CF321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2 7" xfId="46959" xr:uid="{A560873F-590E-4CEC-808D-36A12F10FC48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3 6" xfId="46961" xr:uid="{A59C0E1B-314E-4D6D-8EB0-D815FB2F6D6F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3 9" xfId="46958" xr:uid="{76151BEA-0A41-4033-968B-991373B5F352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2 6" xfId="46963" xr:uid="{87D32EA0-F0F4-4AD7-8CAB-A84550C0E8A2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4 7" xfId="46962" xr:uid="{BBA02085-D23D-4C46-B400-95B76F329316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5 6" xfId="46964" xr:uid="{AABCED8E-4E2C-4B11-A9C4-2BCF93B771D8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14" xfId="46965" xr:uid="{C7DE874F-4158-487D-B62E-C16C407CA629}"/>
    <cellStyle name="Normal 16 2" xfId="627" xr:uid="{00000000-0005-0000-0000-0000B05D0000}"/>
    <cellStyle name="Normal 16 2 10" xfId="46966" xr:uid="{BE8AB35E-72EC-44D1-A132-3D231337389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2 6" xfId="46969" xr:uid="{F150B169-A78F-4D17-8583-83F84D18FF66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2 7" xfId="46968" xr:uid="{733A2879-733A-4718-9EDF-1C14F5CACF43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3 6" xfId="46970" xr:uid="{723B4279-E8AD-40A7-9296-E57B9CC98564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2 8" xfId="46967" xr:uid="{F0B2520F-F7E7-4DB8-B10F-350181A6D06A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2 6" xfId="46972" xr:uid="{D911EC38-8300-4026-B993-D748AAC1BEE5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3 8" xfId="46971" xr:uid="{E62DD229-44B6-426D-82AB-1ED9AE29A7C6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4 6" xfId="46973" xr:uid="{766CDDC6-C5B6-4E88-845E-C2908A0B843D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2 6" xfId="46976" xr:uid="{32714ED7-11C8-4CDC-9DC2-794F2B1F48C4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2 7" xfId="46975" xr:uid="{972C7010-2FA3-4910-AD4B-2E4876F780A1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3 7" xfId="46977" xr:uid="{398FAE79-D2FF-465F-BDE1-EB8422E15DF9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3 9" xfId="46974" xr:uid="{35F67233-2389-46BB-9D96-5F6E048E6CCC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2 6" xfId="46979" xr:uid="{D724B34F-D956-4623-80D7-531E7DCF110E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4 7" xfId="46978" xr:uid="{7DB7D907-D07E-4B6E-9B80-0B8D17D34AA4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5 6" xfId="46980" xr:uid="{DB6779FC-7C8F-4AE3-9D27-DE7E99CBB646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13" xfId="46981" xr:uid="{FEE05CA8-C697-4D8F-8E03-85B87B2E6664}"/>
    <cellStyle name="Normal 17 2" xfId="628" xr:uid="{00000000-0005-0000-0000-0000755E0000}"/>
    <cellStyle name="Normal 17 2 10" xfId="46982" xr:uid="{1A515E31-E020-4B10-A2E7-86AF4C9980E7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2 6" xfId="46985" xr:uid="{5047E09F-A667-4AFD-B81A-1E19E896453D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2 7" xfId="46984" xr:uid="{9AAE2F7E-B5B9-42BB-88EC-4FCB4EEDAF93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3 6" xfId="46986" xr:uid="{B117653A-C6A0-42F3-856F-A1833E954E84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2 8" xfId="46983" xr:uid="{05AA2D48-8A04-442E-9957-0FF48F131111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2 6" xfId="46988" xr:uid="{A16455B7-8A45-49D1-B637-BEBBBF0AD154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3 7" xfId="46987" xr:uid="{8DC45902-1155-4537-AE0C-024CE2A4F629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4 6" xfId="46989" xr:uid="{6FEF1ADE-801D-4CC8-A23A-301D9D3522D4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2 6" xfId="46992" xr:uid="{B60513A5-4C13-4744-85D6-57B13A3CA567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2 7" xfId="46991" xr:uid="{2F89C4AC-2B29-40D0-9898-62973CFDA74E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3 6" xfId="46993" xr:uid="{5046F6AC-155D-4833-A834-988DDD6E28EF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3 9" xfId="46990" xr:uid="{8831B3E8-E938-4BE0-9626-4CA32141CB0A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2 6" xfId="46995" xr:uid="{D7AE8930-DBC0-45DE-A0E8-DAB405EBEC17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4 7" xfId="46994" xr:uid="{79F1623A-5226-465E-ADBE-7B3CB37B814E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5 7" xfId="46996" xr:uid="{46521F12-296E-4F5D-B325-31C778AC05EE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2 6" xfId="47001" xr:uid="{D0F77F35-66ED-45F5-91B4-809AA4BC15A8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2 7" xfId="47000" xr:uid="{54864AF7-4E57-4DBD-9932-828D5F59BE4C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3 7" xfId="47002" xr:uid="{04E2BFD6-2990-4320-8154-EECCE4127D7D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 8" xfId="46999" xr:uid="{04DBBE6F-97F2-4965-B98C-834C6F7F046A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26" xfId="46998" xr:uid="{12D3CFD9-0271-46D3-802D-25C5BBB4C2F7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2 6" xfId="47004" xr:uid="{3C59A967-0438-42CA-B4EC-CE10EE052982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3 7" xfId="47003" xr:uid="{ECE787C6-D9FE-4B7D-B023-724D5857B354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4 6" xfId="47005" xr:uid="{7C5A974A-45C2-49B5-92BA-E3978FA36CE8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26" xfId="46997" xr:uid="{804C5437-92B1-4095-B051-B9CCD4015849}"/>
    <cellStyle name="Normal 18 3" xfId="1647" xr:uid="{00000000-0005-0000-0000-000074600000}"/>
    <cellStyle name="Normal 18 3 10" xfId="47006" xr:uid="{EBF7DF65-2BC7-4EA3-B1BA-CA4AC33FD89E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2 6" xfId="47008" xr:uid="{FC56D9B2-4ED7-4673-BFD6-19F6B93EC65F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2 9" xfId="47007" xr:uid="{4690CA18-6801-41F5-88AC-5E81F4C8D90B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3 9" xfId="47009" xr:uid="{DE94E298-3F0E-45BE-957E-959852E004F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12" xfId="47010" xr:uid="{D3C7CF49-AD2A-47FC-B2C9-1723DF4D000E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2 9" xfId="47011" xr:uid="{EA4D79A2-C838-48A2-87CB-5E7DFAEE3819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12" xfId="47012" xr:uid="{06CE877B-2A68-4081-B213-114A0B07B908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13" xfId="47013" xr:uid="{33BCDE23-977D-420C-9984-6A3634DBCAE4}"/>
    <cellStyle name="Normal 19 2" xfId="562" xr:uid="{00000000-0005-0000-0000-00005E610000}"/>
    <cellStyle name="Normal 19 2 10" xfId="47014" xr:uid="{3764A55D-9612-47BB-A5BC-0E7717FF2674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2 6" xfId="47017" xr:uid="{6DF2C2EF-3BC8-4A63-BE71-12381D73EC94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2 7" xfId="47016" xr:uid="{9CE58A97-AD41-4B37-B88C-69C47DCDF43F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3 6" xfId="47018" xr:uid="{F7D3ED16-40BE-4EEF-B4B4-A8C97B9B7A95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2 8" xfId="47015" xr:uid="{420380E2-4D3E-4FFA-BFE5-9D8BDDDBB09B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2 6" xfId="47020" xr:uid="{16117485-04B5-446E-8368-EFF33AC03496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3 7" xfId="47019" xr:uid="{C967459B-8182-40C7-9344-6D2D3785623C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4 6" xfId="47021" xr:uid="{AFC24990-FB6D-4426-B345-39169BA82D32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2 6" xfId="47024" xr:uid="{7312B2F4-55BB-4AB6-9D10-3DE807B07C7D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2 7" xfId="47023" xr:uid="{726DEFAF-5E3B-4CB9-A38C-D1C99F2E2205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3 6" xfId="47025" xr:uid="{E4CCD0B9-674B-491A-A83D-54B434A0E56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3 9" xfId="47022" xr:uid="{7BEB223C-3E18-4DDA-9207-8AAF84146B31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2 6" xfId="47027" xr:uid="{31AD3514-AE57-4D29-BA94-031A26913327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4 8" xfId="47026" xr:uid="{85C1132A-8399-499E-9D95-D2DED6A3DB4B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5 7" xfId="47028" xr:uid="{3A4C8F56-2489-45D5-8941-C34257509AEC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8" xr:uid="{AA592422-2E74-45E9-A7EA-646A3D1015AF}"/>
    <cellStyle name="Normal 2 13 8" xfId="46823" xr:uid="{435594D6-18C8-4395-BF1B-958182A8D0B9}"/>
    <cellStyle name="Normal 2 13 9" xfId="46833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13" xfId="47587" xr:uid="{B782CD2F-0FF6-4421-B127-9D39962B047A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24" xfId="47606" xr:uid="{E491137B-2BCC-4458-9248-06F0FD9A3913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28" xfId="47575" xr:uid="{38D5736E-365A-41A6-81BE-E3C5D938483A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3 7" xfId="47599" xr:uid="{453E114D-BDF0-44D8-BE69-E343A49A8EA3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4 6" xfId="47653" xr:uid="{B33CB3B5-AD33-4413-9E42-404F99392442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21" xfId="47594" xr:uid="{46C64F53-9E95-48B6-A906-6D10EA391799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25" xfId="47597" xr:uid="{AF518B01-282D-474B-8706-D85718146B52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 7" xfId="47596" xr:uid="{F6C22878-FEBB-46CD-8DED-A643522CFF24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 7" xfId="47656" xr:uid="{C718374A-3147-4488-A3C1-8CDC64773147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10" xfId="47029" xr:uid="{C317677E-2082-4DA6-B02C-387CF85C9BC6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2 6" xfId="47033" xr:uid="{F949C87D-0292-4BCB-A671-E687CE3BD9AD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2 7" xfId="47032" xr:uid="{9CEE4EBF-3377-4A7F-9616-411BA4676D49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3 6" xfId="47034" xr:uid="{B1B7B5BD-A1D7-4A04-A255-C94B5AFBD5B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2 8" xfId="47031" xr:uid="{1125827C-191C-4250-BDC3-EF27F17BB44C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2 6" xfId="47036" xr:uid="{C7385F51-B928-47EF-85B7-D0A1B6F0E4CB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3 7" xfId="47035" xr:uid="{29599270-55D3-4EA0-B697-AA1BAA6F61A2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4 6" xfId="47037" xr:uid="{A29C861B-7F27-44C9-A26C-850FF2D6A185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2 9" xfId="47030" xr:uid="{D600FEEA-8A07-41AB-9E84-FB5326152345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2 6" xfId="47040" xr:uid="{4E8631CC-AAF1-47E5-8936-3F9E074E0815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2 7" xfId="47039" xr:uid="{1E7A6823-6E3C-4448-9EE6-187F17B13787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3 6" xfId="47041" xr:uid="{77AD8062-78F3-4037-8FEB-0AEB4F303357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3 8" xfId="47038" xr:uid="{C43CC6F9-D435-40C4-B7D8-DA922F500772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2 6" xfId="47043" xr:uid="{BB669591-6CEB-4F2C-B832-F82102B28649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4 7" xfId="47042" xr:uid="{3D2ED032-4A00-4845-B3D7-D2BA7218217E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5 6" xfId="47044" xr:uid="{7AD2882C-7A89-47F2-BCCE-2F5CEAE3978E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27" xfId="47578" xr:uid="{583BAD5E-850A-4AE7-833E-92111C900377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4" xr:uid="{ECB8F926-4AE4-47AA-9FE8-4A8C46CD7791}"/>
    <cellStyle name="Normal 2 85" xfId="46825" xr:uid="{E55787DC-8449-4D29-9A1C-62958A7CF8DB}"/>
    <cellStyle name="Normal 2 86" xfId="46832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13" xfId="47046" xr:uid="{78EDCDDE-EF03-405F-8327-716B5112D7D6}"/>
    <cellStyle name="Normal 20 2 2" xfId="1748" xr:uid="{00000000-0005-0000-0000-00006D6E0000}"/>
    <cellStyle name="Normal 20 2 2 10" xfId="47047" xr:uid="{BA79C31B-C7AB-4616-B1BB-A22797419D96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2 6" xfId="47049" xr:uid="{1740F854-669C-4A0A-871F-411606C23925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2 7" xfId="47048" xr:uid="{F8518998-EC08-4F97-A579-B1512B0C9E9A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3 6" xfId="47050" xr:uid="{862D297A-4018-42B3-89DF-FB28CD4F93DE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10" xfId="47051" xr:uid="{5E5D4BA1-1FD7-402E-920B-20A300E774C1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2 8" xfId="47052" xr:uid="{185F5F14-79FB-4564-8B99-A6FCBF5496F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4 6" xfId="47053" xr:uid="{E97531C8-AF9C-450E-AEC7-5C7ED7A96367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26" xfId="47045" xr:uid="{C70C37CD-51D0-42FF-A930-EBA530B36DD4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12" xfId="47054" xr:uid="{7B252252-4ABD-4ED7-9F3A-393BBA8728A7}"/>
    <cellStyle name="Normal 20 3 2" xfId="1756" xr:uid="{00000000-0005-0000-0000-0000EE6E0000}"/>
    <cellStyle name="Normal 20 3 2 10" xfId="47055" xr:uid="{ECF8177D-ABBA-46E4-88F1-39368FE9135A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2 6" xfId="47056" xr:uid="{05F115D8-2E0D-47FF-B379-E3EA74BAE5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3 7" xfId="47057" xr:uid="{B0A3E6DA-849A-47AE-898E-29634D910213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12" xfId="47058" xr:uid="{7768BE2B-2989-45D6-966A-68059A6FA37C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2 9" xfId="47059" xr:uid="{EF8FF479-E3D5-43C1-8361-5D8D9D01F7EC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12" xfId="47060" xr:uid="{96BDA04E-0229-403F-A000-C8FBDD499D1D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12" xfId="47061" xr:uid="{37702C8C-5AC5-48AB-90EF-C495677653F3}"/>
    <cellStyle name="Normal 21 2" xfId="1763" xr:uid="{00000000-0005-0000-0000-0000D46F0000}"/>
    <cellStyle name="Normal 21 2 10" xfId="47062" xr:uid="{574F3DF2-CCF1-490E-8466-2D6A1A59C35A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2 6" xfId="47065" xr:uid="{6D58C107-6FB7-4C14-B336-7ED188B9CA81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2 7" xfId="47064" xr:uid="{CBB031A8-0457-4616-A735-EB348B764138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3 6" xfId="47066" xr:uid="{25DFA300-5443-425A-BCEF-3A8D4EB2FBFA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2 8" xfId="47063" xr:uid="{E600B103-93DB-4682-BECD-1018F9B4D2AB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2 6" xfId="47068" xr:uid="{D3ADE0C6-0A74-46C2-9DC0-4041C3E7BB56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3 7" xfId="47067" xr:uid="{3B997C84-0B9E-42EA-9CF0-7F646B64348B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4 6" xfId="47069" xr:uid="{D860C569-F7DC-4292-8ED8-A35F28588F3E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2 6" xfId="47072" xr:uid="{14F7EDA8-D2D1-48AD-9D11-A47382FF2267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2 7" xfId="47071" xr:uid="{A9F2770C-697E-477C-9D91-0FA5440FD742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3 6" xfId="47073" xr:uid="{418576DD-DB73-4996-8A4B-F101094953E2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3 9" xfId="47070" xr:uid="{929980AA-7A29-4679-AD1B-DADE287866AF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2 6" xfId="47075" xr:uid="{D61B26DE-F5D6-48CE-86F9-33EE73BC4A72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4 7" xfId="47074" xr:uid="{E374EDFB-EC8D-4791-B321-B26B6801FF68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5 7" xfId="47076" xr:uid="{78AD5D2B-92DF-4A20-9E4D-021F289D4ED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13" xfId="47078" xr:uid="{DD53826E-A926-4FCF-AEC8-5BFAAF5C4F43}"/>
    <cellStyle name="Normal 22 2 2" xfId="1780" xr:uid="{00000000-0005-0000-0000-000049710000}"/>
    <cellStyle name="Normal 22 2 2 10" xfId="47079" xr:uid="{A7DB7CC0-FD74-458D-A070-05E33FB6F74D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2 6" xfId="47081" xr:uid="{65F745E8-9584-44AE-95AF-9BB7EFFAE65E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2 7" xfId="47080" xr:uid="{682BC5B9-8032-44CF-BF51-6813B79717B4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3 6" xfId="47082" xr:uid="{2EE7D07E-42E9-4BF2-8665-E745E58C35D5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10" xfId="47083" xr:uid="{E35628AF-37D2-4667-96C4-50FC5B48623D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2 8" xfId="47084" xr:uid="{4228CA50-33E6-4AA3-940A-0CDDF30D18C2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4 6" xfId="47085" xr:uid="{C005631B-DB9E-45B7-960D-8647E0659C78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26" xfId="47077" xr:uid="{5C4E98D3-21AB-41FE-8C9F-43A642B4D4BE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12" xfId="47086" xr:uid="{4A814BD1-8B6A-42AA-BCFE-0C9DBC61AC89}"/>
    <cellStyle name="Normal 22 3 2" xfId="1788" xr:uid="{00000000-0005-0000-0000-0000CA710000}"/>
    <cellStyle name="Normal 22 3 2 10" xfId="47087" xr:uid="{33AC50B5-C994-48CC-AE97-574847FB305A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2 6" xfId="47088" xr:uid="{F2BCFE58-F545-4384-995C-36A5B5FAD826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3 7" xfId="47089" xr:uid="{D0A243A5-C3D0-451F-9A70-AA0398471052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12" xfId="47090" xr:uid="{58B24AA9-C1E8-490C-89A7-26A6E7B5320D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2 9" xfId="47091" xr:uid="{3620FB5E-F5C1-4237-AC3C-7D211B5D2008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12" xfId="47092" xr:uid="{C628B508-8773-487A-9EFA-16A581863E08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12" xfId="47094" xr:uid="{DD0AEEB6-4CD4-4335-98A7-0A3BFEB05AD9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12" xfId="47095" xr:uid="{DDB2AAFD-7736-460D-8BDF-BDD31A675C41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2 6" xfId="47097" xr:uid="{B2EA0CE4-D6C7-4F14-A453-E3AE4FDF9147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2 7" xfId="47096" xr:uid="{B38571E2-6F78-45F5-8B44-DFBA4E0FF84C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3 6" xfId="47098" xr:uid="{B9903538-6054-4807-B727-7CD51ACD3B4B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10" xfId="47099" xr:uid="{53122754-6B0E-49B4-9CB8-4419D29D5582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2 8" xfId="47100" xr:uid="{82CE748A-A9FA-49EF-9B2A-94D7E6A8E4FB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4 6" xfId="47101" xr:uid="{CA2EBF4B-9FC8-4FE1-B2A2-DAB71ADD2E33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25" xfId="47093" xr:uid="{952C83DD-05E9-4A25-82CA-6A70A66F409E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14" xfId="47102" xr:uid="{689FEFAC-5E3E-4202-AB64-3AF9BB5EA19A}"/>
    <cellStyle name="Normal 23 3 2" xfId="1804" xr:uid="{00000000-0005-0000-0000-0000F3730000}"/>
    <cellStyle name="Normal 23 3 2 10" xfId="47103" xr:uid="{74F44BFC-20AC-4866-9C46-1A9DBC69793F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2 6" xfId="47104" xr:uid="{49ED4EE1-3C20-4FFB-8D79-D7A65B50A52C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3 7" xfId="47105" xr:uid="{A0579DF2-46C4-4903-AFBD-89819CE40702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12" xfId="47106" xr:uid="{98A0A9F7-C1B4-4605-A7CB-D39FA400155F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2 9" xfId="47107" xr:uid="{DEDCE562-E98D-42A1-88BA-6FD8DBB5BABB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14" xfId="47108" xr:uid="{B969E913-6898-4D72-AA0E-1E6A1F74AA18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1" xr:uid="{508B8D4C-36E7-4657-BEA3-7D0AFCE572ED}"/>
    <cellStyle name="Normal 238" xfId="47463" xr:uid="{1EA54C39-A2BC-42B3-8065-DF79CFA8BD70}"/>
    <cellStyle name="Normal 239" xfId="47487" xr:uid="{E03554E8-5CD2-48BA-ABBB-0B3F20828392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13" xfId="47109" xr:uid="{FFB51418-11E7-4AC5-8BD9-BA46EDF74411}"/>
    <cellStyle name="Normal 24 2" xfId="636" xr:uid="{00000000-0005-0000-0000-0000D0740000}"/>
    <cellStyle name="Normal 24 2 10" xfId="47110" xr:uid="{81198675-B5CD-4B70-A8D2-9755B1B46BF2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2 6" xfId="47113" xr:uid="{242754AE-F0A3-4463-B3B5-8B6DA563860E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2 7" xfId="47112" xr:uid="{094F7D7E-9329-4210-8860-3319167C3983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3 6" xfId="47114" xr:uid="{84218AB4-1584-4A93-828B-FEFA3D694ECC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2 8" xfId="47111" xr:uid="{0800389C-0AEC-4674-AFB2-5027C25D6027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2 6" xfId="47116" xr:uid="{F8058AE1-2357-43C5-941D-C38685B0D69B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3 7" xfId="47115" xr:uid="{C66FFF42-BE71-4DC4-B1B3-3F4B98B4DBB3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4 6" xfId="47117" xr:uid="{159CB6D5-FF7F-44E9-B604-B6BFBC778EA3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2 6" xfId="47120" xr:uid="{D633D509-77DD-4E66-B640-94A97AE0AF52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2 7" xfId="47119" xr:uid="{71B41D81-028B-4BB5-A082-C89073632FEE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3 6" xfId="47121" xr:uid="{0D92504B-7190-4CAD-8EAF-DA183A96DB42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3 9" xfId="47118" xr:uid="{C70AC566-25C8-4937-9479-CF512FF812C3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2 6" xfId="47123" xr:uid="{EAAD8237-A8D8-4C5E-9BF2-CEA2B1BEE32F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4 8" xfId="47122" xr:uid="{9C5100BF-33ED-401C-B983-AC752B741EC1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5 6" xfId="47124" xr:uid="{AF6EB377-D936-4E58-A384-B8DD6693A681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12" xfId="47125" xr:uid="{27352097-46E5-4766-B979-EE9B4D51A517}"/>
    <cellStyle name="Normal 25 2" xfId="1827" xr:uid="{00000000-0005-0000-0000-00006E750000}"/>
    <cellStyle name="Normal 25 2 10" xfId="47126" xr:uid="{0B8BC96E-53A1-47A6-B02C-9E7CACD52979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2 6" xfId="47129" xr:uid="{8A20EAC3-F7C9-4654-A06A-500FAA85CA12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2 7" xfId="47128" xr:uid="{BCA63D4A-C380-4237-877E-A65F4E6E85D8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3 6" xfId="47130" xr:uid="{46120A82-991C-4964-AFD3-E2E3AD4C9BBB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2 8" xfId="47127" xr:uid="{09635F46-9A78-4498-9116-BAE89663C8A8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2 6" xfId="47132" xr:uid="{31275C42-8FBB-457C-8135-EBF2CE458DF3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3 7" xfId="47131" xr:uid="{EE9FDAEB-5433-4817-BB92-7FEE0FAEED3A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4 6" xfId="47133" xr:uid="{C5590F0E-9B29-4663-878F-145DD8C7373B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2 6" xfId="47136" xr:uid="{9198E625-D8DA-4D3F-A688-B161A3A8936D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2 7" xfId="47135" xr:uid="{A172C698-3E95-46E7-8B1C-1F8A88710CBE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3 6" xfId="47137" xr:uid="{D6053E43-CCF6-4611-9216-E41D4F8C8E98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3 9" xfId="47134" xr:uid="{90523A77-9859-41CF-B131-C1EFE9A539E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2 6" xfId="47139" xr:uid="{C15C9282-4AA8-4E8E-9705-BC6C7488200F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4 8" xfId="47138" xr:uid="{7D860B66-3204-4094-8435-3430DBDA920E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5 6" xfId="47140" xr:uid="{1584ACE7-0DA9-4220-9D31-05E6CBBE7C29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10" xfId="47142" xr:uid="{77E0F4B5-B7B9-4932-8822-70875DB11FF4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2 6" xfId="47145" xr:uid="{3163BB6B-B559-44B2-A96A-779A111E5FDA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2 7" xfId="47144" xr:uid="{FBE2E61A-8732-40DD-B845-33FFC48A7DB6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3 6" xfId="47146" xr:uid="{7844BD11-0F55-4D63-A94C-C2DC11F21346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2 8" xfId="47143" xr:uid="{2EE4D392-224D-4121-8D03-F8316BAFCFEB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2 6" xfId="47148" xr:uid="{82FD174A-3D1A-4364-81BD-10A1FA240DED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3 8" xfId="47147" xr:uid="{75D7857B-C44A-4529-8B4A-7D84B268BBF5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4 6" xfId="47149" xr:uid="{0FD9B8DA-3B3E-428D-B824-55EC2F77A758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26" xfId="47141" xr:uid="{29BFABFA-518C-45CA-8891-F55AB6047324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2 6" xfId="47152" xr:uid="{F2C2CB0E-C192-4C48-81E8-246435545E64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2 7" xfId="47151" xr:uid="{088998DE-A11A-4821-AD02-AB16F87CEF1F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3 6" xfId="47153" xr:uid="{BB58A8AE-7B5F-4340-891D-41022E4EBD96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3 9" xfId="47150" xr:uid="{0B66584F-58CD-4A13-AFD7-98FA81E69AC9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2 6" xfId="47155" xr:uid="{63E2A6A7-C8F1-4425-8D65-7CFFB482A69B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4 7" xfId="47154" xr:uid="{B28F48A9-1BAA-4061-8724-AFE3026C71D2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5 6" xfId="47156" xr:uid="{8BBB7B37-D52F-46AE-A4AF-A092120C3F9F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12" xfId="47157" xr:uid="{E84B6659-5356-4F25-9F22-F3B25DF3BA16}"/>
    <cellStyle name="Normal 27 2" xfId="638" xr:uid="{00000000-0005-0000-0000-0000BB760000}"/>
    <cellStyle name="Normal 27 2 10" xfId="47158" xr:uid="{54B685B0-BD7E-4C2F-B975-16D299B1DF8C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2 6" xfId="47161" xr:uid="{E4CA81D7-F47A-4BB1-BF91-9C9BAB3F57DB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2 7" xfId="47160" xr:uid="{C0C6B25D-6F19-4619-A9B6-FACD7A66FBB9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3 6" xfId="47162" xr:uid="{AA15DA76-ABAA-45A0-9BF3-A2D43EDAF677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2 8" xfId="47159" xr:uid="{D004A3FA-B6C8-4111-AB18-872E587896FC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2 6" xfId="47164" xr:uid="{721CE138-73BA-4501-A4A0-46EA52A86BF7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3 8" xfId="47163" xr:uid="{1825F67C-8891-4E73-A34C-C2CA549AF478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4 6" xfId="47165" xr:uid="{8EC00503-4A2E-428D-BEBB-2CFE8BE9AB3C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2 6" xfId="47168" xr:uid="{515F9BBE-9213-49A8-B698-6C577B6F74F4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2 7" xfId="47167" xr:uid="{3A462BFA-B375-4771-89D3-2D8257E4078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3 6" xfId="47169" xr:uid="{8C015A44-8E42-4073-9F45-8CBDF032DA67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3 9" xfId="47166" xr:uid="{BA75BC60-05A5-4E34-A003-F48F8B71D174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2 6" xfId="47171" xr:uid="{2D7FD381-02D2-49BE-AF16-D8710B7509B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4 7" xfId="47170" xr:uid="{FF496A44-1391-4E03-978C-9DE78F662FDA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5 6" xfId="47172" xr:uid="{68749F04-B446-44BE-A5E0-08C6F3A3E187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10" xfId="47174" xr:uid="{FED56854-9ED3-4462-ADC4-5BA9DECCF0FD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2 6" xfId="47177" xr:uid="{8F4C0AEF-E056-4577-A7BE-D46B20DCC6D7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2 7" xfId="47176" xr:uid="{C343579A-34EC-4BB1-8025-DFE223866511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3 6" xfId="47178" xr:uid="{9E4C49C8-338F-4D08-8926-F4240415CB7F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2 8" xfId="47175" xr:uid="{756C284A-7419-404B-8D6A-E1715A15678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2 6" xfId="47180" xr:uid="{F66257B2-5896-4C73-9A2B-DA075561ECAD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3 8" xfId="47179" xr:uid="{C26B5636-218A-4E6B-BAA8-3B40B8608B62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4 6" xfId="47181" xr:uid="{D37B4467-184E-400B-9435-25BCBEF7404C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25" xfId="47173" xr:uid="{C1396DF5-EF1F-4066-9BA2-8A19493BF25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2 6" xfId="47184" xr:uid="{CD370BFB-953D-40E9-8874-A9CB3A68C68C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2 7" xfId="47183" xr:uid="{FA4527A9-79BE-46AF-AA9B-D004C7B10BEC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3 6" xfId="47185" xr:uid="{DBE7DAA0-5B46-4048-B21B-56E49CA04FAE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3 9" xfId="47182" xr:uid="{4844D815-88B3-4099-9125-FC7BA85C2465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2 6" xfId="47187" xr:uid="{ECCC39B5-D684-40DE-BD9E-2E3D8CC0C147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4 8" xfId="47186" xr:uid="{CB58F817-A1BD-4716-A56B-C60596593C35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5 7" xfId="47188" xr:uid="{4C1563B8-E805-43C0-A82E-DBCB37B7B50E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23" xfId="47607" xr:uid="{31829F0E-E2B6-4B6E-9A97-3D824E37900D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24" xfId="47588" xr:uid="{3215E1D6-5F47-4D36-8356-047DD9024693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16" xfId="47583" xr:uid="{EFBAAE8B-6CA5-4A82-AAE8-96690D49D188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 9" xfId="47595" xr:uid="{D25A9973-C711-4178-B1FA-F8445C5FDEB4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23" xfId="47600" xr:uid="{848229D5-68AD-43A1-B48C-C1495064DC0B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61" xfId="47468" xr:uid="{B5CDEBA1-B35B-4176-AA28-9BCD89405E84}"/>
    <cellStyle name="Normal 3 62" xfId="47484" xr:uid="{6077CA72-D282-4E0C-BFD7-19180ED740F8}"/>
    <cellStyle name="Normal 3 63" xfId="47486" xr:uid="{1FB227AE-D622-493D-A9ED-22F8F53B1B3D}"/>
    <cellStyle name="Normal 3 64" xfId="47471" xr:uid="{52A75D6A-431A-41AD-99D7-2164530473CB}"/>
    <cellStyle name="Normal 3 65" xfId="47485" xr:uid="{C7705D8E-682A-4F59-AD64-753A203946FC}"/>
    <cellStyle name="Normal 3 66" xfId="47470" xr:uid="{FF03A649-4C59-44F1-BE9B-E592D826AC84}"/>
    <cellStyle name="Normal 3 67" xfId="47577" xr:uid="{2A05B7FA-CD25-4AEA-B3C8-B8DD32B953A5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13" xfId="47584" xr:uid="{B709CC7A-E9FC-4BA3-A744-5F2B66C68E79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10" xfId="47189" xr:uid="{A9E52DF3-91FE-4355-A9D6-CF98FF398ADF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2 6" xfId="47192" xr:uid="{DE22556E-947C-4643-98D9-BBB222843C39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2 7" xfId="47191" xr:uid="{12863E27-CA17-4E43-B7D3-786A573C25F5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3 6" xfId="47193" xr:uid="{E2282BA3-2530-4A41-BA77-31EA9514BAFD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2 9" xfId="47190" xr:uid="{A052B7A6-4681-4843-B89E-391212C01E69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2 6" xfId="47195" xr:uid="{DB398CFB-DD22-4654-A643-77CCB6A12998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3 7" xfId="47194" xr:uid="{2268AC91-7164-4A29-B4EF-328F43F1BD81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4 6" xfId="47196" xr:uid="{3BEED1F1-9935-4DDA-A27D-739B27EBAD0A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2 6" xfId="47199" xr:uid="{BCD2951F-DB96-43E1-8B9D-B30B070DE3DA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2 7" xfId="47198" xr:uid="{9E4E826E-9218-4303-85F3-AA19993E5A8E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3 6" xfId="47200" xr:uid="{CF0E54EB-0054-416E-945F-170936CDA37D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3 9" xfId="47197" xr:uid="{EE01F549-3827-4D59-90E0-CE08BE50FB2E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2 6" xfId="47202" xr:uid="{488F9FBD-B882-4757-A013-8C29C36FC818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4 8" xfId="47201" xr:uid="{674AB039-439F-4F7F-8BDE-51C9E778D12B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5 7" xfId="47203" xr:uid="{E6EAA0B3-5511-40D0-AC23-3BFED7EA705C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10" xfId="47204" xr:uid="{810838F7-13E0-4DA8-B3C7-C24CB3712B23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2 6" xfId="47207" xr:uid="{D68797AC-49E3-468A-B3A4-F28AF742AB89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2 7" xfId="47206" xr:uid="{FCA02550-7D59-4DDA-A78F-0C19BFC7B53B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3 6" xfId="47208" xr:uid="{F12F215D-066B-4E2C-88FC-59BF40849DA6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2 9" xfId="47205" xr:uid="{CA53AC3B-86F2-45F8-AFF4-412B139365AF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2 6" xfId="47210" xr:uid="{2F91BF15-E66D-456C-B1B2-4EA9B5974B2C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3 7" xfId="47209" xr:uid="{054543BC-DE8D-4B6D-931F-73A94C67D152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4 7" xfId="47211" xr:uid="{DDB33A29-1EFB-4A53-91D6-BE09B5CA0875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2 6" xfId="47214" xr:uid="{4F99B4D4-7F47-40DF-9348-1AA9A0FA0789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2 7" xfId="47213" xr:uid="{AAD994EA-9C6C-4FF9-839E-4C832F6F78AD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3 6" xfId="47215" xr:uid="{756EE61A-DA18-49DE-A8E1-14DCA38CFDA8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3 9" xfId="47212" xr:uid="{9B16DA5D-3A19-4824-AE7B-1094CE634FD2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2 6" xfId="47217" xr:uid="{8003141E-B6D9-4A74-88DC-DB11D02FB086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4 8" xfId="47216" xr:uid="{A403BE5F-EF5A-41FA-9E17-0B24AAEF80D2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5 7" xfId="47218" xr:uid="{6FB1BE34-84AD-4530-B2D2-C9B9A4891061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10" xfId="47219" xr:uid="{81F150F5-A699-4C59-B0F2-65922BA89FE0}"/>
    <cellStyle name="Normal 43 2" xfId="1939" xr:uid="{00000000-0005-0000-0000-0000C0810000}"/>
    <cellStyle name="Normal 43 2 10" xfId="45166" xr:uid="{00000000-0005-0000-0000-0000C1810000}"/>
    <cellStyle name="Normal 43 2 11" xfId="47220" xr:uid="{5B297BDA-AFEA-40D7-BBB3-EF927F35119A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2 6" xfId="47222" xr:uid="{F69FE6B3-CCAC-42B1-A94F-6CE75ED800A3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2 8" xfId="47221" xr:uid="{0833D092-D779-42EE-B4C9-3C626C28687D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3 7" xfId="47223" xr:uid="{B1926CDD-2054-4C2E-8015-692931024329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2 6" xfId="47225" xr:uid="{F84CC84C-F1C3-4577-B6AF-EB322BCAA9AC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3 8" xfId="47224" xr:uid="{471FB261-72E1-4C14-BD5B-950EC9291DE6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4 8" xfId="47226" xr:uid="{150FE64B-F9C8-4851-AD25-84CB0F5D5C1E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11" xfId="47228" xr:uid="{05506689-DC98-498D-9B95-F751477614D6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2 7" xfId="47229" xr:uid="{00DC9643-E08D-4D8F-BFAB-C2BE2DC10533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3 7" xfId="47230" xr:uid="{E4B50649-9578-472C-820B-7B875BA96BFC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6 9" xfId="47227" xr:uid="{CB275E64-4E3A-4EBE-BA02-C811B4D598E3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2 6" xfId="47234" xr:uid="{58423C5E-6A8C-4C31-8E96-2B1A2245C8B2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2 7" xfId="47233" xr:uid="{88AD3023-5461-40D7-BEA0-869AFAEBD44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3 6" xfId="47235" xr:uid="{3B730AA3-C9B9-47FC-A1E2-9E6307C0A7A1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2 9" xfId="47232" xr:uid="{B734E9FA-8BC9-447A-B0D7-44B4708F9319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2 6" xfId="47237" xr:uid="{F748C435-755E-47B0-9B7A-651F3A20403D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3 8" xfId="47236" xr:uid="{5F7ED359-5557-40F1-8D35-21E0049773E5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4 7" xfId="47238" xr:uid="{BCA9F3B2-4AE9-4FFC-BBDF-C1C45F5423D9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 9" xfId="47231" xr:uid="{6133D6E0-DFD0-41D2-B22E-1BDDEA206B6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2 6" xfId="47241" xr:uid="{64F8E3FB-7A5A-48D1-AA40-3512CA2DB6D5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2 8" xfId="47240" xr:uid="{2A5CCBE1-2C67-44D4-9B1E-65967AB9625E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3 7" xfId="47242" xr:uid="{578597CD-301C-4B17-9869-FBE75DF0361F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3 9" xfId="47239" xr:uid="{EBAC99C8-5798-460F-B711-3584300E3A52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2 7" xfId="47244" xr:uid="{68B17C40-2AB1-4D77-9BBD-0EC6FE133281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4 8" xfId="47243" xr:uid="{955E865D-7E70-4DE4-B72E-6C956D7577AD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5 8" xfId="47245" xr:uid="{977A7F3D-9158-4891-B391-96EB233E121B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 4" xfId="47608" xr:uid="{EED891B2-20B9-43C9-8980-A900011283C4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28" xfId="47589" xr:uid="{FCE7997A-85FD-4AE4-9E38-2EDD6F706F21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30" xfId="47473" xr:uid="{08011782-CEEE-40E3-B36E-F9B683BDD28C}"/>
    <cellStyle name="Normal 5 31" xfId="47580" xr:uid="{C3CE4299-227F-440A-802F-6CC6BFB22FFF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10" xfId="47247" xr:uid="{7233587B-F214-47EC-8A1C-3AE8D6023FD7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2 6" xfId="47249" xr:uid="{3BB1C9DD-6FE3-4E40-B59E-DEFBD9CFE169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2 8" xfId="47248" xr:uid="{774C9170-0010-4EAA-ACCC-7CC47CF1E37D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3 6" xfId="47250" xr:uid="{48E48710-DE79-4CB0-AE69-E0107C33C8FA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23" xfId="47246" xr:uid="{F0482D91-E469-44E3-B784-369305EF2C46}"/>
    <cellStyle name="Normal 5 4 24" xfId="47601" xr:uid="{935D185F-E90D-412D-842D-74BA3A8B239E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2 6" xfId="47252" xr:uid="{BC30863D-D66B-4EF1-8E9C-5A5D6398403E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3 8" xfId="47251" xr:uid="{EE19ABDE-8C90-492A-8120-E5926FB90886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4 7" xfId="47253" xr:uid="{A43E8FD9-93F2-4644-A0DD-7293F3996303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14" xfId="47254" xr:uid="{306167E7-6A05-4455-B24C-F499B5A13D6D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13" xfId="47255" xr:uid="{16767A2A-027D-4A14-9F81-0ACB31FFDE28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2 9" xfId="47256" xr:uid="{CA58A534-F71C-4BB4-9E3D-7580E73C43F6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3 7" xfId="47257" xr:uid="{EF700578-F66E-4295-A2B3-858CC79F86E7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16" xfId="47258" xr:uid="{9382FE4B-7772-4903-9EF8-B41504BBA732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13" xfId="47259" xr:uid="{95A5C6D0-E304-4ABB-B080-13FAC88B8CA4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14" xfId="47260" xr:uid="{69CF2BB5-2793-4051-BECE-23E410CEB7F3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11" xfId="47262" xr:uid="{E76C16DA-5D43-4445-B756-43D201FCB8FF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2 9" xfId="47261" xr:uid="{E3D3E127-D4A8-4051-B26C-372054906C54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10" xfId="47263" xr:uid="{E1EA4FBC-59C3-4243-ABBC-C7E7284CF559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12" xfId="47605" xr:uid="{2B908E2D-D4A5-4B6F-8422-90E0A7AC028F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25" xfId="47586" xr:uid="{DB1E10F5-49FF-4727-B9C4-EFB0B880CCD4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26" xfId="47475" xr:uid="{147C8D5D-5741-4D7C-A2EC-9F920D9A1357}"/>
    <cellStyle name="Normal 6 27" xfId="47573" xr:uid="{44B598F8-A295-4717-BFAF-142074529A19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25" xfId="47598" xr:uid="{731A7F18-62F0-401B-B46A-01BEB76A87B5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12" xfId="47265" xr:uid="{791CABA6-B928-4E49-AC37-602DBB466918}"/>
    <cellStyle name="Normal 6 4 2 2" xfId="1999" xr:uid="{00000000-0005-0000-0000-0000EB8A0000}"/>
    <cellStyle name="Normal 6 4 2 2 10" xfId="47266" xr:uid="{A2BB2375-E10C-4254-B611-527ADCE6C5AA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2 6" xfId="47267" xr:uid="{DF5BE8BC-CDFB-48AC-A192-964430498149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3 7" xfId="47268" xr:uid="{8FD81541-BB4C-4ACD-8A94-FC53B2EBC08E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24" xfId="47264" xr:uid="{EB8DD2D2-1ACC-4BB4-B039-FF50B012DDDC}"/>
    <cellStyle name="Normal 6 4 25" xfId="47654" xr:uid="{144203F2-2196-4198-8327-EB2B628E1528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12" xfId="47269" xr:uid="{8C7D1499-C649-4228-A6C2-CE846D230742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2 9" xfId="47270" xr:uid="{D3550C7B-8E55-4306-BF25-C876ABB2D0C9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12" xfId="47271" xr:uid="{DB264F24-1EF4-4B02-921D-B3A4521FE5F8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12" xfId="47273" xr:uid="{198AFD47-47EA-42E7-BF27-089E22FA5D7E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2 9" xfId="47274" xr:uid="{2FD450CE-C294-4061-8C93-8A7B7FB3E78E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24" xfId="47272" xr:uid="{7C88B42A-9256-4114-83F1-40B37FDE4E9D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12" xfId="47275" xr:uid="{7BCD774C-A403-41DF-9B55-A64D94603B15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10" xfId="47276" xr:uid="{339F1DCA-6DE2-4861-9CC4-F2C7006EF664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2 8" xfId="47277" xr:uid="{5EEB3276-99F7-40D0-8402-2F8154B406DD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10" xfId="47278" xr:uid="{EE32F857-2C54-4035-9747-CC2B5E495A7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3 6" xfId="47396" xr:uid="{B737E0CA-576E-4D9C-9065-E1121558ABD9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27" xfId="47652" xr:uid="{FE91C594-D327-4077-AE72-0869FA3692EB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31" xfId="47477" xr:uid="{3C68C0CB-E67E-4DDB-B944-C60B10E8FF68}"/>
    <cellStyle name="Normal 7 32" xfId="47593" xr:uid="{12A8D2E8-2420-4F19-AD9E-9699730D344F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2 6" xfId="47282" xr:uid="{4C6D08DF-675A-48E6-AA92-3E50BB4DCEC6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2 7" xfId="47281" xr:uid="{6432929E-AE2D-41D3-A2BF-65B22891DEEE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3 6" xfId="47283" xr:uid="{8BC26454-0D97-44DC-BCB6-D43A60F94F15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 8" xfId="47280" xr:uid="{6D7C0D54-E45D-4619-AAAE-39BA0C9ABCC5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24" xfId="47279" xr:uid="{880E126A-A1CC-49AA-BC0B-E82D7AF3649D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2 6" xfId="47285" xr:uid="{84CB4981-EB04-48A7-984E-E4C70982B01B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3 7" xfId="47284" xr:uid="{8523AB8F-18D8-4F3C-83AC-3609C052A7D1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4 6" xfId="47286" xr:uid="{3D40F941-C896-4E16-873B-327A8347F153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2 6" xfId="47289" xr:uid="{34291BC5-AA6A-4408-9743-449040805A4D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2 7" xfId="47288" xr:uid="{2D0F1261-B9D8-478D-8582-37D96FDD0037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3 7" xfId="47290" xr:uid="{D04D1D6F-D305-4672-A483-6CE1697F36D9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5 9" xfId="47287" xr:uid="{5E441FA5-D884-46BF-B277-A62D663B07FD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2 6" xfId="47292" xr:uid="{755C56FB-856D-4C69-AE7C-141D1E04DC1B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6 8" xfId="47291" xr:uid="{C6FB88D1-F7FD-4DA0-8D5C-37EB012B3338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13" xfId="47293" xr:uid="{D09E4E7D-EA11-49FA-963D-57A406B68627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2 7" xfId="47609" xr:uid="{36C527EF-67FA-4EC2-AF88-760E2C4C946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 8" xfId="47590" xr:uid="{CF62CB14-D200-442C-9E90-D6EC60D2C5EA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2 6" xfId="47297" xr:uid="{2B8B2EFE-0EDF-4F60-B8AE-ACD8CEC380E1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2 7" xfId="47296" xr:uid="{61E75883-B955-4350-BB89-BBCE1FB6D836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3 6" xfId="47298" xr:uid="{E537FDC9-52BE-494F-A8C1-CDADFFF8F22D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 8" xfId="47295" xr:uid="{9D15D60F-D8A6-46EE-AED6-0C5510A65972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26" xfId="47294" xr:uid="{D60A13F0-565D-4991-BE36-749AD8223FE2}"/>
    <cellStyle name="Normal 8 3 27" xfId="47602" xr:uid="{2BA3B317-1E91-47D1-80C7-0FD5E839CE6A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2 6" xfId="47300" xr:uid="{0970BD17-32C5-477B-AE1A-24003613874F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3 7" xfId="47299" xr:uid="{40196D45-F95D-4F03-916A-E5E6A37C1D74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4 6" xfId="47301" xr:uid="{1DBDEB55-B226-4B96-8CF3-39AF5E8B6402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39" xfId="47480" xr:uid="{3BBCF253-32D0-48EA-880E-04E3F3E6BA33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12" xfId="47303" xr:uid="{8E31C2B2-33C9-4DBC-AFA0-EBAAF19DDC93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2 9" xfId="47304" xr:uid="{FCA980F3-144D-47E5-9DE4-037777876D47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23" xfId="47302" xr:uid="{523ED5A7-8C46-4DFC-8642-535C79C807C6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12" xfId="47305" xr:uid="{1C4D6913-E200-43E8-84B1-5BE579A1B745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40" xfId="47581" xr:uid="{41033558-15CC-4FE1-845D-0AF3DFF44412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2 6" xfId="47307" xr:uid="{51D7CF13-F06C-4C68-9040-B69D06451651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5 7" xfId="47306" xr:uid="{3FA57E84-A8CF-42F4-BFE0-214455B2BC9F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6 7" xfId="47308" xr:uid="{CAF332D0-E9D2-4C82-ABED-26D3B75F1ACB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15" xfId="47591" xr:uid="{6B94DC8F-90BD-456F-9E7A-56B9044101E7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2 8" xfId="47610" xr:uid="{44E0FF2F-93CE-4A3E-BBE8-66DB0193D827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2 6" xfId="47312" xr:uid="{2C0AF4B8-6484-4BE4-9CDE-D211D17BF29A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2 7" xfId="47311" xr:uid="{8C804980-C1A6-4821-A1F9-D125B46E8508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3 6" xfId="47313" xr:uid="{46ADE574-E3B0-4170-B829-151C13F3CD09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 8" xfId="47310" xr:uid="{D2454898-6739-4367-8BDC-347769B5477E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26" xfId="47309" xr:uid="{A1497424-0759-4D18-A35B-23704EE9634F}"/>
    <cellStyle name="Normal 9 3 27" xfId="47603" xr:uid="{30C2AB82-5EFC-4603-9460-15320C5B8809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2 6" xfId="47315" xr:uid="{FD946B65-B120-4F4A-8E5D-6E41FD88284C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3 7" xfId="47314" xr:uid="{F3F1B831-DF4C-48DC-9C80-EEC4E26C647D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4 6" xfId="47316" xr:uid="{8448FD8A-B731-46C5-B59B-61FA76DB9302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34" xfId="47482" xr:uid="{B4087C1B-E73C-40CB-825F-A621EA4D931A}"/>
    <cellStyle name="Normal 9 35" xfId="47582" xr:uid="{F6E4E2A2-D722-4FA2-971A-55E911DC419D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11" xfId="47318" xr:uid="{1DCA90D2-2670-4C85-8A5D-A40338D0034E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2 7" xfId="47319" xr:uid="{EBBA3A42-199E-465E-BCA0-2AF1FA53FB7E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3 9" xfId="47320" xr:uid="{185DA47C-F96D-499C-88A8-3F997D5BD34A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4 9" xfId="47317" xr:uid="{D3585210-C01A-433C-885C-EA627BF3BEC9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11" xfId="47322" xr:uid="{16DE5057-EBE9-40E1-B3B6-BD62B2F83DF6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5 8" xfId="47321" xr:uid="{CF5B8673-99D9-47F5-BFEA-9E2652A48A3A}"/>
    <cellStyle name="Normal 9 6" xfId="1235" xr:uid="{00000000-0005-0000-0000-0000629A0000}"/>
    <cellStyle name="Normal 9 6 10" xfId="45947" xr:uid="{00000000-0005-0000-0000-0000639A0000}"/>
    <cellStyle name="Normal 9 6 11" xfId="47323" xr:uid="{72A22CF2-2E0D-478D-A1A2-F4474498D43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19" xfId="47657" xr:uid="{DDA7A7D9-1EF5-4E52-B570-42272AE26137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20" xfId="47625" xr:uid="{091F35BE-7F10-4E5B-AF68-82624CE8D79B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18" xfId="47620" xr:uid="{DE5C3F73-1C8B-448B-9F6F-5CE88B6CF9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7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09" xfId="47489" xr:uid="{66F14D73-E88B-4CBE-8ABC-B762A83812FB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14" xfId="47592" xr:uid="{6B5FB2E5-85C6-4962-BF08-B8E12FB4ED99}"/>
    <cellStyle name="Percent 2 2 2" xfId="804" xr:uid="{00000000-0005-0000-0000-0000CDA50000}"/>
    <cellStyle name="Percent 2 2 2 10" xfId="47611" xr:uid="{90C0528D-C69A-4B3D-8003-B53ADACF2225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6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 8" xfId="47604" xr:uid="{85422EC6-5642-4CF7-ADAC-A4AEBF7100E6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5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70" xfId="47469" xr:uid="{4D052E66-511E-40B4-8683-3B39A8154C8B}"/>
    <cellStyle name="Percent 2 71" xfId="47585" xr:uid="{B0226B9D-E330-4881-9003-03116EBC9548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17" xfId="47474" xr:uid="{5E044ED2-AFB0-4EA8-8C94-D35665B14C08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2 6" xfId="47326" xr:uid="{80B0DDCA-CC5B-4D81-B234-7C14B0D32E67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2 7" xfId="47325" xr:uid="{7CF0E9E8-E4C1-4A89-AE04-8435A1A6804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3 6" xfId="47327" xr:uid="{2F59607C-A74B-45DF-A490-4686428AE82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2 9" xfId="47324" xr:uid="{A9C92EDE-9A20-432A-9CC8-826C0A015409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2 6" xfId="47329" xr:uid="{94522D7A-F2A8-4D73-A631-0FFD45E7E946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3 8" xfId="47328" xr:uid="{03A43555-F5E7-4E6A-806C-272BC9DC2363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4 9" xfId="47330" xr:uid="{FCB6156F-146A-4329-8F4D-A808A8BF1E7A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2 6" xfId="47332" xr:uid="{8298D59B-4313-49A8-B1A8-0F7D65B52D44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2 8" xfId="47331" xr:uid="{677CF6B8-5E58-453F-AF7A-43334DF244B7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3 7" xfId="47333" xr:uid="{B84AC1ED-8314-4C45-8129-548513A089D5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2 7" xfId="47334" xr:uid="{6C5E77C4-25EF-4DD4-A539-58F233478B9F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13" xfId="47478" xr:uid="{E3492535-5D25-4D79-B1C1-D197BFB8F556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 9" xfId="47481" xr:uid="{64AC57E4-2FE1-4BF8-86A7-4611EFFEDF58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 7" xfId="47483" xr:uid="{4312771E-254E-4E4E-885F-68C61ADB01C3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 6" xfId="47397" xr:uid="{BACA6C0A-0F78-4C37-8364-2BA83F2279F4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_Valuation " xfId="47570" xr:uid="{88E4BA7E-74E8-4854-B9FC-25F859FA98A2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sp " xfId="47571" xr:uid="{61D5498A-757D-4377-9F9F-05F8FBD8F2A5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TextNormal" xfId="47655" xr:uid="{AF8E5251-DC78-4962-9427-41240B1B13FC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14" xfId="47627" xr:uid="{AD66CF8E-061C-447B-919D-7EF84073AB1A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0 3" xfId="47335" xr:uid="{5B8FCCC2-AB96-491E-AA22-9C81895A9C6D}"/>
    <cellStyle name="Währung [0]_EjZL1p5cbwD9GdswfqamdXpJJ 10 3" xfId="47336" xr:uid="{31FE37E2-F55F-4146-88BC-26EADC2F21CA}"/>
    <cellStyle name="Wahrung [0]_EjZL1p5cbwD9GdswfqamdXpJJ 10 4" xfId="47402" xr:uid="{F9987F9D-A031-4656-AB41-916BD903F609}"/>
    <cellStyle name="Währung [0]_EjZL1p5cbwD9GdswfqamdXpJJ 10 4" xfId="47403" xr:uid="{EE4453FE-7CD7-45D2-9818-2585B1E1237D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1 2" xfId="47337" xr:uid="{1712161A-3497-4D7A-B3F2-4368D0F0790D}"/>
    <cellStyle name="Währung [0]_EjZL1p5cbwD9GdswfqamdXpJJ 11 2" xfId="47338" xr:uid="{1292C6B5-2BCD-4A05-807B-77DB9EE2E159}"/>
    <cellStyle name="Wahrung [0]_EjZL1p5cbwD9GdswfqamdXpJJ 11 3" xfId="47404" xr:uid="{5E75CD19-EAA8-4D21-8597-E76CEC1BC785}"/>
    <cellStyle name="Währung [0]_EjZL1p5cbwD9GdswfqamdXpJJ 11 3" xfId="47405" xr:uid="{02B5F134-3BA9-4C3E-9CE4-55E648D578B1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2 2" xfId="47339" xr:uid="{AF236FFA-7CDE-4C5C-AEF5-245124F11CC0}"/>
    <cellStyle name="Währung [0]_EjZL1p5cbwD9GdswfqamdXpJJ 12 2" xfId="47340" xr:uid="{66741BE9-E093-49AF-925A-F2AA05E0BC8A}"/>
    <cellStyle name="Wahrung [0]_EjZL1p5cbwD9GdswfqamdXpJJ 12 3" xfId="47406" xr:uid="{555A7045-B417-41C6-B43A-ADDB7E5F7FD0}"/>
    <cellStyle name="Währung [0]_EjZL1p5cbwD9GdswfqamdXpJJ 12 3" xfId="47407" xr:uid="{48B1A664-B37D-4DFA-9142-E4133A678966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3 2" xfId="47341" xr:uid="{13891B1A-98B1-47AA-9ECA-41D656EAD555}"/>
    <cellStyle name="Währung [0]_EjZL1p5cbwD9GdswfqamdXpJJ 13 2" xfId="47342" xr:uid="{2A09EBED-BACE-4BF6-8BD6-9EE2410E8AA1}"/>
    <cellStyle name="Wahrung [0]_EjZL1p5cbwD9GdswfqamdXpJJ 13 3" xfId="47408" xr:uid="{4834546D-A17A-4AEE-B3F9-20DD2F0D1A13}"/>
    <cellStyle name="Währung [0]_EjZL1p5cbwD9GdswfqamdXpJJ 13 3" xfId="47409" xr:uid="{83542AB0-62C0-4557-B641-3DA4B998086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4 2" xfId="47343" xr:uid="{04823769-CFFE-4991-AC5F-FEBC57733E16}"/>
    <cellStyle name="Währung [0]_EjZL1p5cbwD9GdswfqamdXpJJ 14 2" xfId="47344" xr:uid="{AF2EE66B-2C4E-4A74-B31D-79771B2073CF}"/>
    <cellStyle name="Wahrung [0]_EjZL1p5cbwD9GdswfqamdXpJJ 14 3" xfId="47410" xr:uid="{768C0434-3B12-4EB1-B927-7F839FBF4376}"/>
    <cellStyle name="Währung [0]_EjZL1p5cbwD9GdswfqamdXpJJ 14 3" xfId="47411" xr:uid="{01C4F3BC-2FAD-4DEF-B6FF-E76445E955C2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6 2" xfId="47345" xr:uid="{5E6235B7-010B-41C5-8B7E-7780BDDA2937}"/>
    <cellStyle name="Währung [0]_EjZL1p5cbwD9GdswfqamdXpJJ 16 2" xfId="47346" xr:uid="{FFF11DC9-0B83-4368-AC1C-4C1804AD07E1}"/>
    <cellStyle name="Wahrung [0]_EjZL1p5cbwD9GdswfqamdXpJJ 16 3" xfId="47412" xr:uid="{D7C32CF5-ED47-4EFB-9683-D7C3B59A7755}"/>
    <cellStyle name="Währung [0]_EjZL1p5cbwD9GdswfqamdXpJJ 16 3" xfId="47413" xr:uid="{FB2A2A26-ACF4-4501-8F91-528F09F8E492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7 2" xfId="47347" xr:uid="{34514E76-5E76-4CA4-8EB3-13D218509B93}"/>
    <cellStyle name="Währung [0]_EjZL1p5cbwD9GdswfqamdXpJJ 17 2" xfId="47348" xr:uid="{16C09CEE-942A-4AC7-B274-3D8B88C6145C}"/>
    <cellStyle name="Wahrung [0]_EjZL1p5cbwD9GdswfqamdXpJJ 17 3" xfId="47414" xr:uid="{2016581D-2DC3-4500-8F61-4CED9DC07D6F}"/>
    <cellStyle name="Währung [0]_EjZL1p5cbwD9GdswfqamdXpJJ 17 3" xfId="47415" xr:uid="{5886581A-AB01-4243-93B1-508C2D627F75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8 2" xfId="47349" xr:uid="{AFE6AA19-F5E5-49FB-AE28-13FF86D7B79F}"/>
    <cellStyle name="Währung [0]_EjZL1p5cbwD9GdswfqamdXpJJ 18 2" xfId="47350" xr:uid="{58D2E15E-7D9C-4DC7-BAB4-2D331A282B7F}"/>
    <cellStyle name="Wahrung [0]_EjZL1p5cbwD9GdswfqamdXpJJ 18 3" xfId="47416" xr:uid="{ECC3739F-5A50-4B3D-883D-EE6843CEF905}"/>
    <cellStyle name="Währung [0]_EjZL1p5cbwD9GdswfqamdXpJJ 18 3" xfId="47417" xr:uid="{55834529-569F-4EC1-9976-975534410EFC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3 3" xfId="47351" xr:uid="{D25C9836-984B-462A-94F7-6D8309EF8FC4}"/>
    <cellStyle name="Währung [0]_EjZL1p5cbwD9GdswfqamdXpJJ 3 3" xfId="47352" xr:uid="{F85CF82F-B581-4209-9A32-7B8545952E80}"/>
    <cellStyle name="Wahrung [0]_EjZL1p5cbwD9GdswfqamdXpJJ 3 4" xfId="47418" xr:uid="{0021216E-2C81-4F0B-8E87-0D6B0DEF4B29}"/>
    <cellStyle name="Währung [0]_EjZL1p5cbwD9GdswfqamdXpJJ 3 4" xfId="47419" xr:uid="{67F2FDE5-DC92-4AE5-982F-DCD9EA890ADB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4 3" xfId="47353" xr:uid="{81EE0828-E374-4B05-9F2C-AE16DDF070EC}"/>
    <cellStyle name="Währung [0]_EjZL1p5cbwD9GdswfqamdXpJJ 4 3" xfId="47354" xr:uid="{1D5D9DA0-66C3-4F20-92BD-FC343B2E9FE4}"/>
    <cellStyle name="Wahrung [0]_EjZL1p5cbwD9GdswfqamdXpJJ 4 4" xfId="47420" xr:uid="{C681B42C-8F60-4216-98B3-13E7B70C8338}"/>
    <cellStyle name="Währung [0]_EjZL1p5cbwD9GdswfqamdXpJJ 4 4" xfId="47421" xr:uid="{4492B19B-7BAD-4ECF-B584-1D4A9A1F23CC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5 3" xfId="47355" xr:uid="{376D05E0-B5EC-4B2B-BB33-3D1EE9EDF7F7}"/>
    <cellStyle name="Währung [0]_EjZL1p5cbwD9GdswfqamdXpJJ 5 3" xfId="47356" xr:uid="{C16E6442-1D2A-4E0F-938C-806CECF0E77B}"/>
    <cellStyle name="Wahrung [0]_EjZL1p5cbwD9GdswfqamdXpJJ 5 4" xfId="47422" xr:uid="{0F18DF96-C0A7-4207-8D61-68E0C4FBC244}"/>
    <cellStyle name="Währung [0]_EjZL1p5cbwD9GdswfqamdXpJJ 5 4" xfId="47423" xr:uid="{5E352094-99A9-4AB0-B795-7043E28FD3BC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6 3" xfId="47357" xr:uid="{A49D00CA-D2EA-457F-BBC8-B0AE6BCFBA86}"/>
    <cellStyle name="Währung [0]_EjZL1p5cbwD9GdswfqamdXpJJ 6 3" xfId="47358" xr:uid="{D8500E41-C854-4F6D-BC98-01FD1B5357CD}"/>
    <cellStyle name="Wahrung [0]_EjZL1p5cbwD9GdswfqamdXpJJ 6 4" xfId="47424" xr:uid="{F8841E1B-66F6-40AB-9667-494B3E80A3B1}"/>
    <cellStyle name="Währung [0]_EjZL1p5cbwD9GdswfqamdXpJJ 6 4" xfId="47425" xr:uid="{87F1EB0F-5DB7-4758-892F-39CCB0D76C87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7 3" xfId="47359" xr:uid="{0B17A9FE-5EE4-46A8-B811-DAF5DEB602C7}"/>
    <cellStyle name="Währung [0]_EjZL1p5cbwD9GdswfqamdXpJJ 7 3" xfId="47360" xr:uid="{A20735F1-DC25-42C4-9D77-9A6995855DFC}"/>
    <cellStyle name="Wahrung [0]_EjZL1p5cbwD9GdswfqamdXpJJ 7 4" xfId="47426" xr:uid="{DA2B3724-2FFC-44A9-BB2D-AFCFF8015A09}"/>
    <cellStyle name="Währung [0]_EjZL1p5cbwD9GdswfqamdXpJJ 7 4" xfId="47427" xr:uid="{E225758A-7B49-4380-BEED-B584420962B5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8 3" xfId="47361" xr:uid="{7BE7645D-6210-4C22-8A63-8D3056B84220}"/>
    <cellStyle name="Währung [0]_EjZL1p5cbwD9GdswfqamdXpJJ 8 3" xfId="47362" xr:uid="{A4E17A75-C6A5-4C95-97AA-CE5938B3822D}"/>
    <cellStyle name="Wahrung [0]_EjZL1p5cbwD9GdswfqamdXpJJ 8 4" xfId="47428" xr:uid="{1B0F4743-5637-46C4-8E77-61931BA9D2C8}"/>
    <cellStyle name="Währung [0]_EjZL1p5cbwD9GdswfqamdXpJJ 8 4" xfId="47429" xr:uid="{380DA267-7E28-40D6-BAA2-9B6403351236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ahrung [0]_EjZL1p5cbwD9GdswfqamdXpJJ 9 3" xfId="47363" xr:uid="{9D78503E-6A3D-4A1E-9B1E-9D9319EA2E14}"/>
    <cellStyle name="Währung [0]_EjZL1p5cbwD9GdswfqamdXpJJ 9 3" xfId="47364" xr:uid="{D85A8680-DAB9-4795-AC33-3CFE29B7011B}"/>
    <cellStyle name="Wahrung [0]_EjZL1p5cbwD9GdswfqamdXpJJ 9 4" xfId="47430" xr:uid="{0A7ADBB2-8500-4F82-B01B-1DEDB15B228D}"/>
    <cellStyle name="Währung [0]_EjZL1p5cbwD9GdswfqamdXpJJ 9 4" xfId="47431" xr:uid="{80423E9E-1672-4FDE-BA35-4F6E7883439D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0 3" xfId="47365" xr:uid="{0A026992-D145-4707-AB87-204EF2017385}"/>
    <cellStyle name="Währung_EjZL1p5cbwD9GdswfqamdXpJJ 10 3" xfId="47366" xr:uid="{9E8C48F6-6976-4443-8D1B-636C008CFE00}"/>
    <cellStyle name="Wahrung_EjZL1p5cbwD9GdswfqamdXpJJ 10 4" xfId="47432" xr:uid="{62F1BD85-ACB2-4D37-9864-9067BCCCA1C4}"/>
    <cellStyle name="Währung_EjZL1p5cbwD9GdswfqamdXpJJ 10 4" xfId="47433" xr:uid="{935E8303-7CAC-45BD-BB7E-E927B9C2F4AD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1 2" xfId="47367" xr:uid="{57FF29ED-CA29-4FC8-B937-3658C066C4F5}"/>
    <cellStyle name="Währung_EjZL1p5cbwD9GdswfqamdXpJJ 11 2" xfId="47368" xr:uid="{B57020B1-E88E-42BF-AA33-CAB1DB52778D}"/>
    <cellStyle name="Wahrung_EjZL1p5cbwD9GdswfqamdXpJJ 11 3" xfId="47434" xr:uid="{2AE1B93D-33A1-4A7F-B6A4-7BD18C0AF2ED}"/>
    <cellStyle name="Währung_EjZL1p5cbwD9GdswfqamdXpJJ 11 3" xfId="47435" xr:uid="{4D15BC9F-3CB0-4A43-883B-30F457918B0A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2 2" xfId="47369" xr:uid="{278767AE-6574-419D-BDDF-3E9B4842C63B}"/>
    <cellStyle name="Währung_EjZL1p5cbwD9GdswfqamdXpJJ 12 2" xfId="47370" xr:uid="{AEAA5965-1874-4D71-9EE2-0BCAF0692761}"/>
    <cellStyle name="Wahrung_EjZL1p5cbwD9GdswfqamdXpJJ 12 3" xfId="47436" xr:uid="{D922E6B3-6F2B-475A-AA12-0935F0D65834}"/>
    <cellStyle name="Währung_EjZL1p5cbwD9GdswfqamdXpJJ 12 3" xfId="47437" xr:uid="{A6A3CAEA-8466-47AA-B074-141C466B208F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3 2" xfId="47371" xr:uid="{A560080D-9188-4A66-B753-824D7FD8543D}"/>
    <cellStyle name="Währung_EjZL1p5cbwD9GdswfqamdXpJJ 13 2" xfId="47372" xr:uid="{5FD276FC-393E-4320-8EF0-6E4924C1196E}"/>
    <cellStyle name="Wahrung_EjZL1p5cbwD9GdswfqamdXpJJ 13 3" xfId="47438" xr:uid="{602E1EF6-449B-452F-8532-087BFC85FF24}"/>
    <cellStyle name="Währung_EjZL1p5cbwD9GdswfqamdXpJJ 13 3" xfId="47439" xr:uid="{21E6DE6E-09B5-4508-A7C2-91D0BB7841E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4 2" xfId="47373" xr:uid="{4A3241DC-4581-4F0E-B8F3-DEBFE87CE47A}"/>
    <cellStyle name="Währung_EjZL1p5cbwD9GdswfqamdXpJJ 14 2" xfId="47374" xr:uid="{102E49A3-58D9-4E10-ADEE-D3184F652E51}"/>
    <cellStyle name="Wahrung_EjZL1p5cbwD9GdswfqamdXpJJ 14 3" xfId="47440" xr:uid="{510567A1-681E-4868-8FBE-E8033A6639DA}"/>
    <cellStyle name="Währung_EjZL1p5cbwD9GdswfqamdXpJJ 14 3" xfId="47441" xr:uid="{EF202F0A-19AF-441E-8EC4-54B28E4B4318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6 2" xfId="47375" xr:uid="{E00EB972-F9B9-4129-BF36-13AC2137AFB9}"/>
    <cellStyle name="Währung_EjZL1p5cbwD9GdswfqamdXpJJ 16 2" xfId="47376" xr:uid="{32A88B84-83E1-4DAB-82F6-5D3AEA004BB7}"/>
    <cellStyle name="Wahrung_EjZL1p5cbwD9GdswfqamdXpJJ 16 3" xfId="47442" xr:uid="{92057503-DA26-4C88-8C29-992E8C1FE391}"/>
    <cellStyle name="Währung_EjZL1p5cbwD9GdswfqamdXpJJ 16 3" xfId="47443" xr:uid="{F9C84210-121A-4118-9EBE-2AFD852FAC55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7 2" xfId="47377" xr:uid="{B0912C48-D565-4E26-8DF6-E0032CE8C5F2}"/>
    <cellStyle name="Währung_EjZL1p5cbwD9GdswfqamdXpJJ 17 2" xfId="47378" xr:uid="{A1FB0443-EEE0-4005-B469-EE10061368DE}"/>
    <cellStyle name="Wahrung_EjZL1p5cbwD9GdswfqamdXpJJ 17 3" xfId="47444" xr:uid="{9C18880B-8104-4F12-B633-93628995C2D3}"/>
    <cellStyle name="Währung_EjZL1p5cbwD9GdswfqamdXpJJ 17 3" xfId="47445" xr:uid="{F457C87B-D7FD-4AC6-8492-77F32C1BF6AA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8 2" xfId="47379" xr:uid="{1527EB39-7162-4B39-AC1A-FA0D41B326DD}"/>
    <cellStyle name="Währung_EjZL1p5cbwD9GdswfqamdXpJJ 18 2" xfId="47380" xr:uid="{087C6C77-5D8D-4462-A5C1-7D5DC908ECCC}"/>
    <cellStyle name="Wahrung_EjZL1p5cbwD9GdswfqamdXpJJ 18 3" xfId="47446" xr:uid="{14BA775D-00E4-493C-A980-2CEB43848889}"/>
    <cellStyle name="Währung_EjZL1p5cbwD9GdswfqamdXpJJ 18 3" xfId="47447" xr:uid="{5E6F5420-79A8-4684-A853-C704D95E916B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3 3" xfId="47381" xr:uid="{6BA87E1C-CA92-4461-BEDC-6C588DFF3A8B}"/>
    <cellStyle name="Währung_EjZL1p5cbwD9GdswfqamdXpJJ 3 3" xfId="47382" xr:uid="{D592914E-F059-4D8B-8169-9452425EA6CD}"/>
    <cellStyle name="Wahrung_EjZL1p5cbwD9GdswfqamdXpJJ 3 4" xfId="47448" xr:uid="{4AD4A4C8-F0EE-4587-8933-0E1B61060004}"/>
    <cellStyle name="Währung_EjZL1p5cbwD9GdswfqamdXpJJ 3 4" xfId="47449" xr:uid="{8B5F8F3F-905B-4852-99BA-B39B59F0F0EA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4 3" xfId="47383" xr:uid="{9A2CCDB4-F588-4D45-998A-A0C69263905D}"/>
    <cellStyle name="Währung_EjZL1p5cbwD9GdswfqamdXpJJ 4 3" xfId="47384" xr:uid="{3852AB0A-4D82-4974-AAF7-1A4357519D5A}"/>
    <cellStyle name="Wahrung_EjZL1p5cbwD9GdswfqamdXpJJ 4 4" xfId="47450" xr:uid="{B0CACD15-4FD1-4CDD-A39E-3CEBAA8C43C6}"/>
    <cellStyle name="Währung_EjZL1p5cbwD9GdswfqamdXpJJ 4 4" xfId="47451" xr:uid="{D1269D53-8F70-4777-9AD2-8225C1A649A2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5 3" xfId="47385" xr:uid="{3FBBB337-DD42-4A07-931D-475452E6B986}"/>
    <cellStyle name="Währung_EjZL1p5cbwD9GdswfqamdXpJJ 5 3" xfId="47386" xr:uid="{B8EE7DA6-C55E-40AE-92A3-9A10814A1A35}"/>
    <cellStyle name="Wahrung_EjZL1p5cbwD9GdswfqamdXpJJ 5 4" xfId="47452" xr:uid="{10F4F6E5-364A-411B-AECC-B738C3F89E27}"/>
    <cellStyle name="Währung_EjZL1p5cbwD9GdswfqamdXpJJ 5 4" xfId="47453" xr:uid="{ECE783B3-93F0-413D-A3B0-65F464DE0ACC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6 3" xfId="47387" xr:uid="{4BDFD9E8-3AC4-4031-941D-94150FC36A1C}"/>
    <cellStyle name="Währung_EjZL1p5cbwD9GdswfqamdXpJJ 6 3" xfId="47388" xr:uid="{24B64BF8-0D9A-458E-A1D8-53BF8EE9E8EA}"/>
    <cellStyle name="Wahrung_EjZL1p5cbwD9GdswfqamdXpJJ 6 4" xfId="47454" xr:uid="{A4067214-B371-4889-BF8F-56754964B2C5}"/>
    <cellStyle name="Währung_EjZL1p5cbwD9GdswfqamdXpJJ 6 4" xfId="47455" xr:uid="{F94DD53F-0495-4A43-B6D9-9EA9D31574A2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7 3" xfId="47389" xr:uid="{80199521-E4A9-4A04-87FB-0DCF24AEA70B}"/>
    <cellStyle name="Währung_EjZL1p5cbwD9GdswfqamdXpJJ 7 3" xfId="47390" xr:uid="{A58F2F39-52D8-4EB2-960F-4AD2D3663E41}"/>
    <cellStyle name="Wahrung_EjZL1p5cbwD9GdswfqamdXpJJ 7 4" xfId="47456" xr:uid="{C804663F-1AB6-454B-A3FB-C0F32D551F8D}"/>
    <cellStyle name="Währung_EjZL1p5cbwD9GdswfqamdXpJJ 7 4" xfId="47457" xr:uid="{A1A60E38-25F5-4F35-A3D0-79B1C0955573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8 3" xfId="47391" xr:uid="{1033BCBC-4AD8-463A-9EDA-BCF02071F750}"/>
    <cellStyle name="Währung_EjZL1p5cbwD9GdswfqamdXpJJ 8 3" xfId="47392" xr:uid="{27A70172-7004-4FF4-A6C3-CA6F40FE7B81}"/>
    <cellStyle name="Wahrung_EjZL1p5cbwD9GdswfqamdXpJJ 8 4" xfId="47458" xr:uid="{A54B41EF-E952-493A-9115-D513C073F293}"/>
    <cellStyle name="Währung_EjZL1p5cbwD9GdswfqamdXpJJ 8 4" xfId="47459" xr:uid="{14A54C81-DFE5-43FB-B532-4B4C624D44E5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hrung_EjZL1p5cbwD9GdswfqamdXpJJ 9 3" xfId="47393" xr:uid="{5EEF0A7B-B6D4-4090-8DB2-84D3D26B96DB}"/>
    <cellStyle name="Währung_EjZL1p5cbwD9GdswfqamdXpJJ 9 3" xfId="47394" xr:uid="{4D975A85-5A33-43E2-BB59-FBB4BB74C0E0}"/>
    <cellStyle name="Wahrung_EjZL1p5cbwD9GdswfqamdXpJJ 9 4" xfId="47460" xr:uid="{4B3D25B8-A425-4959-8DD4-53198C45FACF}"/>
    <cellStyle name="Währung_EjZL1p5cbwD9GdswfqamdXpJJ 9 4" xfId="47461" xr:uid="{ADBDF847-D795-46A0-9070-48FB0DAE69FA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2 8" xfId="47624" xr:uid="{8C6B5C29-3F56-455D-884C-BFB2629BD9AE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вод  8" xfId="47572" xr:uid="{93432983-6C61-4BE0-A1A1-18BDD50870F7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  <tableStyle name="Invisible" pivot="0" table="0" count="0" xr9:uid="{4533FD15-6F1D-49EC-818B-150E157A9BEC}"/>
  </tableStyles>
  <colors>
    <mruColors>
      <color rgb="FF286A6C"/>
      <color rgb="FF7EA6A7"/>
      <color rgb="FFA9C3C4"/>
      <color rgb="FFE8E8E8"/>
      <color rgb="FFFBBF7F"/>
      <color rgb="FFE2BFBF"/>
      <color rgb="FFC57F7F"/>
      <color rgb="FFFED9AA"/>
      <color rgb="FF8B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8.xml"/><Relationship Id="rId21" Type="http://schemas.openxmlformats.org/officeDocument/2006/relationships/worksheet" Target="worksheets/sheet8.xml"/><Relationship Id="rId42" Type="http://schemas.openxmlformats.org/officeDocument/2006/relationships/chartsheet" Target="chartsheets/sheet32.xml"/><Relationship Id="rId63" Type="http://schemas.openxmlformats.org/officeDocument/2006/relationships/worksheet" Target="worksheets/sheet17.xml"/><Relationship Id="rId84" Type="http://schemas.openxmlformats.org/officeDocument/2006/relationships/externalLink" Target="externalLinks/externalLink15.xml"/><Relationship Id="rId138" Type="http://schemas.openxmlformats.org/officeDocument/2006/relationships/externalLink" Target="externalLinks/externalLink69.xml"/><Relationship Id="rId159" Type="http://schemas.openxmlformats.org/officeDocument/2006/relationships/externalLink" Target="externalLinks/externalLink90.xml"/><Relationship Id="rId170" Type="http://schemas.openxmlformats.org/officeDocument/2006/relationships/externalLink" Target="externalLinks/externalLink101.xml"/><Relationship Id="rId191" Type="http://schemas.openxmlformats.org/officeDocument/2006/relationships/externalLink" Target="externalLinks/externalLink122.xml"/><Relationship Id="rId196" Type="http://schemas.openxmlformats.org/officeDocument/2006/relationships/externalLink" Target="externalLinks/externalLink127.xml"/><Relationship Id="rId200" Type="http://schemas.openxmlformats.org/officeDocument/2006/relationships/calcChain" Target="calcChain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38.xml"/><Relationship Id="rId11" Type="http://schemas.openxmlformats.org/officeDocument/2006/relationships/chartsheet" Target="chartsheets/sheet5.xml"/><Relationship Id="rId32" Type="http://schemas.openxmlformats.org/officeDocument/2006/relationships/chartsheet" Target="chartsheets/sheet23.xml"/><Relationship Id="rId37" Type="http://schemas.openxmlformats.org/officeDocument/2006/relationships/worksheet" Target="worksheets/sheet10.xml"/><Relationship Id="rId53" Type="http://schemas.openxmlformats.org/officeDocument/2006/relationships/chartsheet" Target="chartsheets/sheet41.xml"/><Relationship Id="rId58" Type="http://schemas.openxmlformats.org/officeDocument/2006/relationships/chartsheet" Target="chartsheets/sheet4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102" Type="http://schemas.openxmlformats.org/officeDocument/2006/relationships/externalLink" Target="externalLinks/externalLink33.xml"/><Relationship Id="rId123" Type="http://schemas.openxmlformats.org/officeDocument/2006/relationships/externalLink" Target="externalLinks/externalLink54.xml"/><Relationship Id="rId128" Type="http://schemas.openxmlformats.org/officeDocument/2006/relationships/externalLink" Target="externalLinks/externalLink59.xml"/><Relationship Id="rId144" Type="http://schemas.openxmlformats.org/officeDocument/2006/relationships/externalLink" Target="externalLinks/externalLink75.xml"/><Relationship Id="rId149" Type="http://schemas.openxmlformats.org/officeDocument/2006/relationships/externalLink" Target="externalLinks/externalLink80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21.xml"/><Relationship Id="rId95" Type="http://schemas.openxmlformats.org/officeDocument/2006/relationships/externalLink" Target="externalLinks/externalLink26.xml"/><Relationship Id="rId160" Type="http://schemas.openxmlformats.org/officeDocument/2006/relationships/externalLink" Target="externalLinks/externalLink91.xml"/><Relationship Id="rId165" Type="http://schemas.openxmlformats.org/officeDocument/2006/relationships/externalLink" Target="externalLinks/externalLink96.xml"/><Relationship Id="rId181" Type="http://schemas.openxmlformats.org/officeDocument/2006/relationships/externalLink" Target="externalLinks/externalLink112.xml"/><Relationship Id="rId186" Type="http://schemas.openxmlformats.org/officeDocument/2006/relationships/externalLink" Target="externalLinks/externalLink117.xml"/><Relationship Id="rId22" Type="http://schemas.openxmlformats.org/officeDocument/2006/relationships/chartsheet" Target="chartsheets/sheet14.xml"/><Relationship Id="rId27" Type="http://schemas.openxmlformats.org/officeDocument/2006/relationships/chartsheet" Target="chartsheets/sheet19.xml"/><Relationship Id="rId43" Type="http://schemas.openxmlformats.org/officeDocument/2006/relationships/chartsheet" Target="chartsheets/sheet33.xml"/><Relationship Id="rId48" Type="http://schemas.openxmlformats.org/officeDocument/2006/relationships/chartsheet" Target="chartsheets/sheet37.xml"/><Relationship Id="rId64" Type="http://schemas.openxmlformats.org/officeDocument/2006/relationships/worksheet" Target="worksheets/sheet18.xml"/><Relationship Id="rId69" Type="http://schemas.openxmlformats.org/officeDocument/2006/relationships/chartsheet" Target="chartsheets/sheet50.xml"/><Relationship Id="rId113" Type="http://schemas.openxmlformats.org/officeDocument/2006/relationships/externalLink" Target="externalLinks/externalLink44.xml"/><Relationship Id="rId118" Type="http://schemas.openxmlformats.org/officeDocument/2006/relationships/externalLink" Target="externalLinks/externalLink49.xml"/><Relationship Id="rId134" Type="http://schemas.openxmlformats.org/officeDocument/2006/relationships/externalLink" Target="externalLinks/externalLink65.xml"/><Relationship Id="rId139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150" Type="http://schemas.openxmlformats.org/officeDocument/2006/relationships/externalLink" Target="externalLinks/externalLink81.xml"/><Relationship Id="rId155" Type="http://schemas.openxmlformats.org/officeDocument/2006/relationships/externalLink" Target="externalLinks/externalLink86.xml"/><Relationship Id="rId171" Type="http://schemas.openxmlformats.org/officeDocument/2006/relationships/externalLink" Target="externalLinks/externalLink102.xml"/><Relationship Id="rId176" Type="http://schemas.openxmlformats.org/officeDocument/2006/relationships/externalLink" Target="externalLinks/externalLink107.xml"/><Relationship Id="rId192" Type="http://schemas.openxmlformats.org/officeDocument/2006/relationships/externalLink" Target="externalLinks/externalLink123.xml"/><Relationship Id="rId197" Type="http://schemas.openxmlformats.org/officeDocument/2006/relationships/theme" Target="theme/theme1.xml"/><Relationship Id="rId201" Type="http://schemas.openxmlformats.org/officeDocument/2006/relationships/customXml" Target="../customXml/item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59" Type="http://schemas.openxmlformats.org/officeDocument/2006/relationships/worksheet" Target="worksheets/sheet13.xml"/><Relationship Id="rId103" Type="http://schemas.openxmlformats.org/officeDocument/2006/relationships/externalLink" Target="externalLinks/externalLink34.xml"/><Relationship Id="rId108" Type="http://schemas.openxmlformats.org/officeDocument/2006/relationships/externalLink" Target="externalLinks/externalLink39.xml"/><Relationship Id="rId124" Type="http://schemas.openxmlformats.org/officeDocument/2006/relationships/externalLink" Target="externalLinks/externalLink55.xml"/><Relationship Id="rId129" Type="http://schemas.openxmlformats.org/officeDocument/2006/relationships/externalLink" Target="externalLinks/externalLink60.xml"/><Relationship Id="rId54" Type="http://schemas.openxmlformats.org/officeDocument/2006/relationships/chartsheet" Target="chartsheets/sheet4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91" Type="http://schemas.openxmlformats.org/officeDocument/2006/relationships/externalLink" Target="externalLinks/externalLink22.xml"/><Relationship Id="rId96" Type="http://schemas.openxmlformats.org/officeDocument/2006/relationships/externalLink" Target="externalLinks/externalLink27.xml"/><Relationship Id="rId140" Type="http://schemas.openxmlformats.org/officeDocument/2006/relationships/externalLink" Target="externalLinks/externalLink71.xml"/><Relationship Id="rId145" Type="http://schemas.openxmlformats.org/officeDocument/2006/relationships/externalLink" Target="externalLinks/externalLink76.xml"/><Relationship Id="rId161" Type="http://schemas.openxmlformats.org/officeDocument/2006/relationships/externalLink" Target="externalLinks/externalLink92.xml"/><Relationship Id="rId166" Type="http://schemas.openxmlformats.org/officeDocument/2006/relationships/externalLink" Target="externalLinks/externalLink97.xml"/><Relationship Id="rId182" Type="http://schemas.openxmlformats.org/officeDocument/2006/relationships/externalLink" Target="externalLinks/externalLink113.xml"/><Relationship Id="rId187" Type="http://schemas.openxmlformats.org/officeDocument/2006/relationships/externalLink" Target="externalLinks/externalLink118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28" Type="http://schemas.openxmlformats.org/officeDocument/2006/relationships/worksheet" Target="worksheets/sheet9.xml"/><Relationship Id="rId49" Type="http://schemas.openxmlformats.org/officeDocument/2006/relationships/chartsheet" Target="chartsheets/sheet38.xml"/><Relationship Id="rId114" Type="http://schemas.openxmlformats.org/officeDocument/2006/relationships/externalLink" Target="externalLinks/externalLink45.xml"/><Relationship Id="rId119" Type="http://schemas.openxmlformats.org/officeDocument/2006/relationships/externalLink" Target="externalLinks/externalLink50.xml"/><Relationship Id="rId44" Type="http://schemas.openxmlformats.org/officeDocument/2006/relationships/chartsheet" Target="chartsheets/sheet34.xml"/><Relationship Id="rId60" Type="http://schemas.openxmlformats.org/officeDocument/2006/relationships/worksheet" Target="worksheets/sheet14.xml"/><Relationship Id="rId65" Type="http://schemas.openxmlformats.org/officeDocument/2006/relationships/chartsheet" Target="chartsheets/sheet47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130" Type="http://schemas.openxmlformats.org/officeDocument/2006/relationships/externalLink" Target="externalLinks/externalLink61.xml"/><Relationship Id="rId135" Type="http://schemas.openxmlformats.org/officeDocument/2006/relationships/externalLink" Target="externalLinks/externalLink66.xml"/><Relationship Id="rId151" Type="http://schemas.openxmlformats.org/officeDocument/2006/relationships/externalLink" Target="externalLinks/externalLink82.xml"/><Relationship Id="rId156" Type="http://schemas.openxmlformats.org/officeDocument/2006/relationships/externalLink" Target="externalLinks/externalLink87.xml"/><Relationship Id="rId177" Type="http://schemas.openxmlformats.org/officeDocument/2006/relationships/externalLink" Target="externalLinks/externalLink108.xml"/><Relationship Id="rId198" Type="http://schemas.openxmlformats.org/officeDocument/2006/relationships/styles" Target="styles.xml"/><Relationship Id="rId172" Type="http://schemas.openxmlformats.org/officeDocument/2006/relationships/externalLink" Target="externalLinks/externalLink103.xml"/><Relationship Id="rId193" Type="http://schemas.openxmlformats.org/officeDocument/2006/relationships/externalLink" Target="externalLinks/externalLink124.xml"/><Relationship Id="rId202" Type="http://schemas.openxmlformats.org/officeDocument/2006/relationships/customXml" Target="../customXml/item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9.xml"/><Relationship Id="rId109" Type="http://schemas.openxmlformats.org/officeDocument/2006/relationships/externalLink" Target="externalLinks/externalLink40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2.xml"/><Relationship Id="rId55" Type="http://schemas.openxmlformats.org/officeDocument/2006/relationships/chartsheet" Target="chartsheets/sheet43.xml"/><Relationship Id="rId76" Type="http://schemas.openxmlformats.org/officeDocument/2006/relationships/externalLink" Target="externalLinks/externalLink7.xml"/><Relationship Id="rId97" Type="http://schemas.openxmlformats.org/officeDocument/2006/relationships/externalLink" Target="externalLinks/externalLink28.xml"/><Relationship Id="rId104" Type="http://schemas.openxmlformats.org/officeDocument/2006/relationships/externalLink" Target="externalLinks/externalLink35.xml"/><Relationship Id="rId120" Type="http://schemas.openxmlformats.org/officeDocument/2006/relationships/externalLink" Target="externalLinks/externalLink51.xml"/><Relationship Id="rId125" Type="http://schemas.openxmlformats.org/officeDocument/2006/relationships/externalLink" Target="externalLinks/externalLink56.xml"/><Relationship Id="rId141" Type="http://schemas.openxmlformats.org/officeDocument/2006/relationships/externalLink" Target="externalLinks/externalLink72.xml"/><Relationship Id="rId146" Type="http://schemas.openxmlformats.org/officeDocument/2006/relationships/externalLink" Target="externalLinks/externalLink77.xml"/><Relationship Id="rId167" Type="http://schemas.openxmlformats.org/officeDocument/2006/relationships/externalLink" Target="externalLinks/externalLink98.xml"/><Relationship Id="rId188" Type="http://schemas.openxmlformats.org/officeDocument/2006/relationships/externalLink" Target="externalLinks/externalLink119.xml"/><Relationship Id="rId7" Type="http://schemas.openxmlformats.org/officeDocument/2006/relationships/chartsheet" Target="chartsheets/sheet4.xml"/><Relationship Id="rId71" Type="http://schemas.openxmlformats.org/officeDocument/2006/relationships/externalLink" Target="externalLinks/externalLink2.xml"/><Relationship Id="rId92" Type="http://schemas.openxmlformats.org/officeDocument/2006/relationships/externalLink" Target="externalLinks/externalLink23.xml"/><Relationship Id="rId162" Type="http://schemas.openxmlformats.org/officeDocument/2006/relationships/externalLink" Target="externalLinks/externalLink93.xml"/><Relationship Id="rId183" Type="http://schemas.openxmlformats.org/officeDocument/2006/relationships/externalLink" Target="externalLinks/externalLink114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30.xml"/><Relationship Id="rId45" Type="http://schemas.openxmlformats.org/officeDocument/2006/relationships/worksheet" Target="worksheets/sheet11.xml"/><Relationship Id="rId66" Type="http://schemas.openxmlformats.org/officeDocument/2006/relationships/worksheet" Target="worksheets/sheet19.xml"/><Relationship Id="rId87" Type="http://schemas.openxmlformats.org/officeDocument/2006/relationships/externalLink" Target="externalLinks/externalLink18.xml"/><Relationship Id="rId110" Type="http://schemas.openxmlformats.org/officeDocument/2006/relationships/externalLink" Target="externalLinks/externalLink41.xml"/><Relationship Id="rId115" Type="http://schemas.openxmlformats.org/officeDocument/2006/relationships/externalLink" Target="externalLinks/externalLink46.xml"/><Relationship Id="rId131" Type="http://schemas.openxmlformats.org/officeDocument/2006/relationships/externalLink" Target="externalLinks/externalLink62.xml"/><Relationship Id="rId136" Type="http://schemas.openxmlformats.org/officeDocument/2006/relationships/externalLink" Target="externalLinks/externalLink67.xml"/><Relationship Id="rId157" Type="http://schemas.openxmlformats.org/officeDocument/2006/relationships/externalLink" Target="externalLinks/externalLink88.xml"/><Relationship Id="rId178" Type="http://schemas.openxmlformats.org/officeDocument/2006/relationships/externalLink" Target="externalLinks/externalLink109.xml"/><Relationship Id="rId61" Type="http://schemas.openxmlformats.org/officeDocument/2006/relationships/worksheet" Target="worksheets/sheet15.xml"/><Relationship Id="rId82" Type="http://schemas.openxmlformats.org/officeDocument/2006/relationships/externalLink" Target="externalLinks/externalLink13.xml"/><Relationship Id="rId152" Type="http://schemas.openxmlformats.org/officeDocument/2006/relationships/externalLink" Target="externalLinks/externalLink83.xml"/><Relationship Id="rId173" Type="http://schemas.openxmlformats.org/officeDocument/2006/relationships/externalLink" Target="externalLinks/externalLink104.xml"/><Relationship Id="rId194" Type="http://schemas.openxmlformats.org/officeDocument/2006/relationships/externalLink" Target="externalLinks/externalLink125.xml"/><Relationship Id="rId199" Type="http://schemas.openxmlformats.org/officeDocument/2006/relationships/sharedStrings" Target="sharedStrings.xml"/><Relationship Id="rId203" Type="http://schemas.openxmlformats.org/officeDocument/2006/relationships/customXml" Target="../customXml/item3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6.xml"/><Relationship Id="rId56" Type="http://schemas.openxmlformats.org/officeDocument/2006/relationships/chartsheet" Target="chartsheets/sheet44.xml"/><Relationship Id="rId77" Type="http://schemas.openxmlformats.org/officeDocument/2006/relationships/externalLink" Target="externalLinks/externalLink8.xml"/><Relationship Id="rId100" Type="http://schemas.openxmlformats.org/officeDocument/2006/relationships/externalLink" Target="externalLinks/externalLink31.xml"/><Relationship Id="rId105" Type="http://schemas.openxmlformats.org/officeDocument/2006/relationships/externalLink" Target="externalLinks/externalLink36.xml"/><Relationship Id="rId126" Type="http://schemas.openxmlformats.org/officeDocument/2006/relationships/externalLink" Target="externalLinks/externalLink57.xml"/><Relationship Id="rId147" Type="http://schemas.openxmlformats.org/officeDocument/2006/relationships/externalLink" Target="externalLinks/externalLink78.xml"/><Relationship Id="rId168" Type="http://schemas.openxmlformats.org/officeDocument/2006/relationships/externalLink" Target="externalLinks/externalLink99.xml"/><Relationship Id="rId8" Type="http://schemas.openxmlformats.org/officeDocument/2006/relationships/worksheet" Target="worksheets/sheet4.xml"/><Relationship Id="rId51" Type="http://schemas.openxmlformats.org/officeDocument/2006/relationships/chartsheet" Target="chartsheets/sheet39.xml"/><Relationship Id="rId72" Type="http://schemas.openxmlformats.org/officeDocument/2006/relationships/externalLink" Target="externalLinks/externalLink3.xml"/><Relationship Id="rId93" Type="http://schemas.openxmlformats.org/officeDocument/2006/relationships/externalLink" Target="externalLinks/externalLink24.xml"/><Relationship Id="rId98" Type="http://schemas.openxmlformats.org/officeDocument/2006/relationships/externalLink" Target="externalLinks/externalLink29.xml"/><Relationship Id="rId121" Type="http://schemas.openxmlformats.org/officeDocument/2006/relationships/externalLink" Target="externalLinks/externalLink52.xml"/><Relationship Id="rId142" Type="http://schemas.openxmlformats.org/officeDocument/2006/relationships/externalLink" Target="externalLinks/externalLink73.xml"/><Relationship Id="rId163" Type="http://schemas.openxmlformats.org/officeDocument/2006/relationships/externalLink" Target="externalLinks/externalLink94.xml"/><Relationship Id="rId184" Type="http://schemas.openxmlformats.org/officeDocument/2006/relationships/externalLink" Target="externalLinks/externalLink115.xml"/><Relationship Id="rId189" Type="http://schemas.openxmlformats.org/officeDocument/2006/relationships/externalLink" Target="externalLinks/externalLink120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7.xml"/><Relationship Id="rId46" Type="http://schemas.openxmlformats.org/officeDocument/2006/relationships/chartsheet" Target="chartsheets/sheet35.xml"/><Relationship Id="rId67" Type="http://schemas.openxmlformats.org/officeDocument/2006/relationships/chartsheet" Target="chartsheets/sheet48.xml"/><Relationship Id="rId116" Type="http://schemas.openxmlformats.org/officeDocument/2006/relationships/externalLink" Target="externalLinks/externalLink47.xml"/><Relationship Id="rId137" Type="http://schemas.openxmlformats.org/officeDocument/2006/relationships/externalLink" Target="externalLinks/externalLink68.xml"/><Relationship Id="rId158" Type="http://schemas.openxmlformats.org/officeDocument/2006/relationships/externalLink" Target="externalLinks/externalLink89.xml"/><Relationship Id="rId20" Type="http://schemas.openxmlformats.org/officeDocument/2006/relationships/worksheet" Target="worksheets/sheet7.xml"/><Relationship Id="rId41" Type="http://schemas.openxmlformats.org/officeDocument/2006/relationships/chartsheet" Target="chartsheets/sheet31.xml"/><Relationship Id="rId62" Type="http://schemas.openxmlformats.org/officeDocument/2006/relationships/worksheet" Target="worksheets/sheet1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111" Type="http://schemas.openxmlformats.org/officeDocument/2006/relationships/externalLink" Target="externalLinks/externalLink42.xml"/><Relationship Id="rId132" Type="http://schemas.openxmlformats.org/officeDocument/2006/relationships/externalLink" Target="externalLinks/externalLink63.xml"/><Relationship Id="rId153" Type="http://schemas.openxmlformats.org/officeDocument/2006/relationships/externalLink" Target="externalLinks/externalLink84.xml"/><Relationship Id="rId174" Type="http://schemas.openxmlformats.org/officeDocument/2006/relationships/externalLink" Target="externalLinks/externalLink105.xml"/><Relationship Id="rId179" Type="http://schemas.openxmlformats.org/officeDocument/2006/relationships/externalLink" Target="externalLinks/externalLink110.xml"/><Relationship Id="rId195" Type="http://schemas.openxmlformats.org/officeDocument/2006/relationships/externalLink" Target="externalLinks/externalLink126.xml"/><Relationship Id="rId190" Type="http://schemas.openxmlformats.org/officeDocument/2006/relationships/externalLink" Target="externalLinks/externalLink121.xml"/><Relationship Id="rId15" Type="http://schemas.openxmlformats.org/officeDocument/2006/relationships/chartsheet" Target="chartsheets/sheet9.xml"/><Relationship Id="rId36" Type="http://schemas.openxmlformats.org/officeDocument/2006/relationships/chartsheet" Target="chartsheets/sheet27.xml"/><Relationship Id="rId57" Type="http://schemas.openxmlformats.org/officeDocument/2006/relationships/chartsheet" Target="chartsheets/sheet45.xml"/><Relationship Id="rId106" Type="http://schemas.openxmlformats.org/officeDocument/2006/relationships/externalLink" Target="externalLinks/externalLink37.xml"/><Relationship Id="rId127" Type="http://schemas.openxmlformats.org/officeDocument/2006/relationships/externalLink" Target="externalLinks/externalLink58.xml"/><Relationship Id="rId10" Type="http://schemas.openxmlformats.org/officeDocument/2006/relationships/worksheet" Target="worksheets/sheet6.xml"/><Relationship Id="rId31" Type="http://schemas.openxmlformats.org/officeDocument/2006/relationships/chartsheet" Target="chartsheets/sheet22.xml"/><Relationship Id="rId52" Type="http://schemas.openxmlformats.org/officeDocument/2006/relationships/chartsheet" Target="chartsheets/sheet40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94" Type="http://schemas.openxmlformats.org/officeDocument/2006/relationships/externalLink" Target="externalLinks/externalLink25.xml"/><Relationship Id="rId99" Type="http://schemas.openxmlformats.org/officeDocument/2006/relationships/externalLink" Target="externalLinks/externalLink30.xml"/><Relationship Id="rId101" Type="http://schemas.openxmlformats.org/officeDocument/2006/relationships/externalLink" Target="externalLinks/externalLink32.xml"/><Relationship Id="rId122" Type="http://schemas.openxmlformats.org/officeDocument/2006/relationships/externalLink" Target="externalLinks/externalLink53.xml"/><Relationship Id="rId143" Type="http://schemas.openxmlformats.org/officeDocument/2006/relationships/externalLink" Target="externalLinks/externalLink74.xml"/><Relationship Id="rId148" Type="http://schemas.openxmlformats.org/officeDocument/2006/relationships/externalLink" Target="externalLinks/externalLink79.xml"/><Relationship Id="rId164" Type="http://schemas.openxmlformats.org/officeDocument/2006/relationships/externalLink" Target="externalLinks/externalLink95.xml"/><Relationship Id="rId169" Type="http://schemas.openxmlformats.org/officeDocument/2006/relationships/externalLink" Target="externalLinks/externalLink100.xml"/><Relationship Id="rId185" Type="http://schemas.openxmlformats.org/officeDocument/2006/relationships/externalLink" Target="externalLinks/externalLink116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80" Type="http://schemas.openxmlformats.org/officeDocument/2006/relationships/externalLink" Target="externalLinks/externalLink111.xml"/><Relationship Id="rId26" Type="http://schemas.openxmlformats.org/officeDocument/2006/relationships/chartsheet" Target="chartsheets/sheet18.xml"/><Relationship Id="rId47" Type="http://schemas.openxmlformats.org/officeDocument/2006/relationships/chartsheet" Target="chartsheets/sheet36.xml"/><Relationship Id="rId68" Type="http://schemas.openxmlformats.org/officeDocument/2006/relationships/chartsheet" Target="chartsheets/sheet49.xml"/><Relationship Id="rId89" Type="http://schemas.openxmlformats.org/officeDocument/2006/relationships/externalLink" Target="externalLinks/externalLink20.xml"/><Relationship Id="rId112" Type="http://schemas.openxmlformats.org/officeDocument/2006/relationships/externalLink" Target="externalLinks/externalLink43.xml"/><Relationship Id="rId133" Type="http://schemas.openxmlformats.org/officeDocument/2006/relationships/externalLink" Target="externalLinks/externalLink64.xml"/><Relationship Id="rId154" Type="http://schemas.openxmlformats.org/officeDocument/2006/relationships/externalLink" Target="externalLinks/externalLink85.xml"/><Relationship Id="rId175" Type="http://schemas.openxmlformats.org/officeDocument/2006/relationships/externalLink" Target="externalLinks/externalLink10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2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төсөөлөл'!$B$21:$AD$21</c:f>
              <c:numCache>
                <c:formatCode>0.0%</c:formatCode>
                <c:ptCount val="29"/>
                <c:pt idx="16">
                  <c:v>7.0999999999999994E-2</c:v>
                </c:pt>
                <c:pt idx="17">
                  <c:v>9.54357973E-2</c:v>
                </c:pt>
                <c:pt idx="18">
                  <c:v>8.1889092999999996E-2</c:v>
                </c:pt>
                <c:pt idx="19">
                  <c:v>5.9004462200000003E-2</c:v>
                </c:pt>
                <c:pt idx="20">
                  <c:v>4.3649260099999997E-2</c:v>
                </c:pt>
                <c:pt idx="21">
                  <c:v>1.4139856200000002E-2</c:v>
                </c:pt>
                <c:pt idx="22">
                  <c:v>6.8820585199999978E-3</c:v>
                </c:pt>
                <c:pt idx="23">
                  <c:v>9.4989241499999974E-3</c:v>
                </c:pt>
                <c:pt idx="24">
                  <c:v>1.2524452899999997E-2</c:v>
                </c:pt>
                <c:pt idx="25">
                  <c:v>1.46253309E-2</c:v>
                </c:pt>
                <c:pt idx="26">
                  <c:v>1.6391138E-2</c:v>
                </c:pt>
                <c:pt idx="27">
                  <c:v>1.70725605E-2</c:v>
                </c:pt>
                <c:pt idx="28">
                  <c:v>1.68447145E-2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F-4207-8C59-A5A3DE7ED119}"/>
            </c:ext>
          </c:extLst>
        </c:ser>
        <c:ser>
          <c:idx val="2"/>
          <c:order val="3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төсөөлөл'!$B$7:$AD$7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8.0072587000000056E-3</c:v>
                </c:pt>
                <c:pt idx="18">
                  <c:v>1.5489284999999978E-2</c:v>
                </c:pt>
                <c:pt idx="19">
                  <c:v>2.3154646399999985E-2</c:v>
                </c:pt>
                <c:pt idx="20">
                  <c:v>3.0840880800000005E-2</c:v>
                </c:pt>
                <c:pt idx="21">
                  <c:v>2.9973875999999997E-2</c:v>
                </c:pt>
                <c:pt idx="22">
                  <c:v>2.9724182180000003E-2</c:v>
                </c:pt>
                <c:pt idx="23">
                  <c:v>2.8758854050000004E-2</c:v>
                </c:pt>
                <c:pt idx="24">
                  <c:v>2.7175213900000005E-2</c:v>
                </c:pt>
                <c:pt idx="25">
                  <c:v>2.5249458399999997E-2</c:v>
                </c:pt>
                <c:pt idx="26">
                  <c:v>2.3238293399999999E-2</c:v>
                </c:pt>
                <c:pt idx="27">
                  <c:v>2.1294008900000001E-2</c:v>
                </c:pt>
                <c:pt idx="28">
                  <c:v>1.9526513800000003E-2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F-4207-8C59-A5A3DE7ED119}"/>
            </c:ext>
          </c:extLst>
        </c:ser>
        <c:ser>
          <c:idx val="3"/>
          <c:order val="4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төсөөлөл'!$B$8:$AD$8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6.807245999999989E-3</c:v>
                </c:pt>
                <c:pt idx="18">
                  <c:v>1.3252404000000009E-2</c:v>
                </c:pt>
                <c:pt idx="19">
                  <c:v>1.9946621400000017E-2</c:v>
                </c:pt>
                <c:pt idx="20">
                  <c:v>2.6752070099999997E-2</c:v>
                </c:pt>
                <c:pt idx="21">
                  <c:v>2.6000125800000003E-2</c:v>
                </c:pt>
                <c:pt idx="22">
                  <c:v>2.5782728400000003E-2</c:v>
                </c:pt>
                <c:pt idx="23">
                  <c:v>2.4922342100000001E-2</c:v>
                </c:pt>
                <c:pt idx="24">
                  <c:v>2.3515161199999995E-2</c:v>
                </c:pt>
                <c:pt idx="25">
                  <c:v>2.1810461200000006E-2</c:v>
                </c:pt>
                <c:pt idx="26">
                  <c:v>2.0036716500000003E-2</c:v>
                </c:pt>
                <c:pt idx="27">
                  <c:v>1.8328416100000001E-2</c:v>
                </c:pt>
                <c:pt idx="28">
                  <c:v>1.6780771399999998E-2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EF-4207-8C59-A5A3DE7ED119}"/>
            </c:ext>
          </c:extLst>
        </c:ser>
        <c:ser>
          <c:idx val="4"/>
          <c:order val="5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төсөөлөл'!$B$9:$AD$9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6.8492410000000059E-3</c:v>
                </c:pt>
                <c:pt idx="18">
                  <c:v>1.3412445999999995E-2</c:v>
                </c:pt>
                <c:pt idx="19">
                  <c:v>2.0314282000000003E-2</c:v>
                </c:pt>
                <c:pt idx="20">
                  <c:v>2.7418127999999986E-2</c:v>
                </c:pt>
                <c:pt idx="21">
                  <c:v>2.6647571099999989E-2</c:v>
                </c:pt>
                <c:pt idx="22">
                  <c:v>2.64240029E-2</c:v>
                </c:pt>
                <c:pt idx="23">
                  <c:v>2.5520578000000002E-2</c:v>
                </c:pt>
                <c:pt idx="24">
                  <c:v>2.404700970000001E-2</c:v>
                </c:pt>
                <c:pt idx="25">
                  <c:v>2.2267916500000005E-2</c:v>
                </c:pt>
                <c:pt idx="26">
                  <c:v>2.0422882800000007E-2</c:v>
                </c:pt>
                <c:pt idx="27">
                  <c:v>1.8651934599999989E-2</c:v>
                </c:pt>
                <c:pt idx="28">
                  <c:v>1.7052483299999997E-2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EF-4207-8C59-A5A3DE7ED119}"/>
            </c:ext>
          </c:extLst>
        </c:ser>
        <c:ser>
          <c:idx val="5"/>
          <c:order val="6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төсөөлөл'!$B$10:$AD$10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8.1656129999999882E-3</c:v>
                </c:pt>
                <c:pt idx="18">
                  <c:v>1.6092801000000004E-2</c:v>
                </c:pt>
                <c:pt idx="19">
                  <c:v>2.4541198E-2</c:v>
                </c:pt>
                <c:pt idx="20">
                  <c:v>3.3353042999999999E-2</c:v>
                </c:pt>
                <c:pt idx="21">
                  <c:v>3.2415835900000023E-2</c:v>
                </c:pt>
                <c:pt idx="22">
                  <c:v>3.2142865999999992E-2</c:v>
                </c:pt>
                <c:pt idx="23">
                  <c:v>3.1015173699999996E-2</c:v>
                </c:pt>
                <c:pt idx="24">
                  <c:v>2.9181095299999987E-2</c:v>
                </c:pt>
                <c:pt idx="25">
                  <c:v>2.6974715999999996E-2</c:v>
                </c:pt>
                <c:pt idx="26">
                  <c:v>2.4694652299999995E-2</c:v>
                </c:pt>
                <c:pt idx="27">
                  <c:v>2.2514074000000009E-2</c:v>
                </c:pt>
                <c:pt idx="28">
                  <c:v>2.0551183799999997E-2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EF-4207-8C59-A5A3DE7ED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EF-4207-8C59-A5A3DE7ED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EF-4207-8C59-A5A3DE7ED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EF-4207-8C59-A5A3DE7ED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EF-4207-8C59-A5A3DE7ED119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F9EF-4207-8C59-A5A3DE7ED1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F9EF-4207-8C59-A5A3DE7ED119}"/>
              </c:ext>
            </c:extLst>
          </c:dPt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төсөөлөл'!$B$14:$AD$14</c:f>
              <c:numCache>
                <c:formatCode>0.0%</c:formatCode>
                <c:ptCount val="29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EF-4207-8C59-A5A3DE7ED119}"/>
            </c:ext>
          </c:extLst>
        </c:ser>
        <c:ser>
          <c:idx val="11"/>
          <c:order val="1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EF-4207-8C59-A5A3DE7ED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EF-4207-8C59-A5A3DE7ED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EF-4207-8C59-A5A3DE7ED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EF-4207-8C59-A5A3DE7ED119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2-F9EF-4207-8C59-A5A3DE7ED119}"/>
              </c:ext>
            </c:extLst>
          </c:dPt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төсөөлөл'!$B$16:$AD$16</c:f>
              <c:numCache>
                <c:formatCode>0.0%</c:formatCode>
                <c:ptCount val="29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EF-4207-8C59-A5A3DE7ED119}"/>
            </c:ext>
          </c:extLst>
        </c:ser>
        <c:ser>
          <c:idx val="13"/>
          <c:order val="7"/>
          <c:tx>
            <c:strRef>
              <c:f>'1.1.Инфляцын төсөөлөл'!$A$12</c:f>
              <c:strCache>
                <c:ptCount val="1"/>
                <c:pt idx="0">
                  <c:v>Инфляцын төсөөлөл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төсөөлөл'!$B$12:$AD$12</c:f>
              <c:numCache>
                <c:formatCode>0.0%</c:formatCode>
                <c:ptCount val="29"/>
                <c:pt idx="0">
                  <c:v>0.153909883</c:v>
                </c:pt>
                <c:pt idx="1">
                  <c:v>0.16320880299999999</c:v>
                </c:pt>
                <c:pt idx="2">
                  <c:v>0.14886987800000001</c:v>
                </c:pt>
                <c:pt idx="3">
                  <c:v>0.140723246</c:v>
                </c:pt>
                <c:pt idx="4">
                  <c:v>0.121129432</c:v>
                </c:pt>
                <c:pt idx="5">
                  <c:v>0.104875501</c:v>
                </c:pt>
                <c:pt idx="6">
                  <c:v>8.919092649999999E-2</c:v>
                </c:pt>
                <c:pt idx="7">
                  <c:v>7.7125850900000001E-2</c:v>
                </c:pt>
                <c:pt idx="8">
                  <c:v>6.3835283100000001E-2</c:v>
                </c:pt>
                <c:pt idx="9">
                  <c:v>5.1361908400000003E-2</c:v>
                </c:pt>
                <c:pt idx="10">
                  <c:v>5.8514830499999997E-2</c:v>
                </c:pt>
                <c:pt idx="11">
                  <c:v>7.4499522499999998E-2</c:v>
                </c:pt>
                <c:pt idx="12">
                  <c:v>9.1287619899999992E-2</c:v>
                </c:pt>
                <c:pt idx="13">
                  <c:v>8.36605453E-2</c:v>
                </c:pt>
                <c:pt idx="14">
                  <c:v>8.6999999999999994E-2</c:v>
                </c:pt>
                <c:pt idx="15">
                  <c:v>8.3000000000000004E-2</c:v>
                </c:pt>
                <c:pt idx="16">
                  <c:v>7.0999999999999994E-2</c:v>
                </c:pt>
                <c:pt idx="17">
                  <c:v>0.11025030199999999</c:v>
                </c:pt>
                <c:pt idx="18">
                  <c:v>0.110630782</c:v>
                </c:pt>
                <c:pt idx="19">
                  <c:v>0.10210573000000001</c:v>
                </c:pt>
                <c:pt idx="20">
                  <c:v>0.101242211</c:v>
                </c:pt>
                <c:pt idx="21">
                  <c:v>7.0113858000000001E-2</c:v>
                </c:pt>
                <c:pt idx="22">
                  <c:v>6.2388969100000004E-2</c:v>
                </c:pt>
                <c:pt idx="23">
                  <c:v>6.3180120300000003E-2</c:v>
                </c:pt>
                <c:pt idx="24">
                  <c:v>6.3214828000000001E-2</c:v>
                </c:pt>
                <c:pt idx="25">
                  <c:v>6.1685250500000004E-2</c:v>
                </c:pt>
                <c:pt idx="26">
                  <c:v>5.9666147900000001E-2</c:v>
                </c:pt>
                <c:pt idx="27">
                  <c:v>5.6694985500000003E-2</c:v>
                </c:pt>
                <c:pt idx="28">
                  <c:v>5.3151999700000001E-2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F9EF-4207-8C59-A5A3DE7ED119}"/>
            </c:ext>
          </c:extLst>
        </c:ser>
        <c:ser>
          <c:idx val="8"/>
          <c:order val="8"/>
          <c:tx>
            <c:strRef>
              <c:f>'1.1.Инфляцын төсөөлөл'!$A$13</c:f>
              <c:strCache>
                <c:ptCount val="1"/>
                <c:pt idx="0">
                  <c:v>Өмнөх төсөөлөл 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төсөөлөл'!$B$13:$AC$13</c:f>
              <c:numCache>
                <c:formatCode>0.0%</c:formatCode>
                <c:ptCount val="28"/>
                <c:pt idx="0">
                  <c:v>0.153909883</c:v>
                </c:pt>
                <c:pt idx="1">
                  <c:v>0.16320880299999999</c:v>
                </c:pt>
                <c:pt idx="2">
                  <c:v>0.14886987800000001</c:v>
                </c:pt>
                <c:pt idx="3">
                  <c:v>0.140723246</c:v>
                </c:pt>
                <c:pt idx="4">
                  <c:v>0.121129432</c:v>
                </c:pt>
                <c:pt idx="5">
                  <c:v>0.104875501</c:v>
                </c:pt>
                <c:pt idx="6">
                  <c:v>8.919092649999999E-2</c:v>
                </c:pt>
                <c:pt idx="7">
                  <c:v>7.7125850900000001E-2</c:v>
                </c:pt>
                <c:pt idx="8">
                  <c:v>6.3835283100000001E-2</c:v>
                </c:pt>
                <c:pt idx="9">
                  <c:v>5.1361908400000003E-2</c:v>
                </c:pt>
                <c:pt idx="10">
                  <c:v>5.8514830499999997E-2</c:v>
                </c:pt>
                <c:pt idx="11">
                  <c:v>7.4499522499999998E-2</c:v>
                </c:pt>
                <c:pt idx="12">
                  <c:v>9.1287619899999992E-2</c:v>
                </c:pt>
                <c:pt idx="13">
                  <c:v>8.36605453E-2</c:v>
                </c:pt>
                <c:pt idx="14">
                  <c:v>8.6999999999999994E-2</c:v>
                </c:pt>
                <c:pt idx="15">
                  <c:v>8.3000000000000004E-2</c:v>
                </c:pt>
                <c:pt idx="16">
                  <c:v>7.0121977900000007E-2</c:v>
                </c:pt>
                <c:pt idx="17">
                  <c:v>7.8724958799999994E-2</c:v>
                </c:pt>
                <c:pt idx="18">
                  <c:v>7.4328107599999999E-2</c:v>
                </c:pt>
                <c:pt idx="19">
                  <c:v>7.0255762200000002E-2</c:v>
                </c:pt>
                <c:pt idx="20">
                  <c:v>7.3722185600000004E-2</c:v>
                </c:pt>
                <c:pt idx="21">
                  <c:v>7.3757114400000004E-2</c:v>
                </c:pt>
                <c:pt idx="22">
                  <c:v>7.1853732700000006E-2</c:v>
                </c:pt>
                <c:pt idx="23">
                  <c:v>6.8669033199999993E-2</c:v>
                </c:pt>
                <c:pt idx="24">
                  <c:v>6.5202742899999999E-2</c:v>
                </c:pt>
                <c:pt idx="25">
                  <c:v>6.0367588899999998E-2</c:v>
                </c:pt>
                <c:pt idx="26">
                  <c:v>5.5255017000000003E-2</c:v>
                </c:pt>
                <c:pt idx="27">
                  <c:v>5.0375028100000004E-2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5-F9EF-4207-8C59-A5A3DE7ED119}"/>
            </c:ext>
          </c:extLst>
        </c:ser>
        <c:ser>
          <c:idx val="12"/>
          <c:order val="9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төсөөлөл'!$B$17:$AD$17</c:f>
              <c:numCache>
                <c:formatCode>0.0%</c:formatCode>
                <c:ptCount val="2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9.9900000000000003E-2</c:v>
                </c:pt>
                <c:pt idx="5">
                  <c:v>9.9900000000000003E-2</c:v>
                </c:pt>
                <c:pt idx="6">
                  <c:v>9.9900000000000003E-2</c:v>
                </c:pt>
                <c:pt idx="7">
                  <c:v>9.9900000000000003E-2</c:v>
                </c:pt>
                <c:pt idx="8">
                  <c:v>9.9900000000000003E-2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EF-4207-8C59-A5A3DE7ED119}"/>
            </c:ext>
          </c:extLst>
        </c:ser>
        <c:ser>
          <c:idx val="9"/>
          <c:order val="10"/>
          <c:tx>
            <c:strRef>
              <c:f>'1.1.Инфляцын төсөөлөл'!$A$15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8-F9EF-4207-8C59-A5A3DE7ED119}"/>
              </c:ext>
            </c:extLst>
          </c:dPt>
          <c:cat>
            <c:multiLvlStrRef>
              <c:f>'1.1.Инфляцын төсөөлөл'!$B$2:$AD$3</c:f>
              <c:multiLvlStrCache>
                <c:ptCount val="2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  <c:pt idx="24">
                    <c:v>2028</c:v>
                  </c:pt>
                  <c:pt idx="28">
                    <c:v>2029</c:v>
                  </c:pt>
                </c:lvl>
              </c:multiLvlStrCache>
            </c:multiLvlStrRef>
          </c:cat>
          <c:val>
            <c:numRef>
              <c:f>'1.1.Инфляцын төсөөлөл'!$B$15:$AD$15</c:f>
              <c:numCache>
                <c:formatCode>0.0%</c:formatCode>
                <c:ptCount val="2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EF-4207-8C59-A5A3DE7ED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9"/>
        <c:delete val="1"/>
      </c:legendEntry>
      <c:layout>
        <c:manualLayout>
          <c:xMode val="edge"/>
          <c:yMode val="edge"/>
          <c:x val="4.088881197542614E-2"/>
          <c:y val="2.4105844560655332E-2"/>
          <c:w val="0.89999989581839346"/>
          <c:h val="3.800111349717649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ЭЗӨ-2'!$A$25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ЭЗӨ-2'!$N$25:$AP$25</c15:sqref>
                  </c15:fullRef>
                </c:ext>
              </c:extLst>
              <c:f>'2. ЭЗӨ-2'!$Z$25:$AP$25</c:f>
              <c:numCache>
                <c:formatCode>0.0%</c:formatCode>
                <c:ptCount val="17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0.17740958069130161</c:v>
                </c:pt>
                <c:pt idx="4">
                  <c:v>0.46192856427346662</c:v>
                </c:pt>
                <c:pt idx="5">
                  <c:v>0.38344077866695908</c:v>
                </c:pt>
                <c:pt idx="6">
                  <c:v>0.2585724521014966</c:v>
                </c:pt>
                <c:pt idx="7">
                  <c:v>0.115114201934708</c:v>
                </c:pt>
                <c:pt idx="8">
                  <c:v>9.5520955973523766E-2</c:v>
                </c:pt>
                <c:pt idx="9">
                  <c:v>0.13635409946794153</c:v>
                </c:pt>
                <c:pt idx="10">
                  <c:v>3.4084472836109547E-2</c:v>
                </c:pt>
                <c:pt idx="11">
                  <c:v>-7.1254972457537886E-3</c:v>
                </c:pt>
                <c:pt idx="12">
                  <c:v>-6.9914247790918371E-2</c:v>
                </c:pt>
                <c:pt idx="13">
                  <c:v>-8.1926783070633419E-2</c:v>
                </c:pt>
                <c:pt idx="14">
                  <c:v>-1.9562596319335619E-2</c:v>
                </c:pt>
                <c:pt idx="15">
                  <c:v>2.0909723807473302E-2</c:v>
                </c:pt>
                <c:pt idx="16">
                  <c:v>0.16195434593662053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ЭЗӨ-2'!$A$26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ЭЗӨ-2'!$N$26:$AP$26</c15:sqref>
                  </c15:fullRef>
                </c:ext>
              </c:extLst>
              <c:f>'2. ЭЗӨ-2'!$Z$26:$AP$26</c:f>
              <c:numCache>
                <c:formatCode>0.0%</c:formatCode>
                <c:ptCount val="17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-0.11603781177614236</c:v>
                </c:pt>
                <c:pt idx="4">
                  <c:v>9.7103372333555191E-2</c:v>
                </c:pt>
                <c:pt idx="5">
                  <c:v>9.1459491816832522E-2</c:v>
                </c:pt>
                <c:pt idx="6">
                  <c:v>-5.3883292618172839E-3</c:v>
                </c:pt>
                <c:pt idx="7">
                  <c:v>-1.9617390021061915E-2</c:v>
                </c:pt>
                <c:pt idx="8">
                  <c:v>1.1228754320095026E-2</c:v>
                </c:pt>
                <c:pt idx="9">
                  <c:v>2.815175106503065E-2</c:v>
                </c:pt>
                <c:pt idx="10">
                  <c:v>2.3711555801116922E-2</c:v>
                </c:pt>
                <c:pt idx="11">
                  <c:v>9.9199815996804441E-2</c:v>
                </c:pt>
                <c:pt idx="12">
                  <c:v>9.2208343336368112E-2</c:v>
                </c:pt>
                <c:pt idx="13">
                  <c:v>0.11760621118570316</c:v>
                </c:pt>
                <c:pt idx="14">
                  <c:v>0.16079903064205364</c:v>
                </c:pt>
                <c:pt idx="15">
                  <c:v>0.12467133125086655</c:v>
                </c:pt>
                <c:pt idx="16">
                  <c:v>0.15513210453940338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ЭЗӨ-2'!$A$27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ЭЗӨ-2'!$N$27:$AP$27</c15:sqref>
                  </c15:fullRef>
                </c:ext>
              </c:extLst>
              <c:f>'2. ЭЗӨ-2'!$Z$27:$AP$27</c:f>
              <c:numCache>
                <c:formatCode>0.0%</c:formatCode>
                <c:ptCount val="17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-0.10179790702749172</c:v>
                </c:pt>
                <c:pt idx="4">
                  <c:v>-0.11242285423607465</c:v>
                </c:pt>
                <c:pt idx="5">
                  <c:v>-8.4532474877383121E-2</c:v>
                </c:pt>
                <c:pt idx="6">
                  <c:v>-1.7900410357743475E-3</c:v>
                </c:pt>
                <c:pt idx="7">
                  <c:v>1.1169226586794017E-2</c:v>
                </c:pt>
                <c:pt idx="8">
                  <c:v>3.1737141746105403E-2</c:v>
                </c:pt>
                <c:pt idx="9">
                  <c:v>4.001624754492282E-2</c:v>
                </c:pt>
                <c:pt idx="10">
                  <c:v>7.7348072064359506E-3</c:v>
                </c:pt>
                <c:pt idx="11">
                  <c:v>2.8144676509478283E-2</c:v>
                </c:pt>
                <c:pt idx="12">
                  <c:v>-5.2505682277013133E-3</c:v>
                </c:pt>
                <c:pt idx="13">
                  <c:v>-1.2942937122538886E-4</c:v>
                </c:pt>
                <c:pt idx="14">
                  <c:v>6.4777594650090184E-2</c:v>
                </c:pt>
                <c:pt idx="15">
                  <c:v>9.0498477475447932E-3</c:v>
                </c:pt>
                <c:pt idx="16">
                  <c:v>2.3856395785287868E-2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ЭЗӨ-2'!$A$28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ЭЗӨ-2'!$N$28:$AP$28</c15:sqref>
                  </c15:fullRef>
                </c:ext>
              </c:extLst>
              <c:f>'2. ЭЗӨ-2'!$Z$28:$AP$28</c:f>
              <c:numCache>
                <c:formatCode>0.0%</c:formatCode>
                <c:ptCount val="17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1.2903171833590034E-2</c:v>
                </c:pt>
                <c:pt idx="4">
                  <c:v>5.738445255895417E-2</c:v>
                </c:pt>
                <c:pt idx="5">
                  <c:v>4.9555171606644195E-2</c:v>
                </c:pt>
                <c:pt idx="6">
                  <c:v>-3.6878541894191262E-3</c:v>
                </c:pt>
                <c:pt idx="7">
                  <c:v>-7.5462630928594156E-3</c:v>
                </c:pt>
                <c:pt idx="8">
                  <c:v>-3.528347404007386E-3</c:v>
                </c:pt>
                <c:pt idx="9">
                  <c:v>-6.583961759426109E-3</c:v>
                </c:pt>
                <c:pt idx="10">
                  <c:v>-6.291095953195801E-3</c:v>
                </c:pt>
                <c:pt idx="11">
                  <c:v>-5.4171538120788469E-3</c:v>
                </c:pt>
                <c:pt idx="12">
                  <c:v>-4.7260532184231424E-3</c:v>
                </c:pt>
                <c:pt idx="13">
                  <c:v>-4.5005350630781009E-3</c:v>
                </c:pt>
                <c:pt idx="14">
                  <c:v>-4.8926436335976825E-3</c:v>
                </c:pt>
                <c:pt idx="15">
                  <c:v>-3.7348115801131977E-3</c:v>
                </c:pt>
                <c:pt idx="16">
                  <c:v>-3.9185994959567687E-3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ЭЗӨ-2'!$A$29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ЭЗӨ-2'!$N$1:$AO$2</c15:sqref>
                  </c15:fullRef>
                </c:ext>
              </c:extLst>
              <c:f>'2. ЭЗӨ-2'!$Z$1:$AO$2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ЭЗӨ-2'!$N$29:$AP$29</c15:sqref>
                  </c15:fullRef>
                </c:ext>
              </c:extLst>
              <c:f>'2. ЭЗӨ-2'!$Z$29:$AP$29</c:f>
              <c:numCache>
                <c:formatCode>0.0%</c:formatCode>
                <c:ptCount val="17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-1.4243302914614415E-2</c:v>
                </c:pt>
                <c:pt idx="4">
                  <c:v>-1.6946161569795896E-2</c:v>
                </c:pt>
                <c:pt idx="5">
                  <c:v>-2.6050704408722404E-2</c:v>
                </c:pt>
                <c:pt idx="6">
                  <c:v>-6.672754473139475E-2</c:v>
                </c:pt>
                <c:pt idx="7">
                  <c:v>-4.2072541375758984E-2</c:v>
                </c:pt>
                <c:pt idx="8">
                  <c:v>-2.4941100013049279E-3</c:v>
                </c:pt>
                <c:pt idx="9">
                  <c:v>-2.3566351546490793E-2</c:v>
                </c:pt>
                <c:pt idx="10">
                  <c:v>-4.3263046847546657E-3</c:v>
                </c:pt>
                <c:pt idx="11">
                  <c:v>-2.126877991170564E-2</c:v>
                </c:pt>
                <c:pt idx="12">
                  <c:v>-4.9882253954095478E-3</c:v>
                </c:pt>
                <c:pt idx="13">
                  <c:v>-1.6324773785687589E-2</c:v>
                </c:pt>
                <c:pt idx="14">
                  <c:v>-6.9555349643987546E-3</c:v>
                </c:pt>
                <c:pt idx="15">
                  <c:v>1.4320360397235762E-2</c:v>
                </c:pt>
                <c:pt idx="16">
                  <c:v>-9.9658576323630806E-4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ЭЗӨ-2'!$A$24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ЭЗӨ-2'!$N$1:$AP$2</c15:sqref>
                  </c15:fullRef>
                </c:ext>
              </c:extLst>
              <c:f>'2. ЭЗӨ-2'!$Z$1:$AP$2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ЭЗӨ-2'!$N$24:$AP$24</c15:sqref>
                  </c15:fullRef>
                </c:ext>
              </c:extLst>
              <c:f>'2. ЭЗӨ-2'!$Z$24:$AP$24</c:f>
              <c:numCache>
                <c:formatCode>0.0%</c:formatCode>
                <c:ptCount val="17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0.13246439463441187</c:v>
                </c:pt>
                <c:pt idx="9">
                  <c:v>0.17437178477197796</c:v>
                </c:pt>
                <c:pt idx="10">
                  <c:v>5.4913435205712041E-2</c:v>
                </c:pt>
                <c:pt idx="11">
                  <c:v>9.3533061536744247E-2</c:v>
                </c:pt>
                <c:pt idx="12">
                  <c:v>7.3292487039156706E-3</c:v>
                </c:pt>
                <c:pt idx="13">
                  <c:v>1.4724689895078772E-2</c:v>
                </c:pt>
                <c:pt idx="14">
                  <c:v>0.19416585037481174</c:v>
                </c:pt>
                <c:pt idx="15">
                  <c:v>0.16521645162300741</c:v>
                </c:pt>
                <c:pt idx="16">
                  <c:v>0.33602766100211895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803750867743992"/>
          <c:y val="8.1304208230743077E-3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4.9936278384541934E-2"/>
          <c:w val="0.94474048313514325"/>
          <c:h val="0.85157928934758154"/>
        </c:manualLayout>
      </c:layout>
      <c:lineChart>
        <c:grouping val="standard"/>
        <c:varyColors val="0"/>
        <c:ser>
          <c:idx val="1"/>
          <c:order val="1"/>
          <c:tx>
            <c:strRef>
              <c:f>'2. ЭЗӨ-2'!$A$34</c:f>
              <c:strCache>
                <c:ptCount val="1"/>
                <c:pt idx="0">
                  <c:v>Үйлчилгээ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ЭЗӨ-2'!$V$1:$AP$2</c15:sqref>
                  </c15:fullRef>
                </c:ext>
              </c:extLst>
              <c:f>'2. ЭЗӨ-2'!$Z$1:$AP$2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ЭЗӨ-2'!$V$34:$AP$34</c15:sqref>
                  </c15:fullRef>
                </c:ext>
              </c:extLst>
              <c:f>'2. ЭЗӨ-2'!$Z$34:$AP$34</c:f>
              <c:numCache>
                <c:formatCode>0.0%</c:formatCode>
                <c:ptCount val="17"/>
                <c:pt idx="0">
                  <c:v>2.7929135396124405E-2</c:v>
                </c:pt>
                <c:pt idx="1">
                  <c:v>8.4190092494158542E-2</c:v>
                </c:pt>
                <c:pt idx="2">
                  <c:v>7.5363187315037772E-2</c:v>
                </c:pt>
                <c:pt idx="3">
                  <c:v>8.3229924047169002E-2</c:v>
                </c:pt>
                <c:pt idx="4">
                  <c:v>7.5178835749561745E-2</c:v>
                </c:pt>
                <c:pt idx="5">
                  <c:v>8.3560950991965699E-2</c:v>
                </c:pt>
                <c:pt idx="6">
                  <c:v>0.11815497885569304</c:v>
                </c:pt>
                <c:pt idx="7">
                  <c:v>0.11136898044807975</c:v>
                </c:pt>
                <c:pt idx="8">
                  <c:v>8.1676480225597148E-2</c:v>
                </c:pt>
                <c:pt idx="9">
                  <c:v>0.12167603139412675</c:v>
                </c:pt>
                <c:pt idx="10">
                  <c:v>0.11839920615203114</c:v>
                </c:pt>
                <c:pt idx="11">
                  <c:v>0.11404104110654734</c:v>
                </c:pt>
                <c:pt idx="12">
                  <c:v>2.7725830161364318E-2</c:v>
                </c:pt>
                <c:pt idx="13">
                  <c:v>3.88398248595756E-3</c:v>
                </c:pt>
                <c:pt idx="14">
                  <c:v>9.5705371342984513E-3</c:v>
                </c:pt>
                <c:pt idx="15">
                  <c:v>3.7209847772856186E-2</c:v>
                </c:pt>
                <c:pt idx="16">
                  <c:v>4.1266007923798531E-2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ser>
          <c:idx val="0"/>
          <c:order val="3"/>
          <c:tx>
            <c:strRef>
              <c:f>'2. ЭЗӨ-2'!$A$33</c:f>
              <c:strCache>
                <c:ptCount val="1"/>
                <c:pt idx="0">
                  <c:v>Аж үйлдвэр, барилга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286A6C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ЭЗӨ-2'!$V$1:$AP$2</c15:sqref>
                  </c15:fullRef>
                </c:ext>
              </c:extLst>
              <c:f>'2. ЭЗӨ-2'!$Z$1:$AP$2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ЭЗӨ-2'!$V$33:$AP$33</c15:sqref>
                  </c15:fullRef>
                </c:ext>
              </c:extLst>
              <c:f>'2. ЭЗӨ-2'!$Z$33:$AP$33</c:f>
              <c:numCache>
                <c:formatCode>0.0%</c:formatCode>
                <c:ptCount val="17"/>
                <c:pt idx="0">
                  <c:v>-6.8782677817115001E-2</c:v>
                </c:pt>
                <c:pt idx="1">
                  <c:v>4.096294197985606E-2</c:v>
                </c:pt>
                <c:pt idx="2">
                  <c:v>0.10181473698023646</c:v>
                </c:pt>
                <c:pt idx="3">
                  <c:v>0.10527258286438013</c:v>
                </c:pt>
                <c:pt idx="4">
                  <c:v>-2.2168260602651757E-2</c:v>
                </c:pt>
                <c:pt idx="5">
                  <c:v>6.8178221874723777E-2</c:v>
                </c:pt>
                <c:pt idx="6">
                  <c:v>6.6744585876494122E-2</c:v>
                </c:pt>
                <c:pt idx="7">
                  <c:v>5.1980462601391331E-2</c:v>
                </c:pt>
                <c:pt idx="8">
                  <c:v>7.0678919386406136E-2</c:v>
                </c:pt>
                <c:pt idx="9">
                  <c:v>6.7931819962769868E-2</c:v>
                </c:pt>
                <c:pt idx="10">
                  <c:v>-6.6866052923248764E-2</c:v>
                </c:pt>
                <c:pt idx="11">
                  <c:v>1.5120824601204452E-2</c:v>
                </c:pt>
                <c:pt idx="12">
                  <c:v>4.8268441475490587E-2</c:v>
                </c:pt>
                <c:pt idx="13">
                  <c:v>0.13393202026148665</c:v>
                </c:pt>
                <c:pt idx="14">
                  <c:v>0.12367818399057473</c:v>
                </c:pt>
                <c:pt idx="15">
                  <c:v>0.12336644802782781</c:v>
                </c:pt>
                <c:pt idx="16">
                  <c:v>6.245155873234598E-3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9F31-4325-84F1-D7941F14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ЭЗӨ-2'!$A$32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ЭЗӨ-2'!$V$32:$AO$32</c15:sqref>
                        </c15:fullRef>
                        <c15:formulaRef>
                          <c15:sqref>'2. ЭЗӨ-2'!$Z$32:$AO$32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-0.24817099012329025</c:v>
                      </c:pt>
                      <c:pt idx="9">
                        <c:v>-0.2697135705290935</c:v>
                      </c:pt>
                      <c:pt idx="10">
                        <c:v>-0.2188775413400047</c:v>
                      </c:pt>
                      <c:pt idx="11">
                        <c:v>-0.42547359637277693</c:v>
                      </c:pt>
                      <c:pt idx="12">
                        <c:v>0.35640265307688601</c:v>
                      </c:pt>
                      <c:pt idx="13">
                        <c:v>0.35640265307688601</c:v>
                      </c:pt>
                      <c:pt idx="14">
                        <c:v>0.30755604395708169</c:v>
                      </c:pt>
                      <c:pt idx="15">
                        <c:v>0.30350939737165983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ЭЗӨ-2'!$A$40</c15:sqref>
                        </c15:formulaRef>
                      </c:ext>
                    </c:extLst>
                    <c:strCache>
                      <c:ptCount val="1"/>
                      <c:pt idx="0">
                        <c:v>Бүт.цэвэр татвар</c:v>
                      </c:pt>
                    </c:strCache>
                  </c:strRef>
                </c:tx>
                <c:spPr>
                  <a:ln w="28575" cap="rnd">
                    <a:solidFill>
                      <a:srgbClr val="C57F7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ЭЗӨ-2'!$V$40:$AO$40</c15:sqref>
                        </c15:fullRef>
                        <c15:formulaRef>
                          <c15:sqref>'2. ЭЗӨ-2'!$Z$40:$AO$40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9.7677528370431421E-2</c:v>
                      </c:pt>
                      <c:pt idx="1">
                        <c:v>0.13646737888890081</c:v>
                      </c:pt>
                      <c:pt idx="2">
                        <c:v>0.1202756607808817</c:v>
                      </c:pt>
                      <c:pt idx="3">
                        <c:v>9.3092371584513112E-2</c:v>
                      </c:pt>
                      <c:pt idx="4">
                        <c:v>-3.7130297238459842E-2</c:v>
                      </c:pt>
                      <c:pt idx="5">
                        <c:v>7.5792133372497794E-2</c:v>
                      </c:pt>
                      <c:pt idx="6">
                        <c:v>7.5979064886316561E-2</c:v>
                      </c:pt>
                      <c:pt idx="7">
                        <c:v>0.22233300825919144</c:v>
                      </c:pt>
                      <c:pt idx="8">
                        <c:v>0.12149740891866978</c:v>
                      </c:pt>
                      <c:pt idx="9">
                        <c:v>0.15032935695615879</c:v>
                      </c:pt>
                      <c:pt idx="10">
                        <c:v>0.12236875078177811</c:v>
                      </c:pt>
                      <c:pt idx="11">
                        <c:v>0.22339358148307742</c:v>
                      </c:pt>
                      <c:pt idx="12">
                        <c:v>-3.0772737399679118E-2</c:v>
                      </c:pt>
                      <c:pt idx="13">
                        <c:v>3.8876583763450823E-2</c:v>
                      </c:pt>
                      <c:pt idx="14">
                        <c:v>-7.2908605732213361E-2</c:v>
                      </c:pt>
                      <c:pt idx="15">
                        <c:v>0.10635475535279415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F11-4CB6-97EA-4DD82480129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ЭЗӨ-2'!$A$35</c15:sqref>
                        </c15:formulaRef>
                      </c:ext>
                    </c:extLst>
                    <c:strCache>
                      <c:ptCount val="1"/>
                      <c:pt idx="0">
                        <c:v>Тээврээс 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ЭЗӨ-2'!$V$35:$AO$35</c15:sqref>
                        </c15:fullRef>
                        <c15:formulaRef>
                          <c15:sqref>'2. ЭЗӨ-2'!$Z$35:$AO$35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3.6810091091040942E-2</c:v>
                      </c:pt>
                      <c:pt idx="5">
                        <c:v>4.7602294558386049E-2</c:v>
                      </c:pt>
                      <c:pt idx="6">
                        <c:v>6.9429259215627592E-2</c:v>
                      </c:pt>
                      <c:pt idx="7">
                        <c:v>0.10811604614510828</c:v>
                      </c:pt>
                      <c:pt idx="8">
                        <c:v>6.7304872417792483E-2</c:v>
                      </c:pt>
                      <c:pt idx="9">
                        <c:v>0.11701072696831272</c:v>
                      </c:pt>
                      <c:pt idx="10">
                        <c:v>0.13832240982725907</c:v>
                      </c:pt>
                      <c:pt idx="11">
                        <c:v>8.6968663297012805E-2</c:v>
                      </c:pt>
                      <c:pt idx="12">
                        <c:v>4.3184217502219235E-2</c:v>
                      </c:pt>
                      <c:pt idx="13">
                        <c:v>1.7396718570247272E-2</c:v>
                      </c:pt>
                      <c:pt idx="14">
                        <c:v>1.017850642073248E-2</c:v>
                      </c:pt>
                      <c:pt idx="15">
                        <c:v>1.1177379757727479E-3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E8A-42F5-82EA-5D6A91E4ACDE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ЭЗӨ-2'!$A$37</c15:sqref>
                        </c15:formulaRef>
                      </c:ext>
                    </c:extLst>
                    <c:strCache>
                      <c:ptCount val="1"/>
                      <c:pt idx="0">
                        <c:v>Тээвэр</c:v>
                      </c:pt>
                    </c:strCache>
                  </c:strRef>
                </c:tx>
                <c:spPr>
                  <a:ln w="28575" cap="rnd">
                    <a:solidFill>
                      <a:srgbClr val="7EA6A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ЭЗӨ-2'!$V$37:$AO$37</c15:sqref>
                        </c15:fullRef>
                        <c15:formulaRef>
                          <c15:sqref>'2. ЭЗӨ-2'!$Z$37:$AO$37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-0.31855661357311826</c:v>
                      </c:pt>
                      <c:pt idx="1">
                        <c:v>-4.4498778530578598E-2</c:v>
                      </c:pt>
                      <c:pt idx="2">
                        <c:v>0.29455255245262446</c:v>
                      </c:pt>
                      <c:pt idx="3">
                        <c:v>0.19741468607901536</c:v>
                      </c:pt>
                      <c:pt idx="4">
                        <c:v>0.76591239052093041</c:v>
                      </c:pt>
                      <c:pt idx="5">
                        <c:v>0.72349374018471679</c:v>
                      </c:pt>
                      <c:pt idx="6">
                        <c:v>0.46815759402178436</c:v>
                      </c:pt>
                      <c:pt idx="7">
                        <c:v>0.13234926371779121</c:v>
                      </c:pt>
                      <c:pt idx="8">
                        <c:v>0.23358019072148939</c:v>
                      </c:pt>
                      <c:pt idx="9">
                        <c:v>0.17214188525689855</c:v>
                      </c:pt>
                      <c:pt idx="10">
                        <c:v>1.4155081149105131E-2</c:v>
                      </c:pt>
                      <c:pt idx="11">
                        <c:v>0.28491162334529085</c:v>
                      </c:pt>
                      <c:pt idx="12">
                        <c:v>-0.11364125904908451</c:v>
                      </c:pt>
                      <c:pt idx="13">
                        <c:v>-0.13541183962488901</c:v>
                      </c:pt>
                      <c:pt idx="14">
                        <c:v>5.9999883005412702E-3</c:v>
                      </c:pt>
                      <c:pt idx="15">
                        <c:v>0.22991659064334868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2AB-4BDC-8C1F-A7407D9FFE7A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ЭЗӨ-2'!$A$36</c15:sqref>
                        </c15:formulaRef>
                      </c:ext>
                    </c:extLst>
                    <c:strCache>
                      <c:ptCount val="1"/>
                      <c:pt idx="0">
                        <c:v>Худалдаа</c:v>
                      </c:pt>
                    </c:strCache>
                  </c:strRef>
                </c:tx>
                <c:spPr>
                  <a:ln w="28575" cap="rnd">
                    <a:solidFill>
                      <a:srgbClr val="9E480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ЭЗӨ-2'!$V$36:$AO$36</c15:sqref>
                        </c15:fullRef>
                        <c15:formulaRef>
                          <c15:sqref>'2. ЭЗӨ-2'!$Z$36:$AO$36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8.4625988505395267E-2</c:v>
                      </c:pt>
                      <c:pt idx="1">
                        <c:v>0.18086916169136469</c:v>
                      </c:pt>
                      <c:pt idx="2">
                        <c:v>0.12260145872002259</c:v>
                      </c:pt>
                      <c:pt idx="3">
                        <c:v>3.7414516927462449E-2</c:v>
                      </c:pt>
                      <c:pt idx="4">
                        <c:v>0.10002089208434883</c:v>
                      </c:pt>
                      <c:pt idx="5">
                        <c:v>5.5357257443299224E-2</c:v>
                      </c:pt>
                      <c:pt idx="6">
                        <c:v>6.4224782644380252E-2</c:v>
                      </c:pt>
                      <c:pt idx="7">
                        <c:v>6.2017389595657502E-2</c:v>
                      </c:pt>
                      <c:pt idx="8">
                        <c:v>9.0804453371022609E-2</c:v>
                      </c:pt>
                      <c:pt idx="9">
                        <c:v>0.1220396254784073</c:v>
                      </c:pt>
                      <c:pt idx="10">
                        <c:v>0.1578105032009709</c:v>
                      </c:pt>
                      <c:pt idx="11">
                        <c:v>0.10105977824208434</c:v>
                      </c:pt>
                      <c:pt idx="12">
                        <c:v>-5.4692182238996523E-2</c:v>
                      </c:pt>
                      <c:pt idx="13">
                        <c:v>-5.9238446392569033E-2</c:v>
                      </c:pt>
                      <c:pt idx="14">
                        <c:v>-4.0788628568295793E-2</c:v>
                      </c:pt>
                      <c:pt idx="15">
                        <c:v>-3.3679713251069332E-2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2AB-4BDC-8C1F-A7407D9FFE7A}"/>
                  </c:ext>
                </c:extLst>
              </c15:ser>
            </c15:filteredLineSeries>
            <c15:filteredLineSeries>
              <c15:ser>
                <c:idx val="6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ЭЗӨ-2'!$A$38</c15:sqref>
                        </c15:formulaRef>
                      </c:ext>
                    </c:extLst>
                    <c:strCache>
                      <c:ptCount val="1"/>
                      <c:pt idx="0">
                        <c:v>Мэдээлэл холбоо</c:v>
                      </c:pt>
                    </c:strCache>
                  </c:strRef>
                </c:tx>
                <c:spPr>
                  <a:ln w="28575" cap="rnd">
                    <a:solidFill>
                      <a:srgbClr val="286A6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ЭЗӨ-2'!$V$38:$AO$38</c15:sqref>
                        </c15:fullRef>
                        <c15:formulaRef>
                          <c15:sqref>'2. ЭЗӨ-2'!$Z$38:$AO$38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0.14690578989009917</c:v>
                      </c:pt>
                      <c:pt idx="1">
                        <c:v>0.10493080201404914</c:v>
                      </c:pt>
                      <c:pt idx="2">
                        <c:v>1.3266135849880456E-2</c:v>
                      </c:pt>
                      <c:pt idx="3">
                        <c:v>1.0047911157741618E-2</c:v>
                      </c:pt>
                      <c:pt idx="4">
                        <c:v>5.3565903841045426E-2</c:v>
                      </c:pt>
                      <c:pt idx="5">
                        <c:v>0.16986685133528212</c:v>
                      </c:pt>
                      <c:pt idx="6">
                        <c:v>0.27369802037530633</c:v>
                      </c:pt>
                      <c:pt idx="7">
                        <c:v>0.17527345589642662</c:v>
                      </c:pt>
                      <c:pt idx="8">
                        <c:v>0.28844458165800058</c:v>
                      </c:pt>
                      <c:pt idx="9">
                        <c:v>0.12101202522019627</c:v>
                      </c:pt>
                      <c:pt idx="10">
                        <c:v>0.10908124735639135</c:v>
                      </c:pt>
                      <c:pt idx="11">
                        <c:v>0.21284418598821331</c:v>
                      </c:pt>
                      <c:pt idx="12">
                        <c:v>0.17450842214672124</c:v>
                      </c:pt>
                      <c:pt idx="13">
                        <c:v>0.15918119401539066</c:v>
                      </c:pt>
                      <c:pt idx="14">
                        <c:v>-2.9077068294538155E-2</c:v>
                      </c:pt>
                      <c:pt idx="15">
                        <c:v>-1.6129164973064936E-2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CA-441A-9845-0F50C38232D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ЭЗӨ-2'!$A$39</c15:sqref>
                        </c15:formulaRef>
                      </c:ext>
                    </c:extLst>
                    <c:strCache>
                      <c:ptCount val="1"/>
                      <c:pt idx="0">
                        <c:v>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ЭЗӨ-2'!$V$1:$AP$2</c15:sqref>
                        </c15:fullRef>
                        <c15:formulaRef>
                          <c15:sqref>'2. ЭЗӨ-2'!$Z$1:$AP$2</c15:sqref>
                        </c15:formulaRef>
                      </c:ext>
                    </c:extLst>
                    <c:multiLvlStrCache>
                      <c:ptCount val="1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  <c:pt idx="1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ЭЗӨ-2'!$V$39:$AO$39</c15:sqref>
                        </c15:fullRef>
                        <c15:formulaRef>
                          <c15:sqref>'2. ЭЗӨ-2'!$Z$39:$AO$39</c15:sqref>
                        </c15:formulaRef>
                      </c:ext>
                    </c:extLst>
                    <c:numCache>
                      <c:formatCode>0.0%</c:formatCode>
                      <c:ptCount val="16"/>
                      <c:pt idx="0">
                        <c:v>4.2636486184632005E-2</c:v>
                      </c:pt>
                      <c:pt idx="1">
                        <c:v>5.8501685129412451E-2</c:v>
                      </c:pt>
                      <c:pt idx="2">
                        <c:v>2.7350347057545576E-2</c:v>
                      </c:pt>
                      <c:pt idx="3">
                        <c:v>8.7089670816405285E-2</c:v>
                      </c:pt>
                      <c:pt idx="4">
                        <c:v>1.6326034828024083E-2</c:v>
                      </c:pt>
                      <c:pt idx="5">
                        <c:v>3.0367120902226485E-2</c:v>
                      </c:pt>
                      <c:pt idx="6">
                        <c:v>5.2092706771714292E-2</c:v>
                      </c:pt>
                      <c:pt idx="7">
                        <c:v>0.12390043506096848</c:v>
                      </c:pt>
                      <c:pt idx="8">
                        <c:v>3.8619777365361152E-2</c:v>
                      </c:pt>
                      <c:pt idx="9">
                        <c:v>0.11437102393600873</c:v>
                      </c:pt>
                      <c:pt idx="10">
                        <c:v>0.13366065538639704</c:v>
                      </c:pt>
                      <c:pt idx="11">
                        <c:v>6.9967608731664743E-2</c:v>
                      </c:pt>
                      <c:pt idx="12">
                        <c:v>6.1012774392819713E-2</c:v>
                      </c:pt>
                      <c:pt idx="13">
                        <c:v>3.1286345479825339E-2</c:v>
                      </c:pt>
                      <c:pt idx="14">
                        <c:v>3.6065626501851744E-2</c:v>
                      </c:pt>
                      <c:pt idx="15">
                        <c:v>1.8448790012612237E-2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8CA-441A-9845-0F50C38232D9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618765660754269"/>
          <c:y val="5.5165325278760231E-2"/>
          <c:w val="0.36204579705218964"/>
          <c:h val="0.12779192931521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134996151554231E-2"/>
          <c:y val="3.8493372613308471E-2"/>
          <c:w val="0.60720974913402748"/>
          <c:h val="0.87727785374401002"/>
        </c:manualLayout>
      </c:layout>
      <c:barChart>
        <c:barDir val="col"/>
        <c:grouping val="stacked"/>
        <c:varyColors val="0"/>
        <c:ser>
          <c:idx val="10"/>
          <c:order val="2"/>
          <c:tx>
            <c:strRef>
              <c:f>'2. ЭЗӨ-2'!$AI$67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FFAF57"/>
            </a:solidFill>
          </c:spPr>
          <c:invertIfNegative val="0"/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ЭЗӨ-2'!$AJ$67:$AN$67</c:f>
              <c:numCache>
                <c:formatCode>0.0%</c:formatCode>
                <c:ptCount val="5"/>
                <c:pt idx="0">
                  <c:v>-0.20287274137228986</c:v>
                </c:pt>
                <c:pt idx="1">
                  <c:v>-0.16184162379429312</c:v>
                </c:pt>
                <c:pt idx="2">
                  <c:v>-0.16648631817973639</c:v>
                </c:pt>
                <c:pt idx="3">
                  <c:v>1.1189832490980153E-2</c:v>
                </c:pt>
                <c:pt idx="4">
                  <c:v>-0.10475528656237922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BF-495D-912C-37B83BDE20C7}"/>
            </c:ext>
          </c:extLst>
        </c:ser>
        <c:ser>
          <c:idx val="3"/>
          <c:order val="3"/>
          <c:tx>
            <c:strRef>
              <c:f>'2. ЭЗӨ-2'!$AI$60</c:f>
              <c:strCache>
                <c:ptCount val="1"/>
                <c:pt idx="0">
                  <c:v>Өрхийн хэрэглээ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ЭЗӨ-2'!$AJ$60:$AN$60</c:f>
              <c:numCache>
                <c:formatCode>0.0%</c:formatCode>
                <c:ptCount val="5"/>
                <c:pt idx="0">
                  <c:v>5.0916915550423353E-2</c:v>
                </c:pt>
                <c:pt idx="1">
                  <c:v>6.340825813387313E-2</c:v>
                </c:pt>
                <c:pt idx="2">
                  <c:v>8.746831016712453E-2</c:v>
                </c:pt>
                <c:pt idx="3">
                  <c:v>6.5954588385370619E-2</c:v>
                </c:pt>
                <c:pt idx="4">
                  <c:v>4.342396829883572E-2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BF-495D-912C-37B83BDE20C7}"/>
            </c:ext>
          </c:extLst>
        </c:ser>
        <c:ser>
          <c:idx val="5"/>
          <c:order val="4"/>
          <c:tx>
            <c:strRef>
              <c:f>'2. ЭЗӨ-2'!$AI$62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7EA6A7">
                <a:alpha val="69804"/>
              </a:srgbClr>
            </a:solidFill>
          </c:spPr>
          <c:invertIfNegative val="0"/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ЭЗӨ-2'!$AJ$62:$AN$62</c:f>
              <c:numCache>
                <c:formatCode>0.0%</c:formatCode>
                <c:ptCount val="5"/>
                <c:pt idx="0">
                  <c:v>4.8967372421016404E-2</c:v>
                </c:pt>
                <c:pt idx="1">
                  <c:v>-1.5831191711085806E-2</c:v>
                </c:pt>
                <c:pt idx="2">
                  <c:v>9.6908203291117878E-2</c:v>
                </c:pt>
                <c:pt idx="3">
                  <c:v>-3.5501286184619868E-2</c:v>
                </c:pt>
                <c:pt idx="4">
                  <c:v>-0.1496735761990558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BF-495D-912C-37B83BDE20C7}"/>
            </c:ext>
          </c:extLst>
        </c:ser>
        <c:ser>
          <c:idx val="9"/>
          <c:order val="5"/>
          <c:tx>
            <c:strRef>
              <c:f>'2. ЭЗӨ-2'!$AI$66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FFAF57">
                <a:alpha val="49804"/>
              </a:srgbClr>
            </a:solidFill>
          </c:spPr>
          <c:invertIfNegative val="0"/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ЭЗӨ-2'!$AJ$66:$AN$66</c:f>
              <c:numCache>
                <c:formatCode>0.0%</c:formatCode>
                <c:ptCount val="5"/>
                <c:pt idx="0">
                  <c:v>0.13883807747652202</c:v>
                </c:pt>
                <c:pt idx="1">
                  <c:v>0.17979173505630541</c:v>
                </c:pt>
                <c:pt idx="2">
                  <c:v>5.0272361919313086E-3</c:v>
                </c:pt>
                <c:pt idx="3">
                  <c:v>3.998043795173447E-2</c:v>
                </c:pt>
                <c:pt idx="4">
                  <c:v>0.27076624961348061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BF-495D-912C-37B83BDE20C7}"/>
            </c:ext>
          </c:extLst>
        </c:ser>
        <c:ser>
          <c:idx val="4"/>
          <c:order val="6"/>
          <c:tx>
            <c:strRef>
              <c:f>'2. ЭЗӨ-2'!$AI$61</c:f>
              <c:strCache>
                <c:ptCount val="1"/>
                <c:pt idx="0">
                  <c:v>Төрийн байгууллагын хэрэглээ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ЭЗӨ-2'!$AJ$61:$AN$61</c:f>
              <c:numCache>
                <c:formatCode>0.0%</c:formatCode>
                <c:ptCount val="5"/>
                <c:pt idx="0">
                  <c:v>1.3691952962995838E-2</c:v>
                </c:pt>
                <c:pt idx="1">
                  <c:v>6.5422978803331491E-3</c:v>
                </c:pt>
                <c:pt idx="2">
                  <c:v>2.759984688969817E-2</c:v>
                </c:pt>
                <c:pt idx="3">
                  <c:v>-1.2944480305188631E-2</c:v>
                </c:pt>
                <c:pt idx="4">
                  <c:v>2.0170526103330602E-2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ЭЗӨ-2'!$AI$58</c15:sqref>
                        </c15:formulaRef>
                      </c:ext>
                    </c:extLst>
                    <c:strCache>
                      <c:ptCount val="1"/>
                      <c:pt idx="0">
                        <c:v>ДНБ, бодит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'2. ЭЗӨ-2'!$AJ$56:$AN$56</c15:sqref>
                        </c15:formulaRef>
                      </c:ext>
                    </c:extLst>
                    <c:strCache>
                      <c:ptCount val="5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2026Q1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ЭЗӨ-2'!$AJ$58:$AM$58</c15:sqref>
                        </c15:formulaRef>
                      </c:ext>
                    </c:extLst>
                    <c:numCache>
                      <c:formatCode>0.0%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1FBF-495D-912C-37B83BDE20C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ЭЗӨ-2'!$AI$57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solidFill>
                <a:sysClr val="window" lastClr="FFFFFF">
                  <a:alpha val="99000"/>
                </a:sysClr>
              </a:solidFill>
              <a:ln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 ЭЗӨ-2'!$AJ$56:$AN$56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ЭЗӨ-2'!$AJ$57:$AN$57</c:f>
              <c:numCache>
                <c:formatCode>0.0%</c:formatCode>
                <c:ptCount val="5"/>
                <c:pt idx="0">
                  <c:v>4.9541573342455139E-2</c:v>
                </c:pt>
                <c:pt idx="1">
                  <c:v>7.2069475917306891E-2</c:v>
                </c:pt>
                <c:pt idx="2">
                  <c:v>5.0517278031636158E-2</c:v>
                </c:pt>
                <c:pt idx="3">
                  <c:v>6.9000000000000006E-2</c:v>
                </c:pt>
                <c:pt idx="4">
                  <c:v>7.9931860400965116E-2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30000000000000004"/>
          <c:min val="-0.3000000000000000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7945491540872394"/>
          <c:y val="0.21272448214529927"/>
          <c:w val="0.30442679304005027"/>
          <c:h val="0.62312268086794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364050502895466E-2"/>
          <c:y val="2.9415732124393541E-2"/>
          <c:w val="0.93763594949710449"/>
          <c:h val="0.90255404438081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[122]X!$CS$7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FC585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[122]X!$CR$8:$CR$15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[122]X!$CS$8:$CS$15</c:f>
              <c:numCache>
                <c:formatCode>General</c:formatCode>
                <c:ptCount val="8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14.14277395</c:v>
                </c:pt>
                <c:pt idx="5">
                  <c:v>18.133608900000002</c:v>
                </c:pt>
                <c:pt idx="6">
                  <c:v>17.533187940000001</c:v>
                </c:pt>
                <c:pt idx="7">
                  <c:v>27.532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F-4A7D-AB87-B71399AA6A94}"/>
            </c:ext>
          </c:extLst>
        </c:ser>
        <c:ser>
          <c:idx val="1"/>
          <c:order val="1"/>
          <c:tx>
            <c:strRef>
              <c:f>[123]X!$CT$7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numRef>
              <c:f>[122]X!$CR$8:$CR$15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[123]X!$CT$8:$CT$14</c:f>
              <c:numCache>
                <c:formatCode>General</c:formatCode>
                <c:ptCount val="7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15.3755633</c:v>
                </c:pt>
                <c:pt idx="5">
                  <c:v>22.486159259999997</c:v>
                </c:pt>
                <c:pt idx="6">
                  <c:v>20.341884180000005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F-4A7D-AB87-B71399AA6A94}"/>
            </c:ext>
          </c:extLst>
        </c:ser>
        <c:ser>
          <c:idx val="2"/>
          <c:order val="2"/>
          <c:tx>
            <c:strRef>
              <c:f>[124]X!$CU$7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numRef>
              <c:f>[122]X!$CR$8:$CR$15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[124]X!$CU$8:$CU$14</c:f>
              <c:numCache>
                <c:formatCode>General</c:formatCode>
                <c:ptCount val="7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19.405763440000001</c:v>
                </c:pt>
                <c:pt idx="5">
                  <c:v>20.605411926000006</c:v>
                </c:pt>
                <c:pt idx="6">
                  <c:v>24.741715803999998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F-4A7D-AB87-B71399AA6A94}"/>
            </c:ext>
          </c:extLst>
        </c:ser>
        <c:ser>
          <c:idx val="3"/>
          <c:order val="3"/>
          <c:tx>
            <c:strRef>
              <c:f>[125]X!$CV$7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[122]X!$CR$8:$CR$15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[125]X!$CV$8:$CV$14</c:f>
              <c:numCache>
                <c:formatCode>General</c:formatCode>
                <c:ptCount val="7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20.684346882000003</c:v>
                </c:pt>
                <c:pt idx="5">
                  <c:v>22.529823034999996</c:v>
                </c:pt>
                <c:pt idx="6">
                  <c:v>27.40139181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F-4A7D-AB87-B71399AA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тонн</a:t>
                </a:r>
                <a:endParaRPr lang="en-US" b="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714293525809281E-2"/>
          <c:y val="0.2213047112127744"/>
          <c:w val="0.86612963903434614"/>
          <c:h val="0.63795695330778623"/>
        </c:manualLayout>
      </c:layout>
      <c:lineChart>
        <c:grouping val="standard"/>
        <c:varyColors val="0"/>
        <c:ser>
          <c:idx val="0"/>
          <c:order val="0"/>
          <c:tx>
            <c:strRef>
              <c:f>'3.1 Хөдөлмөр'!$A$58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Хөдөлмөр'!$B$58:$R$58</c:f>
              <c:numCache>
                <c:formatCode>0.0%</c:formatCode>
                <c:ptCount val="17"/>
                <c:pt idx="0">
                  <c:v>8.184361248740854E-2</c:v>
                </c:pt>
                <c:pt idx="1">
                  <c:v>0.12588599067959122</c:v>
                </c:pt>
                <c:pt idx="2">
                  <c:v>0.15948108609380793</c:v>
                </c:pt>
                <c:pt idx="3">
                  <c:v>0.16517629957563779</c:v>
                </c:pt>
                <c:pt idx="4">
                  <c:v>0.19094720302771767</c:v>
                </c:pt>
                <c:pt idx="5">
                  <c:v>0.22112126708310512</c:v>
                </c:pt>
                <c:pt idx="6">
                  <c:v>0.26101463947919484</c:v>
                </c:pt>
                <c:pt idx="7">
                  <c:v>0.30974104691001397</c:v>
                </c:pt>
                <c:pt idx="8">
                  <c:v>0.29018435287283156</c:v>
                </c:pt>
                <c:pt idx="9">
                  <c:v>0.30232453471712534</c:v>
                </c:pt>
                <c:pt idx="10">
                  <c:v>0.27585989461155158</c:v>
                </c:pt>
                <c:pt idx="11">
                  <c:v>0.23069688152275261</c:v>
                </c:pt>
                <c:pt idx="12">
                  <c:v>0.20840199529018436</c:v>
                </c:pt>
                <c:pt idx="13">
                  <c:v>0.14034350797715672</c:v>
                </c:pt>
                <c:pt idx="14">
                  <c:v>0.10342784096583391</c:v>
                </c:pt>
                <c:pt idx="15">
                  <c:v>5.9984543357135371E-2</c:v>
                </c:pt>
                <c:pt idx="16">
                  <c:v>2.8299198014093196E-2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1-4799-9227-EF9F6DF84ECA}"/>
            </c:ext>
          </c:extLst>
        </c:ser>
        <c:ser>
          <c:idx val="1"/>
          <c:order val="1"/>
          <c:tx>
            <c:strRef>
              <c:f>'3.1 Хөдөлмөр'!$A$60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12700">
                <a:solidFill>
                  <a:srgbClr val="FBBF7F"/>
                </a:solidFill>
              </a:ln>
              <a:effectLst/>
            </c:spPr>
          </c:marker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Хөдөлмөр'!$B$60:$R$60</c:f>
              <c:numCache>
                <c:formatCode>0.0%</c:formatCode>
                <c:ptCount val="17"/>
                <c:pt idx="0">
                  <c:v>-7.6846894575959279E-3</c:v>
                </c:pt>
                <c:pt idx="1">
                  <c:v>-2.2805689081017433E-2</c:v>
                </c:pt>
                <c:pt idx="2">
                  <c:v>-2.4242159500546645E-2</c:v>
                </c:pt>
                <c:pt idx="3">
                  <c:v>6.8103563298405057E-4</c:v>
                </c:pt>
                <c:pt idx="4">
                  <c:v>1.2749504251362787E-2</c:v>
                </c:pt>
                <c:pt idx="5">
                  <c:v>1.3273834706950538E-4</c:v>
                </c:pt>
                <c:pt idx="6">
                  <c:v>-1.230423061510344E-2</c:v>
                </c:pt>
                <c:pt idx="7">
                  <c:v>-3.7383726557788322E-2</c:v>
                </c:pt>
                <c:pt idx="8">
                  <c:v>-2.5922172507557573E-2</c:v>
                </c:pt>
                <c:pt idx="9">
                  <c:v>-1.967599890550209E-2</c:v>
                </c:pt>
                <c:pt idx="10">
                  <c:v>-8.4117179201242953E-3</c:v>
                </c:pt>
                <c:pt idx="11">
                  <c:v>9.9008430721201357E-3</c:v>
                </c:pt>
                <c:pt idx="12">
                  <c:v>6.413991021692933E-3</c:v>
                </c:pt>
                <c:pt idx="13">
                  <c:v>2.0947284234226204E-2</c:v>
                </c:pt>
                <c:pt idx="14">
                  <c:v>2.6672840913995799E-2</c:v>
                </c:pt>
                <c:pt idx="15">
                  <c:v>3.8771310165675255E-2</c:v>
                </c:pt>
                <c:pt idx="16">
                  <c:v>6.5150864630712402E-2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1-4799-9227-EF9F6DF84ECA}"/>
            </c:ext>
          </c:extLst>
        </c:ser>
        <c:ser>
          <c:idx val="2"/>
          <c:order val="2"/>
          <c:tx>
            <c:strRef>
              <c:f>'3.1 Хөдөлмөр'!$A$59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ln w="1270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4"/>
            <c:spPr>
              <a:solidFill>
                <a:sysClr val="window" lastClr="FFFFFF"/>
              </a:solidFill>
              <a:ln w="1270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Хөдөлмөр'!$B$59:$R$59</c:f>
              <c:numCache>
                <c:formatCode>0.0%</c:formatCode>
                <c:ptCount val="17"/>
                <c:pt idx="0">
                  <c:v>0.10282150733896089</c:v>
                </c:pt>
                <c:pt idx="1">
                  <c:v>0.16088973241130478</c:v>
                </c:pt>
                <c:pt idx="2">
                  <c:v>0.17829720620178269</c:v>
                </c:pt>
                <c:pt idx="3">
                  <c:v>0.21695994993742174</c:v>
                </c:pt>
                <c:pt idx="4">
                  <c:v>0.26252486035445832</c:v>
                </c:pt>
                <c:pt idx="5">
                  <c:v>0.22374665066353505</c:v>
                </c:pt>
                <c:pt idx="6">
                  <c:v>0.27725067358715783</c:v>
                </c:pt>
                <c:pt idx="7">
                  <c:v>0.27720225401001164</c:v>
                </c:pt>
                <c:pt idx="8">
                  <c:v>0.24738684827014024</c:v>
                </c:pt>
                <c:pt idx="9">
                  <c:v>0.30417113070192592</c:v>
                </c:pt>
                <c:pt idx="10">
                  <c:v>0.23404923256855636</c:v>
                </c:pt>
                <c:pt idx="11">
                  <c:v>0.19531180101995171</c:v>
                </c:pt>
                <c:pt idx="12">
                  <c:v>0.14796164119630428</c:v>
                </c:pt>
                <c:pt idx="13">
                  <c:v>9.4202604568136561E-2</c:v>
                </c:pt>
                <c:pt idx="14">
                  <c:v>0.10107573457858066</c:v>
                </c:pt>
                <c:pt idx="15">
                  <c:v>6.7365269461077792E-2</c:v>
                </c:pt>
                <c:pt idx="16">
                  <c:v>0.11931644797070495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0B1-4799-9227-EF9F6DF84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795632"/>
        <c:axId val="1351797600"/>
      </c:lineChart>
      <c:catAx>
        <c:axId val="135179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"/>
          <c:w val="1"/>
          <c:h val="0.226294684488654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solidFill>
              <a:srgbClr val="7EA6A7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Хөдөлмөр'!$F$1:$Q$2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'3.1 Хөдөлмөр'!$F$5:$R$5</c:f>
              <c:numCache>
                <c:formatCode>0.0%</c:formatCode>
                <c:ptCount val="13"/>
                <c:pt idx="0">
                  <c:v>5.9016903975278041E-2</c:v>
                </c:pt>
                <c:pt idx="1">
                  <c:v>5.3654322588282302E-2</c:v>
                </c:pt>
                <c:pt idx="2">
                  <c:v>6.3363587756716314E-2</c:v>
                </c:pt>
                <c:pt idx="3">
                  <c:v>7.763725072237225E-2</c:v>
                </c:pt>
                <c:pt idx="4">
                  <c:v>3.4647887323943576E-2</c:v>
                </c:pt>
                <c:pt idx="5">
                  <c:v>2.9922992299229925E-2</c:v>
                </c:pt>
                <c:pt idx="6">
                  <c:v>1.5008140814081406E-2</c:v>
                </c:pt>
                <c:pt idx="7">
                  <c:v>1.3724303501034102E-2</c:v>
                </c:pt>
                <c:pt idx="8">
                  <c:v>2.0660214791735593E-2</c:v>
                </c:pt>
                <c:pt idx="9">
                  <c:v>1.8709256277470814E-2</c:v>
                </c:pt>
                <c:pt idx="10">
                  <c:v>1.4518434708819746E-2</c:v>
                </c:pt>
                <c:pt idx="11">
                  <c:v>1.3165291584279433E-2</c:v>
                </c:pt>
                <c:pt idx="12">
                  <c:v>-1.6667295843758714E-2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5"/>
          <c:order val="2"/>
          <c:tx>
            <c:strRef>
              <c:f>'3.1 Хөдөлмөр'!$A$6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FFC585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Хөдөлмөр'!$F$1:$Q$2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'3.1 Хөдөлмөр'!$F$6:$R$6</c:f>
              <c:numCache>
                <c:formatCode>0.0%</c:formatCode>
                <c:ptCount val="13"/>
                <c:pt idx="0">
                  <c:v>-8.1092790983542939E-3</c:v>
                </c:pt>
                <c:pt idx="1">
                  <c:v>-1.0498432445788557E-2</c:v>
                </c:pt>
                <c:pt idx="2">
                  <c:v>2.7152330026367012E-3</c:v>
                </c:pt>
                <c:pt idx="3">
                  <c:v>-5.3526597508407915E-3</c:v>
                </c:pt>
                <c:pt idx="4">
                  <c:v>-6.7957746478873229E-3</c:v>
                </c:pt>
                <c:pt idx="5">
                  <c:v>2.6842684268426819E-3</c:v>
                </c:pt>
                <c:pt idx="6">
                  <c:v>6.2327832783278274E-3</c:v>
                </c:pt>
                <c:pt idx="7">
                  <c:v>9.7184392410649134E-3</c:v>
                </c:pt>
                <c:pt idx="8">
                  <c:v>3.1313641189883545E-3</c:v>
                </c:pt>
                <c:pt idx="9">
                  <c:v>-7.1530527873275582E-3</c:v>
                </c:pt>
                <c:pt idx="10">
                  <c:v>-3.240679293725993E-3</c:v>
                </c:pt>
                <c:pt idx="11">
                  <c:v>3.175210133992511E-3</c:v>
                </c:pt>
                <c:pt idx="12">
                  <c:v>6.8403731584027187E-4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3"/>
          <c:tx>
            <c:strRef>
              <c:f>'3.1 Хөдөлмөр'!$A$7</c:f>
              <c:strCache>
                <c:ptCount val="1"/>
                <c:pt idx="0">
                  <c:v>Ажиллах хүчнээс гадуурх хүн ам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Хөдөлмөр'!$F$1:$Q$2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'3.1 Хөдөлмөр'!$F$7:$R$7</c:f>
              <c:numCache>
                <c:formatCode>0.0%</c:formatCode>
                <c:ptCount val="13"/>
                <c:pt idx="0">
                  <c:v>1.795726892576751E-2</c:v>
                </c:pt>
                <c:pt idx="1">
                  <c:v>2.4349937100536744E-2</c:v>
                </c:pt>
                <c:pt idx="2">
                  <c:v>2.568044237512826E-3</c:v>
                </c:pt>
                <c:pt idx="3">
                  <c:v>4.1210743214437637E-3</c:v>
                </c:pt>
                <c:pt idx="4">
                  <c:v>-1.6430457746478892E-2</c:v>
                </c:pt>
                <c:pt idx="5">
                  <c:v>-2.1430143014301451E-2</c:v>
                </c:pt>
                <c:pt idx="6">
                  <c:v>-1.0030363036303622E-2</c:v>
                </c:pt>
                <c:pt idx="7">
                  <c:v>-1.2188616911225435E-2</c:v>
                </c:pt>
                <c:pt idx="8">
                  <c:v>2.4803745800776475E-5</c:v>
                </c:pt>
                <c:pt idx="9">
                  <c:v>1.2326907176117334E-2</c:v>
                </c:pt>
                <c:pt idx="10">
                  <c:v>1.2571938337014105E-2</c:v>
                </c:pt>
                <c:pt idx="11">
                  <c:v>7.5091909884229665E-3</c:v>
                </c:pt>
                <c:pt idx="12">
                  <c:v>1.6310101224318772E-2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9"/>
              <c:layout>
                <c:manualLayout>
                  <c:x val="0"/>
                  <c:y val="-7.693419926021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B-49FD-8BF9-6B7A7FBC4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Хөдөлмөр'!$F$4:$R$4</c:f>
              <c:numCache>
                <c:formatCode>0.0%</c:formatCode>
                <c:ptCount val="13"/>
                <c:pt idx="0">
                  <c:v>6.8817850763485122E-2</c:v>
                </c:pt>
                <c:pt idx="1">
                  <c:v>6.7505827243030669E-2</c:v>
                </c:pt>
                <c:pt idx="2">
                  <c:v>6.8646864996865675E-2</c:v>
                </c:pt>
                <c:pt idx="3">
                  <c:v>7.645303396333647E-2</c:v>
                </c:pt>
                <c:pt idx="4">
                  <c:v>1.1461267605633818E-2</c:v>
                </c:pt>
                <c:pt idx="5">
                  <c:v>1.1177117711771212E-2</c:v>
                </c:pt>
                <c:pt idx="6">
                  <c:v>1.1210121012101171E-2</c:v>
                </c:pt>
                <c:pt idx="7">
                  <c:v>1.1210121430433206E-2</c:v>
                </c:pt>
                <c:pt idx="8">
                  <c:v>2.3820734190875603E-2</c:v>
                </c:pt>
                <c:pt idx="9">
                  <c:v>2.3883110666260476E-2</c:v>
                </c:pt>
                <c:pt idx="10">
                  <c:v>2.384969375210777E-2</c:v>
                </c:pt>
                <c:pt idx="11">
                  <c:v>2.3849692706694903E-2</c:v>
                </c:pt>
                <c:pt idx="12">
                  <c:v>3.2684739807531393E-4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5931733506137"/>
          <c:y val="1.051253385001147E-2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2091674350161923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Хөдөлмөр'!$A$11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Хөдөлмөр'!$F$11:$R$11</c:f>
              <c:numCache>
                <c:formatCode>0.0%</c:formatCode>
                <c:ptCount val="13"/>
                <c:pt idx="0">
                  <c:v>5.8516652960526327E-2</c:v>
                </c:pt>
                <c:pt idx="1">
                  <c:v>6.9365025268675481E-2</c:v>
                </c:pt>
                <c:pt idx="2">
                  <c:v>7.240804528241078E-2</c:v>
                </c:pt>
                <c:pt idx="3">
                  <c:v>4.9555382888716207E-2</c:v>
                </c:pt>
                <c:pt idx="4">
                  <c:v>-1.9140282319164207E-2</c:v>
                </c:pt>
                <c:pt idx="5">
                  <c:v>-3.2835587522476742E-2</c:v>
                </c:pt>
                <c:pt idx="6">
                  <c:v>-3.7572764288945862E-2</c:v>
                </c:pt>
                <c:pt idx="7">
                  <c:v>-2.0380320972379549E-2</c:v>
                </c:pt>
                <c:pt idx="8">
                  <c:v>2.8045174846165387E-2</c:v>
                </c:pt>
                <c:pt idx="9">
                  <c:v>3.3572860218246604E-2</c:v>
                </c:pt>
                <c:pt idx="10">
                  <c:v>1.5542091264759543E-2</c:v>
                </c:pt>
                <c:pt idx="11">
                  <c:v>2.2186270483254413E-2</c:v>
                </c:pt>
                <c:pt idx="12">
                  <c:v>-3.9244760151783735E-2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Хөдөлмөр'!$A$12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Хөдөлмөр'!$F$12:$R$12</c:f>
              <c:numCache>
                <c:formatCode>0.0%</c:formatCode>
                <c:ptCount val="13"/>
                <c:pt idx="0">
                  <c:v>1.5185458257713244E-2</c:v>
                </c:pt>
                <c:pt idx="1">
                  <c:v>7.9493098436664317E-3</c:v>
                </c:pt>
                <c:pt idx="2">
                  <c:v>1.3035311417291112E-2</c:v>
                </c:pt>
                <c:pt idx="3">
                  <c:v>1.3554346887680225E-2</c:v>
                </c:pt>
                <c:pt idx="4">
                  <c:v>7.5763617513358314E-3</c:v>
                </c:pt>
                <c:pt idx="5">
                  <c:v>4.3780783363302281E-3</c:v>
                </c:pt>
                <c:pt idx="6">
                  <c:v>2.6964258784497115E-3</c:v>
                </c:pt>
                <c:pt idx="7">
                  <c:v>-8.5808646582816606E-3</c:v>
                </c:pt>
                <c:pt idx="8">
                  <c:v>-1.4445444994747091E-3</c:v>
                </c:pt>
                <c:pt idx="9">
                  <c:v>8.3267760374137034E-3</c:v>
                </c:pt>
                <c:pt idx="10">
                  <c:v>1.5016474234473708E-2</c:v>
                </c:pt>
                <c:pt idx="11">
                  <c:v>1.9051306544133426E-2</c:v>
                </c:pt>
                <c:pt idx="12">
                  <c:v>1.0707007218196094E-2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Хөдөлмөр'!$A$13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Хөдөлмөр'!$F$13:$R$13</c:f>
              <c:numCache>
                <c:formatCode>0.0%</c:formatCode>
                <c:ptCount val="13"/>
                <c:pt idx="0">
                  <c:v>-1.4542096755898286E-3</c:v>
                </c:pt>
                <c:pt idx="1">
                  <c:v>-7.8265505231864801E-3</c:v>
                </c:pt>
                <c:pt idx="2">
                  <c:v>-2.4952662960277287E-3</c:v>
                </c:pt>
                <c:pt idx="3">
                  <c:v>1.3036346369679723E-2</c:v>
                </c:pt>
                <c:pt idx="4">
                  <c:v>2.0735305845761176E-3</c:v>
                </c:pt>
                <c:pt idx="5">
                  <c:v>-1.0945195840825627E-3</c:v>
                </c:pt>
                <c:pt idx="6">
                  <c:v>-2.7009500829437657E-3</c:v>
                </c:pt>
                <c:pt idx="7">
                  <c:v>-9.5574380755256653E-3</c:v>
                </c:pt>
                <c:pt idx="8">
                  <c:v>1.4293861623893123E-2</c:v>
                </c:pt>
                <c:pt idx="9">
                  <c:v>7.1531437903644838E-3</c:v>
                </c:pt>
                <c:pt idx="10">
                  <c:v>5.3024834118205917E-3</c:v>
                </c:pt>
                <c:pt idx="11">
                  <c:v>3.3198112750565801E-3</c:v>
                </c:pt>
                <c:pt idx="12">
                  <c:v>-1.815726905553057E-2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Хөдөлмөр'!$A$14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Хөдөлмөр'!$F$14:$R$14</c:f>
              <c:numCache>
                <c:formatCode>0.0%</c:formatCode>
                <c:ptCount val="13"/>
                <c:pt idx="0">
                  <c:v>-2.9358907100725971E-3</c:v>
                </c:pt>
                <c:pt idx="1">
                  <c:v>2.8578026425016868E-3</c:v>
                </c:pt>
                <c:pt idx="2">
                  <c:v>5.1424475599602471E-3</c:v>
                </c:pt>
                <c:pt idx="3">
                  <c:v>1.5194681861348524E-2</c:v>
                </c:pt>
                <c:pt idx="4">
                  <c:v>1.706675173458809E-2</c:v>
                </c:pt>
                <c:pt idx="5">
                  <c:v>4.221718395747003E-3</c:v>
                </c:pt>
                <c:pt idx="6">
                  <c:v>1.8006333886291699E-3</c:v>
                </c:pt>
                <c:pt idx="7">
                  <c:v>1.2111534400899999E-2</c:v>
                </c:pt>
                <c:pt idx="8">
                  <c:v>-2.1641903046675675E-3</c:v>
                </c:pt>
                <c:pt idx="9">
                  <c:v>1.1327295672184694E-2</c:v>
                </c:pt>
                <c:pt idx="10">
                  <c:v>9.8720434960957223E-3</c:v>
                </c:pt>
                <c:pt idx="11">
                  <c:v>4.2529890799571863E-3</c:v>
                </c:pt>
                <c:pt idx="12">
                  <c:v>1.9550345516022539E-3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Хөдөлмөр'!$A$15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Хөдөлмөр'!$F$15:$R$15</c:f>
              <c:numCache>
                <c:formatCode>0.0%</c:formatCode>
                <c:ptCount val="13"/>
                <c:pt idx="0">
                  <c:v>1.4254090573956449E-2</c:v>
                </c:pt>
                <c:pt idx="1">
                  <c:v>8.4103011380561588E-3</c:v>
                </c:pt>
                <c:pt idx="2">
                  <c:v>1.1976103188032128E-2</c:v>
                </c:pt>
                <c:pt idx="3">
                  <c:v>1.8993352326685659E-2</c:v>
                </c:pt>
                <c:pt idx="4">
                  <c:v>2.5520376425552275E-2</c:v>
                </c:pt>
                <c:pt idx="5">
                  <c:v>3.6431866155890856E-2</c:v>
                </c:pt>
                <c:pt idx="6">
                  <c:v>1.9921580455436575E-2</c:v>
                </c:pt>
                <c:pt idx="7">
                  <c:v>1.5056936987891435E-2</c:v>
                </c:pt>
                <c:pt idx="8">
                  <c:v>2.9866426534593954E-3</c:v>
                </c:pt>
                <c:pt idx="9">
                  <c:v>-1.3936604557939278E-2</c:v>
                </c:pt>
                <c:pt idx="10">
                  <c:v>-9.067812683322728E-3</c:v>
                </c:pt>
                <c:pt idx="11">
                  <c:v>-1.7637758080793885E-2</c:v>
                </c:pt>
                <c:pt idx="12">
                  <c:v>-6.7043440270107548E-3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Хөдөлмөр'!$A$16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Хөдөлмөр'!$F$16:$R$16</c:f>
              <c:numCache>
                <c:formatCode>0.0%</c:formatCode>
                <c:ptCount val="13"/>
                <c:pt idx="0">
                  <c:v>-9.2215148593466408E-3</c:v>
                </c:pt>
                <c:pt idx="1">
                  <c:v>-3.5720386889304583E-3</c:v>
                </c:pt>
                <c:pt idx="2">
                  <c:v>2.7504162973706133E-3</c:v>
                </c:pt>
                <c:pt idx="3">
                  <c:v>7.77000777000777E-3</c:v>
                </c:pt>
                <c:pt idx="4">
                  <c:v>1.5072972326341817E-2</c:v>
                </c:pt>
                <c:pt idx="5">
                  <c:v>1.0397936048784312E-2</c:v>
                </c:pt>
                <c:pt idx="6">
                  <c:v>7.9301764439752755E-3</c:v>
                </c:pt>
                <c:pt idx="7">
                  <c:v>8.5723399467550494E-4</c:v>
                </c:pt>
                <c:pt idx="8">
                  <c:v>1.0804442443343837E-2</c:v>
                </c:pt>
                <c:pt idx="9">
                  <c:v>5.2089674114765023E-3</c:v>
                </c:pt>
                <c:pt idx="10">
                  <c:v>-1.8201786950877222E-3</c:v>
                </c:pt>
                <c:pt idx="11">
                  <c:v>-8.7541666080478055E-3</c:v>
                </c:pt>
                <c:pt idx="12">
                  <c:v>-9.0059650165448882E-3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Хөдөлмөр'!$A$17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Хөдөлмөр'!$F$17:$R$17</c:f>
              <c:numCache>
                <c:formatCode>0.0%</c:formatCode>
                <c:ptCount val="13"/>
                <c:pt idx="0">
                  <c:v>3.6826685855263219E-2</c:v>
                </c:pt>
                <c:pt idx="1">
                  <c:v>2.086736756801762E-2</c:v>
                </c:pt>
                <c:pt idx="2">
                  <c:v>1.027482340934124E-2</c:v>
                </c:pt>
                <c:pt idx="3">
                  <c:v>2.3396356729690083E-2</c:v>
                </c:pt>
                <c:pt idx="4">
                  <c:v>1.4594465268362762E-2</c:v>
                </c:pt>
                <c:pt idx="5">
                  <c:v>3.1662887968102661E-2</c:v>
                </c:pt>
                <c:pt idx="6">
                  <c:v>3.3641230583622429E-2</c:v>
                </c:pt>
                <c:pt idx="7">
                  <c:v>3.4081240593268572E-2</c:v>
                </c:pt>
                <c:pt idx="8">
                  <c:v>-1.6878283055680725E-2</c:v>
                </c:pt>
                <c:pt idx="9">
                  <c:v>-1.9737955608343936E-2</c:v>
                </c:pt>
                <c:pt idx="10">
                  <c:v>-1.0319001754017178E-2</c:v>
                </c:pt>
                <c:pt idx="11">
                  <c:v>-6.4552542547675326E-5</c:v>
                </c:pt>
                <c:pt idx="12">
                  <c:v>3.2036012145774805E-2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Хөдөлмөр'!$A$10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9"/>
              <c:layout>
                <c:manualLayout>
                  <c:x val="-3.3677863682015481E-2"/>
                  <c:y val="-0.11897983170379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9-42EF-BAB3-CCCE250DB9B6}"/>
                </c:ext>
              </c:extLst>
            </c:dLbl>
            <c:dLbl>
              <c:idx val="23"/>
              <c:layout>
                <c:manualLayout>
                  <c:x val="-1.0249784598874169E-2"/>
                  <c:y val="-9.0747329265608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9-42EF-BAB3-CCCE250DB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Хөдөлмөр'!$F$10:$R$10</c:f>
              <c:numCache>
                <c:formatCode>0.0%</c:formatCode>
                <c:ptCount val="13"/>
                <c:pt idx="0">
                  <c:v>0.11117215857531759</c:v>
                </c:pt>
                <c:pt idx="1">
                  <c:v>9.8052075705586939E-2</c:v>
                </c:pt>
                <c:pt idx="2">
                  <c:v>0.11309188085837851</c:v>
                </c:pt>
                <c:pt idx="3">
                  <c:v>0.14150047483380823</c:v>
                </c:pt>
                <c:pt idx="4">
                  <c:v>6.2764175771592434E-2</c:v>
                </c:pt>
                <c:pt idx="5">
                  <c:v>5.3162379798295634E-2</c:v>
                </c:pt>
                <c:pt idx="6">
                  <c:v>2.5717086412305745E-2</c:v>
                </c:pt>
                <c:pt idx="7">
                  <c:v>2.3588322270549966E-2</c:v>
                </c:pt>
                <c:pt idx="8">
                  <c:v>3.5643103707038826E-2</c:v>
                </c:pt>
                <c:pt idx="9">
                  <c:v>3.1914482963403046E-2</c:v>
                </c:pt>
                <c:pt idx="10">
                  <c:v>2.4526099274722046E-2</c:v>
                </c:pt>
                <c:pt idx="11">
                  <c:v>2.2353900151007355E-2</c:v>
                </c:pt>
                <c:pt idx="12">
                  <c:v>-2.8414284335296802E-2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1500000000000000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390571458239589E-2"/>
          <c:y val="4.4047202166093688E-2"/>
          <c:w val="0.91141506950601725"/>
          <c:h val="0.862455245439622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Хөдөлмөр'!$A$22</c:f>
              <c:strCache>
                <c:ptCount val="1"/>
                <c:pt idx="0">
                  <c:v>Суралцдаг, сурахаар явж байгаа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Хөдөлмөр'!$F$22:$R$22</c:f>
              <c:numCache>
                <c:formatCode>0.0%</c:formatCode>
                <c:ptCount val="13"/>
                <c:pt idx="0">
                  <c:v>1.4240749139791935E-2</c:v>
                </c:pt>
                <c:pt idx="1">
                  <c:v>2.161758920159566E-2</c:v>
                </c:pt>
                <c:pt idx="2">
                  <c:v>1.3746064316944253E-2</c:v>
                </c:pt>
                <c:pt idx="3">
                  <c:v>1.4820927251730846E-2</c:v>
                </c:pt>
                <c:pt idx="4">
                  <c:v>1.4993619736282375E-2</c:v>
                </c:pt>
                <c:pt idx="5">
                  <c:v>9.1999289126137463E-3</c:v>
                </c:pt>
                <c:pt idx="6">
                  <c:v>3.6017942483633179E-2</c:v>
                </c:pt>
                <c:pt idx="7">
                  <c:v>3.033952568773271E-2</c:v>
                </c:pt>
                <c:pt idx="8">
                  <c:v>8.579219869504582E-3</c:v>
                </c:pt>
                <c:pt idx="9">
                  <c:v>2.6495327909908963E-2</c:v>
                </c:pt>
                <c:pt idx="10">
                  <c:v>1.7303314712937484E-2</c:v>
                </c:pt>
                <c:pt idx="11">
                  <c:v>2.0966381769003936E-2</c:v>
                </c:pt>
                <c:pt idx="12">
                  <c:v>4.3462936668579998E-2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7-442E-9518-5BEDC45D6972}"/>
            </c:ext>
          </c:extLst>
        </c:ser>
        <c:ser>
          <c:idx val="2"/>
          <c:order val="2"/>
          <c:tx>
            <c:strRef>
              <c:f>'3.1 Хөдөлмөр'!$A$23</c:f>
              <c:strCache>
                <c:ptCount val="1"/>
                <c:pt idx="0">
                  <c:v>Тэтгэвэрт гарсан, өндөр настан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Хөдөлмөр'!$F$23:$R$23</c:f>
              <c:numCache>
                <c:formatCode>0.0%</c:formatCode>
                <c:ptCount val="13"/>
                <c:pt idx="0">
                  <c:v>5.1618168776975601E-3</c:v>
                </c:pt>
                <c:pt idx="1">
                  <c:v>9.3734203002436411E-3</c:v>
                </c:pt>
                <c:pt idx="2">
                  <c:v>-1.4219052235750332E-2</c:v>
                </c:pt>
                <c:pt idx="3">
                  <c:v>-4.1748934004612803E-3</c:v>
                </c:pt>
                <c:pt idx="4">
                  <c:v>1.9873339949903125E-2</c:v>
                </c:pt>
                <c:pt idx="5">
                  <c:v>1.0617315448095849E-2</c:v>
                </c:pt>
                <c:pt idx="6">
                  <c:v>2.3131956122763607E-2</c:v>
                </c:pt>
                <c:pt idx="7">
                  <c:v>9.7407195531424157E-3</c:v>
                </c:pt>
                <c:pt idx="8">
                  <c:v>-7.0406223319320303E-3</c:v>
                </c:pt>
                <c:pt idx="9">
                  <c:v>9.1518846687508679E-3</c:v>
                </c:pt>
                <c:pt idx="10">
                  <c:v>1.427838315642777E-2</c:v>
                </c:pt>
                <c:pt idx="11">
                  <c:v>1.4394829274241516E-2</c:v>
                </c:pt>
                <c:pt idx="12">
                  <c:v>2.7049647151758883E-2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7-442E-9518-5BEDC45D6972}"/>
            </c:ext>
          </c:extLst>
        </c:ser>
        <c:ser>
          <c:idx val="3"/>
          <c:order val="3"/>
          <c:tx>
            <c:strRef>
              <c:f>'3.1 Хөдөлмөр'!$A$24</c:f>
              <c:strCache>
                <c:ptCount val="1"/>
                <c:pt idx="0">
                  <c:v>Жирэмсэн, хүүхэд асарсан</c:v>
                </c:pt>
              </c:strCache>
            </c:strRef>
          </c:tx>
          <c:spPr>
            <a:solidFill>
              <a:srgbClr val="7EA6A7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Хөдөлмөр'!$F$24:$R$24</c:f>
              <c:numCache>
                <c:formatCode>0.0%</c:formatCode>
                <c:ptCount val="13"/>
                <c:pt idx="0">
                  <c:v>1.0261114502306962E-2</c:v>
                </c:pt>
                <c:pt idx="1">
                  <c:v>2.4884101843279771E-2</c:v>
                </c:pt>
                <c:pt idx="2">
                  <c:v>3.4602243045195061E-2</c:v>
                </c:pt>
                <c:pt idx="3">
                  <c:v>-3.866425683222595E-3</c:v>
                </c:pt>
                <c:pt idx="4">
                  <c:v>-1.9164421759062338E-2</c:v>
                </c:pt>
                <c:pt idx="5">
                  <c:v>-2.1174664542767466E-2</c:v>
                </c:pt>
                <c:pt idx="6">
                  <c:v>-2.5705485113080528E-2</c:v>
                </c:pt>
                <c:pt idx="7">
                  <c:v>-1.5317518463876823E-2</c:v>
                </c:pt>
                <c:pt idx="8">
                  <c:v>2.3072249183424307E-2</c:v>
                </c:pt>
                <c:pt idx="9">
                  <c:v>7.5709161672164963E-3</c:v>
                </c:pt>
                <c:pt idx="10">
                  <c:v>-1.7902415943390239E-3</c:v>
                </c:pt>
                <c:pt idx="11">
                  <c:v>2.1076828029420211E-3</c:v>
                </c:pt>
                <c:pt idx="12">
                  <c:v>-1.0884755635669483E-2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27-442E-9518-5BEDC45D6972}"/>
            </c:ext>
          </c:extLst>
        </c:ser>
        <c:ser>
          <c:idx val="4"/>
          <c:order val="4"/>
          <c:tx>
            <c:strRef>
              <c:f>'3.1 Хөдөлмөр'!$A$25</c:f>
              <c:strCache>
                <c:ptCount val="1"/>
                <c:pt idx="0">
                  <c:v>Хөгжлийн бэрхшээлтэй, өвчтэй</c:v>
                </c:pt>
              </c:strCache>
            </c:strRef>
          </c:tx>
          <c:spPr>
            <a:solidFill>
              <a:srgbClr val="E2BFB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Хөдөлмөр'!$F$25:$R$25</c:f>
              <c:numCache>
                <c:formatCode>0.0%</c:formatCode>
                <c:ptCount val="13"/>
                <c:pt idx="0">
                  <c:v>3.5135820235549743E-3</c:v>
                </c:pt>
                <c:pt idx="1">
                  <c:v>5.1892954582865867E-3</c:v>
                </c:pt>
                <c:pt idx="2">
                  <c:v>1.1814108688388024E-2</c:v>
                </c:pt>
                <c:pt idx="3">
                  <c:v>7.6916480973555261E-3</c:v>
                </c:pt>
                <c:pt idx="4">
                  <c:v>7.1965937555048753E-5</c:v>
                </c:pt>
                <c:pt idx="5">
                  <c:v>6.7489405035647317E-3</c:v>
                </c:pt>
                <c:pt idx="6">
                  <c:v>-8.1493174129900932E-3</c:v>
                </c:pt>
                <c:pt idx="7">
                  <c:v>5.7998262616936035E-3</c:v>
                </c:pt>
                <c:pt idx="8">
                  <c:v>7.987279435049361E-3</c:v>
                </c:pt>
                <c:pt idx="9">
                  <c:v>7.1137825218347489E-3</c:v>
                </c:pt>
                <c:pt idx="10">
                  <c:v>1.3448586756684875E-2</c:v>
                </c:pt>
                <c:pt idx="11">
                  <c:v>-7.7910632868577068E-3</c:v>
                </c:pt>
                <c:pt idx="12">
                  <c:v>-1.1490085898714027E-2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27-442E-9518-5BEDC45D6972}"/>
            </c:ext>
          </c:extLst>
        </c:ser>
        <c:ser>
          <c:idx val="5"/>
          <c:order val="5"/>
          <c:tx>
            <c:strRef>
              <c:f>'3.1 Хөдөлмөр'!$A$26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Хөдөлмөр'!$F$26:$R$26</c:f>
              <c:numCache>
                <c:formatCode>0.0%</c:formatCode>
                <c:ptCount val="13"/>
                <c:pt idx="0">
                  <c:v>2.5098638330667583E-2</c:v>
                </c:pt>
                <c:pt idx="1">
                  <c:v>9.6944678257844044E-3</c:v>
                </c:pt>
                <c:pt idx="2">
                  <c:v>-1.9556050244965616E-2</c:v>
                </c:pt>
                <c:pt idx="3">
                  <c:v>-1.5847668173369942E-2</c:v>
                </c:pt>
                <c:pt idx="4">
                  <c:v>-5.5865975793665978E-2</c:v>
                </c:pt>
                <c:pt idx="5">
                  <c:v>-5.8517348266045655E-2</c:v>
                </c:pt>
                <c:pt idx="6">
                  <c:v>-5.1359385012546624E-2</c:v>
                </c:pt>
                <c:pt idx="7">
                  <c:v>-6.1284570633319581E-2</c:v>
                </c:pt>
                <c:pt idx="8">
                  <c:v>-3.2535463274516105E-2</c:v>
                </c:pt>
                <c:pt idx="9">
                  <c:v>-1.7663551939939397E-2</c:v>
                </c:pt>
                <c:pt idx="10">
                  <c:v>-9.2360458847982815E-3</c:v>
                </c:pt>
                <c:pt idx="11">
                  <c:v>-9.8251152495221761E-3</c:v>
                </c:pt>
                <c:pt idx="12">
                  <c:v>-5.2006932765821384E-3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27-442E-9518-5BEDC45D6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210672"/>
        <c:axId val="280211656"/>
      </c:barChart>
      <c:lineChart>
        <c:grouping val="standard"/>
        <c:varyColors val="0"/>
        <c:ser>
          <c:idx val="0"/>
          <c:order val="0"/>
          <c:tx>
            <c:strRef>
              <c:f>'3.1 Хөдөлмөр'!$A$21</c:f>
              <c:strCache>
                <c:ptCount val="1"/>
                <c:pt idx="0">
                  <c:v>Ажиллах хүчнээс гадуурх хүн ам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ysClr val="window" lastClr="FFFFFF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cat>
            <c:multiLvlStrRef>
              <c:f>'3.1 Хөдөлмөр'!$F$1:$R$2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f>'3.1 Хөдөлмөр'!$F$21:$R$21</c:f>
              <c:numCache>
                <c:formatCode>0.0%</c:formatCode>
                <c:ptCount val="13"/>
                <c:pt idx="0">
                  <c:v>5.8275900874019015E-2</c:v>
                </c:pt>
                <c:pt idx="1">
                  <c:v>7.0758874629190061E-2</c:v>
                </c:pt>
                <c:pt idx="2">
                  <c:v>2.6387313569811388E-2</c:v>
                </c:pt>
                <c:pt idx="3">
                  <c:v>-1.3764119079674453E-3</c:v>
                </c:pt>
                <c:pt idx="4">
                  <c:v>-4.0091471928987765E-2</c:v>
                </c:pt>
                <c:pt idx="5">
                  <c:v>-5.3125827944538795E-2</c:v>
                </c:pt>
                <c:pt idx="6">
                  <c:v>-2.6064288932220459E-2</c:v>
                </c:pt>
                <c:pt idx="7">
                  <c:v>-3.0722017594627671E-2</c:v>
                </c:pt>
                <c:pt idx="8">
                  <c:v>6.2662881530117787E-5</c:v>
                </c:pt>
                <c:pt idx="9">
                  <c:v>3.2668359327771679E-2</c:v>
                </c:pt>
                <c:pt idx="10">
                  <c:v>3.4003997146912823E-2</c:v>
                </c:pt>
                <c:pt idx="11">
                  <c:v>1.9852715309807589E-2</c:v>
                </c:pt>
                <c:pt idx="12">
                  <c:v>4.2937049009373229E-2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927-442E-9518-5BEDC45D6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10672"/>
        <c:axId val="280211656"/>
      </c:lineChart>
      <c:catAx>
        <c:axId val="2802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1656"/>
        <c:crosses val="autoZero"/>
        <c:auto val="1"/>
        <c:lblAlgn val="ctr"/>
        <c:lblOffset val="100"/>
        <c:noMultiLvlLbl val="0"/>
      </c:catAx>
      <c:valAx>
        <c:axId val="280211656"/>
        <c:scaling>
          <c:orientation val="minMax"/>
          <c:max val="0.16000000000000003"/>
          <c:min val="-0.1200000000000000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06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99986405424629"/>
          <c:y val="5.3101641713524377E-2"/>
          <c:w val="0.61667775120796109"/>
          <c:h val="0.199603669484331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676633867734015E-2"/>
          <c:y val="0.21928502114918352"/>
          <c:w val="0.8579303401494317"/>
          <c:h val="0.68408011467854168"/>
        </c:manualLayout>
      </c:layout>
      <c:lineChart>
        <c:grouping val="standard"/>
        <c:varyColors val="0"/>
        <c:ser>
          <c:idx val="0"/>
          <c:order val="0"/>
          <c:tx>
            <c:strRef>
              <c:f>'3.1 Хөдөлмөр'!$A$29</c:f>
              <c:strCache>
                <c:ptCount val="1"/>
                <c:pt idx="0">
                  <c:v>Ажиллах хүчний оролцооны түвшин</c:v>
                </c:pt>
              </c:strCache>
            </c:strRef>
          </c:tx>
          <c:spPr>
            <a:ln w="1270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4"/>
            <c:spPr>
              <a:solidFill>
                <a:schemeClr val="bg1"/>
              </a:solidFill>
              <a:ln w="6350">
                <a:solidFill>
                  <a:srgbClr val="286A6C"/>
                </a:solidFill>
              </a:ln>
              <a:effectLst/>
            </c:spPr>
          </c:marker>
          <c:dLbls>
            <c:dLbl>
              <c:idx val="16"/>
              <c:layout>
                <c:manualLayout>
                  <c:x val="-3.6860903803750115E-2"/>
                  <c:y val="2.2093215620774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4-42DA-B4B0-DF71E6BB4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[126]data_q!$P$1:$AF$2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  <c:extLst/>
            </c:multiLvlStrRef>
          </c:cat>
          <c:val>
            <c:numRef>
              <c:f>'3.1 Хөдөлмөр'!$B$29:$R$29</c:f>
              <c:numCache>
                <c:formatCode>0%</c:formatCode>
                <c:ptCount val="17"/>
                <c:pt idx="0">
                  <c:v>0.57998657391661068</c:v>
                </c:pt>
                <c:pt idx="1">
                  <c:v>0.59349565998400977</c:v>
                </c:pt>
                <c:pt idx="2">
                  <c:v>0.59232050847369955</c:v>
                </c:pt>
                <c:pt idx="3">
                  <c:v>0.57927146984984124</c:v>
                </c:pt>
                <c:pt idx="4" formatCode="0.0%">
                  <c:v>0.59022887323943662</c:v>
                </c:pt>
                <c:pt idx="5" formatCode="0.0%">
                  <c:v>0.59639163916391635</c:v>
                </c:pt>
                <c:pt idx="6" formatCode="0.0%">
                  <c:v>0.61610561056105606</c:v>
                </c:pt>
                <c:pt idx="7" formatCode="0.0%">
                  <c:v>0.60532453245324525</c:v>
                </c:pt>
                <c:pt idx="8" formatCode="0.0%">
                  <c:v>0.61111642965309565</c:v>
                </c:pt>
                <c:pt idx="9" formatCode="0.0%">
                  <c:v>0.6220462161103617</c:v>
                </c:pt>
                <c:pt idx="10" formatCode="0.0%">
                  <c:v>0.63028057311328456</c:v>
                </c:pt>
                <c:pt idx="11" formatCode="0.0%">
                  <c:v>0.62175334034980534</c:v>
                </c:pt>
                <c:pt idx="12" formatCode="0.0%">
                  <c:v>0.62014016604180333</c:v>
                </c:pt>
                <c:pt idx="13" formatCode="0.0%">
                  <c:v>0.61882300137581869</c:v>
                </c:pt>
                <c:pt idx="14" formatCode="0.0%">
                  <c:v>0.62661378173319149</c:v>
                </c:pt>
                <c:pt idx="15" formatCode="0.0%">
                  <c:v>0.62322999812715074</c:v>
                </c:pt>
                <c:pt idx="16" formatCode="0.0%">
                  <c:v>0.6039595096212973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84-42DA-B4B0-DF71E6BB4497}"/>
            </c:ext>
          </c:extLst>
        </c:ser>
        <c:ser>
          <c:idx val="1"/>
          <c:order val="1"/>
          <c:tx>
            <c:strRef>
              <c:f>'3.1 Хөдөлмөр'!$A$30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2700" cap="rnd">
              <a:solidFill>
                <a:srgbClr val="FBBF7F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6350">
                <a:solidFill>
                  <a:srgbClr val="FBBF7F"/>
                </a:solidFill>
              </a:ln>
              <a:effectLst/>
            </c:spPr>
          </c:marker>
          <c:dLbls>
            <c:dLbl>
              <c:idx val="16"/>
              <c:layout>
                <c:manualLayout>
                  <c:x val="-3.3873090353923045E-2"/>
                  <c:y val="2.4112940427900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4-42DA-B4B0-DF71E6BB4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2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[126]data_q!$P$1:$AF$2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  <c:extLst/>
            </c:multiLvlStrRef>
          </c:cat>
          <c:val>
            <c:numRef>
              <c:f>'3.1 Хөдөлмөр'!$B$30:$R$30</c:f>
              <c:numCache>
                <c:formatCode>0%</c:formatCode>
                <c:ptCount val="17"/>
                <c:pt idx="0">
                  <c:v>0.53085576463050277</c:v>
                </c:pt>
                <c:pt idx="1">
                  <c:v>0.54720231267093022</c:v>
                </c:pt>
                <c:pt idx="2">
                  <c:v>0.56028414485443589</c:v>
                </c:pt>
                <c:pt idx="3">
                  <c:v>0.54867130879636195</c:v>
                </c:pt>
                <c:pt idx="4" formatCode="0.0%">
                  <c:v>0.55189260563380282</c:v>
                </c:pt>
                <c:pt idx="5" formatCode="0.0%">
                  <c:v>0.56286028602860283</c:v>
                </c:pt>
                <c:pt idx="6" formatCode="0.0%">
                  <c:v>0.58358635863586361</c:v>
                </c:pt>
                <c:pt idx="7" formatCode="0.0%">
                  <c:v>0.5818261826182618</c:v>
                </c:pt>
                <c:pt idx="8" formatCode="0.0%">
                  <c:v>0.57989417068458338</c:v>
                </c:pt>
                <c:pt idx="9" formatCode="0.0%">
                  <c:v>0.58623090647982934</c:v>
                </c:pt>
                <c:pt idx="10" formatCode="0.0%">
                  <c:v>0.59195857222119475</c:v>
                </c:pt>
                <c:pt idx="11" formatCode="0.0%">
                  <c:v>0.58894830411393106</c:v>
                </c:pt>
                <c:pt idx="12" formatCode="0.0%">
                  <c:v>0.58658158154116335</c:v>
                </c:pt>
                <c:pt idx="13" formatCode="0.0%">
                  <c:v>0.59082932070600713</c:v>
                </c:pt>
                <c:pt idx="14" formatCode="0.0%">
                  <c:v>0.59234964920236954</c:v>
                </c:pt>
                <c:pt idx="15" formatCode="0.0%">
                  <c:v>0.58808788046459826</c:v>
                </c:pt>
                <c:pt idx="16" formatCode="0.0%">
                  <c:v>0.56972807155960492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184-42DA-B4B0-DF71E6BB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2"/>
          <c:order val="2"/>
          <c:tx>
            <c:strRef>
              <c:f>'3.1 Хөдөлмөр'!$A$31</c:f>
              <c:strCache>
                <c:ptCount val="1"/>
                <c:pt idx="0">
                  <c:v>Ажиллах хүчнээс гадуурх хүн амын түвшин, БГТ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3.0998401541056951E-2"/>
                  <c:y val="2.8132914643428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4-42DA-B4B0-DF71E6BB4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[126]data_q!$P$1:$AF$2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  <c:extLst/>
            </c:multiLvlStrRef>
          </c:cat>
          <c:val>
            <c:numRef>
              <c:f>'3.1 Хөдөлмөр'!$B$31:$R$31</c:f>
              <c:numCache>
                <c:formatCode>0.0%</c:formatCode>
                <c:ptCount val="17"/>
                <c:pt idx="0">
                  <c:v>8.4710252781078535E-2</c:v>
                </c:pt>
                <c:pt idx="1">
                  <c:v>7.8001155584401197E-2</c:v>
                </c:pt>
                <c:pt idx="2">
                  <c:v>5.4086196849431001E-2</c:v>
                </c:pt>
                <c:pt idx="3">
                  <c:v>5.2825251451467811E-2</c:v>
                </c:pt>
                <c:pt idx="4">
                  <c:v>6.5026099925428793E-2</c:v>
                </c:pt>
                <c:pt idx="5">
                  <c:v>5.6223714306795548E-2</c:v>
                </c:pt>
                <c:pt idx="6">
                  <c:v>5.2781944146846664E-2</c:v>
                </c:pt>
                <c:pt idx="7">
                  <c:v>3.8746728700203549E-2</c:v>
                </c:pt>
                <c:pt idx="8">
                  <c:v>5.1097645207459581E-2</c:v>
                </c:pt>
                <c:pt idx="9">
                  <c:v>5.757660556877011E-2</c:v>
                </c:pt>
                <c:pt idx="10">
                  <c:v>6.0802185078526257E-2</c:v>
                </c:pt>
                <c:pt idx="11">
                  <c:v>5.2762139110371281E-2</c:v>
                </c:pt>
                <c:pt idx="12">
                  <c:v>5.4114515295527098E-2</c:v>
                </c:pt>
                <c:pt idx="13">
                  <c:v>4.5236975043871551E-2</c:v>
                </c:pt>
                <c:pt idx="14">
                  <c:v>5.4682100136676424E-2</c:v>
                </c:pt>
                <c:pt idx="15">
                  <c:v>5.6387076630067645E-2</c:v>
                </c:pt>
                <c:pt idx="16">
                  <c:v>5.6678358095591193E-2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184-42DA-B4B0-DF71E6BB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72768"/>
        <c:axId val="33158368"/>
      </c:lineChart>
      <c:catAx>
        <c:axId val="135179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05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in val="0.4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midCat"/>
        <c:majorUnit val="5.000000000000001E-2"/>
      </c:valAx>
      <c:valAx>
        <c:axId val="33158368"/>
        <c:scaling>
          <c:orientation val="minMax"/>
          <c:max val="0.1"/>
          <c:min val="2.0000000000000004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3172768"/>
        <c:crosses val="max"/>
        <c:crossBetween val="between"/>
        <c:majorUnit val="2.0000000000000004E-2"/>
      </c:valAx>
      <c:catAx>
        <c:axId val="3317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5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08171666943059"/>
          <c:y val="2.019660359919379E-3"/>
          <c:w val="0.60428014473029601"/>
          <c:h val="0.18590146665508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258105948184051E-2"/>
          <c:y val="0.24130500852215073"/>
          <c:w val="0.90324210722828502"/>
          <c:h val="0.6602105592099726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Хөдөлмөр'!$A$36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Хөдөлмөр'!$B$36:$R$36</c:f>
              <c:numCache>
                <c:formatCode>0.0%</c:formatCode>
                <c:ptCount val="17"/>
                <c:pt idx="0">
                  <c:v>8.4710252781078535E-2</c:v>
                </c:pt>
                <c:pt idx="1">
                  <c:v>7.8001155584401197E-2</c:v>
                </c:pt>
                <c:pt idx="2">
                  <c:v>5.4086196849431001E-2</c:v>
                </c:pt>
                <c:pt idx="3">
                  <c:v>5.2825251451467811E-2</c:v>
                </c:pt>
                <c:pt idx="4">
                  <c:v>6.5026099925428793E-2</c:v>
                </c:pt>
                <c:pt idx="5">
                  <c:v>5.6223714306795548E-2</c:v>
                </c:pt>
                <c:pt idx="6">
                  <c:v>5.2781944146846664E-2</c:v>
                </c:pt>
                <c:pt idx="7">
                  <c:v>3.8746728700203549E-2</c:v>
                </c:pt>
                <c:pt idx="8">
                  <c:v>5.1097645207459581E-2</c:v>
                </c:pt>
                <c:pt idx="9">
                  <c:v>5.757660556877011E-2</c:v>
                </c:pt>
                <c:pt idx="10">
                  <c:v>6.0802185078526257E-2</c:v>
                </c:pt>
                <c:pt idx="11">
                  <c:v>5.2762139110371281E-2</c:v>
                </c:pt>
                <c:pt idx="12">
                  <c:v>5.4114515295527098E-2</c:v>
                </c:pt>
                <c:pt idx="13">
                  <c:v>4.5236975043871551E-2</c:v>
                </c:pt>
                <c:pt idx="14">
                  <c:v>5.4682100136676424E-2</c:v>
                </c:pt>
                <c:pt idx="15">
                  <c:v>5.6387076630067645E-2</c:v>
                </c:pt>
                <c:pt idx="16">
                  <c:v>5.6678358095591193E-2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2"/>
          <c:tx>
            <c:strRef>
              <c:f>'3.1 Хөдөлмөр'!$A$37</c:f>
              <c:strCache>
                <c:ptCount val="1"/>
                <c:pt idx="0">
                  <c:v>Цаг хугацаанаас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Хөдөлмөр'!$B$37:$R$37</c:f>
              <c:numCache>
                <c:formatCode>0.0%</c:formatCode>
                <c:ptCount val="17"/>
                <c:pt idx="0">
                  <c:v>3.2574003252533691E-3</c:v>
                </c:pt>
                <c:pt idx="1">
                  <c:v>4.9824683599407954E-3</c:v>
                </c:pt>
                <c:pt idx="2">
                  <c:v>1.1145761054063966E-2</c:v>
                </c:pt>
                <c:pt idx="3">
                  <c:v>8.0955106713549753E-3</c:v>
                </c:pt>
                <c:pt idx="4">
                  <c:v>4.6234153616703955E-3</c:v>
                </c:pt>
                <c:pt idx="5">
                  <c:v>5.1649081384195382E-3</c:v>
                </c:pt>
                <c:pt idx="6">
                  <c:v>5.2139132919077208E-3</c:v>
                </c:pt>
                <c:pt idx="7">
                  <c:v>4.5798197150334402E-3</c:v>
                </c:pt>
                <c:pt idx="8">
                  <c:v>6.771719703496942E-3</c:v>
                </c:pt>
                <c:pt idx="9">
                  <c:v>5.037078494473205E-3</c:v>
                </c:pt>
                <c:pt idx="10">
                  <c:v>1.1827096547910099E-3</c:v>
                </c:pt>
                <c:pt idx="11">
                  <c:v>1.3028358296590223E-3</c:v>
                </c:pt>
                <c:pt idx="12">
                  <c:v>7.6830603939264752E-4</c:v>
                </c:pt>
                <c:pt idx="13">
                  <c:v>1.1971523845173788E-3</c:v>
                </c:pt>
                <c:pt idx="14">
                  <c:v>1.32403164924014E-3</c:v>
                </c:pt>
                <c:pt idx="15">
                  <c:v>8.1871622765390477E-4</c:v>
                </c:pt>
                <c:pt idx="16">
                  <c:v>1.6584767790346513E-3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3"/>
          <c:tx>
            <c:strRef>
              <c:f>'3.1 Хөдөлмөр'!$A$38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Хөдөлмөр'!$B$38:$R$38</c:f>
              <c:numCache>
                <c:formatCode>0.0%</c:formatCode>
                <c:ptCount val="17"/>
                <c:pt idx="0">
                  <c:v>3.6359145632767785E-2</c:v>
                </c:pt>
                <c:pt idx="1">
                  <c:v>3.4080831309900243E-2</c:v>
                </c:pt>
                <c:pt idx="2">
                  <c:v>3.1786393468077545E-2</c:v>
                </c:pt>
                <c:pt idx="3">
                  <c:v>3.4273079049198449E-2</c:v>
                </c:pt>
                <c:pt idx="4">
                  <c:v>2.3591087811271293E-2</c:v>
                </c:pt>
                <c:pt idx="5">
                  <c:v>2.0241451601243403E-2</c:v>
                </c:pt>
                <c:pt idx="6">
                  <c:v>3.0200180092817074E-2</c:v>
                </c:pt>
                <c:pt idx="7">
                  <c:v>3.7301420673245156E-2</c:v>
                </c:pt>
                <c:pt idx="8">
                  <c:v>2.5196609910666565E-2</c:v>
                </c:pt>
                <c:pt idx="9">
                  <c:v>1.90776832281087E-2</c:v>
                </c:pt>
                <c:pt idx="10">
                  <c:v>1.3989879632573343E-2</c:v>
                </c:pt>
                <c:pt idx="11">
                  <c:v>7.5872826814731304E-3</c:v>
                </c:pt>
                <c:pt idx="12">
                  <c:v>1.9851471679861347E-2</c:v>
                </c:pt>
                <c:pt idx="13">
                  <c:v>1.6354290949233935E-2</c:v>
                </c:pt>
                <c:pt idx="14">
                  <c:v>1.7759525524321074E-2</c:v>
                </c:pt>
                <c:pt idx="15">
                  <c:v>2.0970059491482593E-2</c:v>
                </c:pt>
                <c:pt idx="16">
                  <c:v>2.95955262542568E-2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0"/>
          <c:tx>
            <c:strRef>
              <c:f>'3.1 Хөдөлмөр'!$A$35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-2.1963824140444985E-2"/>
                  <c:y val="-3.831553902325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7C-4E4C-9A6D-4B3BD405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 Хөдөлмөр'!$F$1:$F$2</c:f>
              <c:strCache>
                <c:ptCount val="2"/>
                <c:pt idx="0">
                  <c:v>2023</c:v>
                </c:pt>
                <c:pt idx="1">
                  <c:v>I</c:v>
                </c:pt>
              </c:strCache>
            </c:strRef>
          </c:cat>
          <c:val>
            <c:numRef>
              <c:f>'3.1 Хөдөлмөр'!$B$35:$R$35</c:f>
              <c:numCache>
                <c:formatCode>0.0%</c:formatCode>
                <c:ptCount val="17"/>
                <c:pt idx="0">
                  <c:v>0.12112837002883377</c:v>
                </c:pt>
                <c:pt idx="1">
                  <c:v>0.11423630436511094</c:v>
                </c:pt>
                <c:pt idx="2">
                  <c:v>9.4944862690958934E-2</c:v>
                </c:pt>
                <c:pt idx="3">
                  <c:v>9.3105899076048326E-2</c:v>
                </c:pt>
                <c:pt idx="4">
                  <c:v>9.1597495267220039E-2</c:v>
                </c:pt>
                <c:pt idx="5">
                  <c:v>8.0387479216366658E-2</c:v>
                </c:pt>
                <c:pt idx="6">
                  <c:v>8.6444552192283738E-2</c:v>
                </c:pt>
                <c:pt idx="7">
                  <c:v>7.9011827279725666E-2</c:v>
                </c:pt>
                <c:pt idx="8">
                  <c:v>8.1607863008183706E-2</c:v>
                </c:pt>
                <c:pt idx="9">
                  <c:v>8.0496843261048584E-2</c:v>
                </c:pt>
                <c:pt idx="10">
                  <c:v>7.5107613149533764E-2</c:v>
                </c:pt>
                <c:pt idx="11">
                  <c:v>6.1242051373466659E-2</c:v>
                </c:pt>
                <c:pt idx="12">
                  <c:v>7.3644788241340048E-2</c:v>
                </c:pt>
                <c:pt idx="13">
                  <c:v>6.2029021147685173E-2</c:v>
                </c:pt>
                <c:pt idx="14">
                  <c:v>7.2771014983267157E-2</c:v>
                </c:pt>
                <c:pt idx="15">
                  <c:v>7.697624346972029E-2</c:v>
                </c:pt>
                <c:pt idx="16">
                  <c:v>8.6205851800760416E-2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744341778779202E-2"/>
          <c:y val="3.1937343534296454E-2"/>
          <c:w val="0.92019372438778879"/>
          <c:h val="0.192009915991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'1.2 Инфляцын эрсдэл'!$A$3</c:f>
              <c:strCache>
                <c:ptCount val="1"/>
                <c:pt idx="0">
                  <c:v>Fanchart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2026*</c:v>
                  </c:pt>
                  <c:pt idx="12">
                    <c:v>2027*</c:v>
                  </c:pt>
                  <c:pt idx="16">
                    <c:v>2028*</c:v>
                  </c:pt>
                </c:lvl>
              </c:multiLvlStrCache>
            </c:multiLvlStrRef>
          </c:cat>
          <c:val>
            <c:numRef>
              <c:f>'1.2 Инфляцын эрсдэл'!$B$3:$U$3</c:f>
              <c:numCache>
                <c:formatCode>0.0%</c:formatCode>
                <c:ptCount val="20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8.77475375E-2</c:v>
                </c:pt>
                <c:pt idx="7">
                  <c:v>8.08325513E-2</c:v>
                </c:pt>
                <c:pt idx="8">
                  <c:v>7.0800000000000002E-2</c:v>
                </c:pt>
                <c:pt idx="9">
                  <c:v>9.5399999999999985E-2</c:v>
                </c:pt>
                <c:pt idx="10">
                  <c:v>8.1900000000000001E-2</c:v>
                </c:pt>
                <c:pt idx="11">
                  <c:v>5.8999999999999997E-2</c:v>
                </c:pt>
                <c:pt idx="12">
                  <c:v>4.36E-2</c:v>
                </c:pt>
                <c:pt idx="13">
                  <c:v>1.4100000000000001E-2</c:v>
                </c:pt>
                <c:pt idx="14">
                  <c:v>6.9000000000000034E-3</c:v>
                </c:pt>
                <c:pt idx="15">
                  <c:v>9.5000000000000015E-3</c:v>
                </c:pt>
                <c:pt idx="16">
                  <c:v>1.2499999999999997E-2</c:v>
                </c:pt>
                <c:pt idx="17">
                  <c:v>1.4600000000000002E-2</c:v>
                </c:pt>
                <c:pt idx="18">
                  <c:v>1.6399999999999998E-2</c:v>
                </c:pt>
                <c:pt idx="19">
                  <c:v>1.7100000000000001E-2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E75-9356-116414707B02}"/>
            </c:ext>
          </c:extLst>
        </c:ser>
        <c:ser>
          <c:idx val="2"/>
          <c:order val="1"/>
          <c:tx>
            <c:strRef>
              <c:f>'1.2 Инфляцын эрсдэл'!$A$4</c:f>
              <c:strCache>
                <c:ptCount val="1"/>
              </c:strCache>
            </c:strRef>
          </c:tx>
          <c:spPr>
            <a:solidFill>
              <a:srgbClr val="A9C3C4">
                <a:alpha val="2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2026*</c:v>
                  </c:pt>
                  <c:pt idx="12">
                    <c:v>2027*</c:v>
                  </c:pt>
                  <c:pt idx="16">
                    <c:v>2028*</c:v>
                  </c:pt>
                </c:lvl>
              </c:multiLvlStrCache>
            </c:multiLvlStrRef>
          </c:cat>
          <c:val>
            <c:numRef>
              <c:f>'1.2 Инфляцын эрсдэл'!$B$4:$U$4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8.0000000000000071E-3</c:v>
                </c:pt>
                <c:pt idx="10">
                  <c:v>1.55E-2</c:v>
                </c:pt>
                <c:pt idx="11">
                  <c:v>2.3200000000000005E-2</c:v>
                </c:pt>
                <c:pt idx="12">
                  <c:v>3.0899999999999997E-2</c:v>
                </c:pt>
                <c:pt idx="13">
                  <c:v>0.03</c:v>
                </c:pt>
                <c:pt idx="14">
                  <c:v>2.9700000000000001E-2</c:v>
                </c:pt>
                <c:pt idx="15">
                  <c:v>2.8799999999999999E-2</c:v>
                </c:pt>
                <c:pt idx="16">
                  <c:v>2.7199999999999998E-2</c:v>
                </c:pt>
                <c:pt idx="17">
                  <c:v>2.5300000000000003E-2</c:v>
                </c:pt>
                <c:pt idx="18">
                  <c:v>2.3199999999999998E-2</c:v>
                </c:pt>
                <c:pt idx="19">
                  <c:v>2.1299999999999996E-2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C-4E75-9356-116414707B02}"/>
            </c:ext>
          </c:extLst>
        </c:ser>
        <c:ser>
          <c:idx val="3"/>
          <c:order val="2"/>
          <c:tx>
            <c:strRef>
              <c:f>'1.2 Инфляцын эрсдэл'!$A$5</c:f>
              <c:strCache>
                <c:ptCount val="1"/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2026*</c:v>
                  </c:pt>
                  <c:pt idx="12">
                    <c:v>2027*</c:v>
                  </c:pt>
                  <c:pt idx="16">
                    <c:v>2028*</c:v>
                  </c:pt>
                </c:lvl>
              </c:multiLvlStrCache>
            </c:multiLvlStrRef>
          </c:cat>
          <c:val>
            <c:numRef>
              <c:f>'1.2 Инфляцын эрсдэл'!$B$5:$U$5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6.9000000000000034E-3</c:v>
                </c:pt>
                <c:pt idx="10">
                  <c:v>1.3200000000000003E-2</c:v>
                </c:pt>
                <c:pt idx="11">
                  <c:v>1.9900000000000001E-2</c:v>
                </c:pt>
                <c:pt idx="12">
                  <c:v>2.6700000000000002E-2</c:v>
                </c:pt>
                <c:pt idx="13">
                  <c:v>2.5999999999999995E-2</c:v>
                </c:pt>
                <c:pt idx="14">
                  <c:v>2.5800000000000003E-2</c:v>
                </c:pt>
                <c:pt idx="15">
                  <c:v>2.4900000000000005E-2</c:v>
                </c:pt>
                <c:pt idx="16">
                  <c:v>2.3500000000000007E-2</c:v>
                </c:pt>
                <c:pt idx="17">
                  <c:v>2.1799999999999993E-2</c:v>
                </c:pt>
                <c:pt idx="18">
                  <c:v>2.01E-2</c:v>
                </c:pt>
                <c:pt idx="19">
                  <c:v>1.8300000000000004E-2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E75-9356-116414707B02}"/>
            </c:ext>
          </c:extLst>
        </c:ser>
        <c:ser>
          <c:idx val="4"/>
          <c:order val="3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2026*</c:v>
                  </c:pt>
                  <c:pt idx="12">
                    <c:v>2027*</c:v>
                  </c:pt>
                  <c:pt idx="16">
                    <c:v>2028*</c:v>
                  </c:pt>
                </c:lvl>
              </c:multiLvlStrCache>
            </c:multiLvlStrRef>
          </c:cat>
          <c:val>
            <c:numRef>
              <c:f>'1.2 Инфляцын эрсдэл'!$B$6:$U$6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6.8000000000000144E-3</c:v>
                </c:pt>
                <c:pt idx="10">
                  <c:v>1.3399999999999995E-2</c:v>
                </c:pt>
                <c:pt idx="11">
                  <c:v>2.0299999999999999E-2</c:v>
                </c:pt>
                <c:pt idx="12">
                  <c:v>2.7499999999999983E-2</c:v>
                </c:pt>
                <c:pt idx="13">
                  <c:v>2.6700000000000002E-2</c:v>
                </c:pt>
                <c:pt idx="14">
                  <c:v>2.64E-2</c:v>
                </c:pt>
                <c:pt idx="15">
                  <c:v>2.5499999999999981E-2</c:v>
                </c:pt>
                <c:pt idx="16">
                  <c:v>2.4099999999999996E-2</c:v>
                </c:pt>
                <c:pt idx="17">
                  <c:v>2.2300000000000007E-2</c:v>
                </c:pt>
                <c:pt idx="18">
                  <c:v>2.0400000000000008E-2</c:v>
                </c:pt>
                <c:pt idx="19">
                  <c:v>1.8600000000000005E-2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C-4E75-9356-116414707B02}"/>
            </c:ext>
          </c:extLst>
        </c:ser>
        <c:ser>
          <c:idx val="5"/>
          <c:order val="4"/>
          <c:spPr>
            <a:solidFill>
              <a:srgbClr val="A9C3C4">
                <a:alpha val="4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2026*</c:v>
                  </c:pt>
                  <c:pt idx="12">
                    <c:v>2027*</c:v>
                  </c:pt>
                  <c:pt idx="16">
                    <c:v>2028*</c:v>
                  </c:pt>
                </c:lvl>
              </c:multiLvlStrCache>
            </c:multiLvlStrRef>
          </c:cat>
          <c:val>
            <c:numRef>
              <c:f>'1.2 Инфляцын эрсдэл'!$B$7:$U$7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8.1999999999999851E-3</c:v>
                </c:pt>
                <c:pt idx="10">
                  <c:v>1.6100000000000003E-2</c:v>
                </c:pt>
                <c:pt idx="11">
                  <c:v>2.4599999999999983E-2</c:v>
                </c:pt>
                <c:pt idx="12">
                  <c:v>3.3300000000000024E-2</c:v>
                </c:pt>
                <c:pt idx="13">
                  <c:v>3.2400000000000012E-2</c:v>
                </c:pt>
                <c:pt idx="14">
                  <c:v>3.2199999999999993E-2</c:v>
                </c:pt>
                <c:pt idx="15">
                  <c:v>3.1000000000000014E-2</c:v>
                </c:pt>
                <c:pt idx="16">
                  <c:v>2.9100000000000001E-2</c:v>
                </c:pt>
                <c:pt idx="17">
                  <c:v>2.6899999999999993E-2</c:v>
                </c:pt>
                <c:pt idx="18">
                  <c:v>2.47E-2</c:v>
                </c:pt>
                <c:pt idx="19">
                  <c:v>2.2599999999999981E-2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5"/>
          <c:tx>
            <c:strRef>
              <c:f>'1.2 Инфляцын эрсдэл'!$A$8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F77F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77F00"/>
                </a:solidFill>
              </a:ln>
              <a:effectLst/>
            </c:spPr>
          </c:marker>
          <c:val>
            <c:numRef>
              <c:f>'1.2 Инфляцын эрсдэл'!$B$8:$U$8</c:f>
              <c:numCache>
                <c:formatCode>0.0%</c:formatCode>
                <c:ptCount val="20"/>
                <c:pt idx="0">
                  <c:v>6.3830156100000007E-2</c:v>
                </c:pt>
                <c:pt idx="1">
                  <c:v>5.1220029599999994E-2</c:v>
                </c:pt>
                <c:pt idx="2">
                  <c:v>5.8410030500000001E-2</c:v>
                </c:pt>
                <c:pt idx="3">
                  <c:v>7.4393180599999997E-2</c:v>
                </c:pt>
                <c:pt idx="4">
                  <c:v>9.1435925599999995E-2</c:v>
                </c:pt>
                <c:pt idx="5">
                  <c:v>8.3701837300000012E-2</c:v>
                </c:pt>
                <c:pt idx="6">
                  <c:v>8.6249987400000006E-2</c:v>
                </c:pt>
                <c:pt idx="7">
                  <c:v>8.28239697E-2</c:v>
                </c:pt>
                <c:pt idx="8">
                  <c:v>7.0796458600000001E-2</c:v>
                </c:pt>
                <c:pt idx="9">
                  <c:v>0.11255158250000001</c:v>
                </c:pt>
                <c:pt idx="10">
                  <c:v>0.1225058925</c:v>
                </c:pt>
                <c:pt idx="11">
                  <c:v>0.1160955105</c:v>
                </c:pt>
                <c:pt idx="12">
                  <c:v>0.11684159499999999</c:v>
                </c:pt>
                <c:pt idx="13">
                  <c:v>8.3938411799999987E-2</c:v>
                </c:pt>
                <c:pt idx="14">
                  <c:v>6.7359329549999999E-2</c:v>
                </c:pt>
                <c:pt idx="15">
                  <c:v>6.61990831E-2</c:v>
                </c:pt>
                <c:pt idx="16">
                  <c:v>6.4859798349999997E-2</c:v>
                </c:pt>
                <c:pt idx="17">
                  <c:v>6.3147098800000009E-2</c:v>
                </c:pt>
                <c:pt idx="18">
                  <c:v>6.0920731250000006E-2</c:v>
                </c:pt>
                <c:pt idx="19">
                  <c:v>5.7816256250000003E-2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22C-4E75-9356-116414707B02}"/>
            </c:ext>
          </c:extLst>
        </c:ser>
        <c:ser>
          <c:idx val="9"/>
          <c:order val="6"/>
          <c:tx>
            <c:strRef>
              <c:f>'1.2 Инфляцын эрсдэл'!$A$9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286A6C"/>
                </a:solidFill>
              </a:ln>
              <a:effectLst/>
            </c:spPr>
          </c:marker>
          <c:val>
            <c:numRef>
              <c:f>'1.2 Инфляцын эрсдэл'!$B$9:$U$9</c:f>
              <c:numCache>
                <c:formatCode>0.0%</c:formatCode>
                <c:ptCount val="20"/>
                <c:pt idx="0">
                  <c:v>6.3830156100000007E-2</c:v>
                </c:pt>
                <c:pt idx="1">
                  <c:v>5.1220029599999994E-2</c:v>
                </c:pt>
                <c:pt idx="2">
                  <c:v>5.8410030500000001E-2</c:v>
                </c:pt>
                <c:pt idx="3">
                  <c:v>7.4393180599999997E-2</c:v>
                </c:pt>
                <c:pt idx="4">
                  <c:v>9.1435925599999995E-2</c:v>
                </c:pt>
                <c:pt idx="5">
                  <c:v>8.3701837300000012E-2</c:v>
                </c:pt>
                <c:pt idx="6">
                  <c:v>8.6249987400000006E-2</c:v>
                </c:pt>
                <c:pt idx="7">
                  <c:v>8.28239697E-2</c:v>
                </c:pt>
                <c:pt idx="8">
                  <c:v>7.0796458600000001E-2</c:v>
                </c:pt>
                <c:pt idx="9">
                  <c:v>0.1093329795</c:v>
                </c:pt>
                <c:pt idx="10">
                  <c:v>0.10775934049999999</c:v>
                </c:pt>
                <c:pt idx="11">
                  <c:v>9.6394280149999997E-2</c:v>
                </c:pt>
                <c:pt idx="12">
                  <c:v>9.2228834249999989E-2</c:v>
                </c:pt>
                <c:pt idx="13">
                  <c:v>5.90522593E-2</c:v>
                </c:pt>
                <c:pt idx="14">
                  <c:v>5.0506516000000001E-2</c:v>
                </c:pt>
                <c:pt idx="15">
                  <c:v>5.1818797700000002E-2</c:v>
                </c:pt>
                <c:pt idx="16">
                  <c:v>5.3395274399999998E-2</c:v>
                </c:pt>
                <c:pt idx="17">
                  <c:v>5.3968329550000006E-2</c:v>
                </c:pt>
                <c:pt idx="18">
                  <c:v>5.4170148549999998E-2</c:v>
                </c:pt>
                <c:pt idx="19">
                  <c:v>5.3298251699999993E-2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22C-4E75-9356-116414707B02}"/>
            </c:ext>
          </c:extLst>
        </c:ser>
        <c:ser>
          <c:idx val="10"/>
          <c:order val="7"/>
          <c:tx>
            <c:strRef>
              <c:f>'1.2 Инфляцын эрсдэл'!$A$11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эрсдэл'!$B$11:$U$11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C-4E75-9356-116414707B02}"/>
            </c:ext>
          </c:extLst>
        </c:ser>
        <c:ser>
          <c:idx val="11"/>
          <c:order val="8"/>
          <c:tx>
            <c:strRef>
              <c:f>'1.2 Инфляцын эрсдэл'!$A$12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эрсдэл'!$B$12:$U$12</c:f>
              <c:numCache>
                <c:formatCode>0.0%</c:formatCode>
                <c:ptCount val="20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2C-4E75-9356-116414707B02}"/>
            </c:ext>
          </c:extLst>
        </c:ser>
        <c:ser>
          <c:idx val="12"/>
          <c:order val="9"/>
          <c:tx>
            <c:strRef>
              <c:f>'1.2 Инфляцын эрсдэл'!$A$13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эрсдэл'!$B$13:$U$13</c:f>
              <c:numCache>
                <c:formatCode>0.0%</c:formatCode>
                <c:ptCount val="2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C-4E75-9356-116414707B02}"/>
            </c:ext>
          </c:extLst>
        </c:ser>
        <c:ser>
          <c:idx val="7"/>
          <c:order val="10"/>
          <c:tx>
            <c:strRef>
              <c:f>'1.2 Инфляцын эрсдэл'!$A$10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эрсдэл'!$B$10:$U$10</c:f>
              <c:numCache>
                <c:formatCode>0.0%</c:formatCode>
                <c:ptCount val="20"/>
                <c:pt idx="0">
                  <c:v>6.3830156100000007E-2</c:v>
                </c:pt>
                <c:pt idx="1">
                  <c:v>5.1220029599999994E-2</c:v>
                </c:pt>
                <c:pt idx="2">
                  <c:v>5.8410030500000001E-2</c:v>
                </c:pt>
                <c:pt idx="3">
                  <c:v>7.4393180599999997E-2</c:v>
                </c:pt>
                <c:pt idx="4">
                  <c:v>9.1435925599999995E-2</c:v>
                </c:pt>
                <c:pt idx="5">
                  <c:v>8.3701837300000012E-2</c:v>
                </c:pt>
                <c:pt idx="6">
                  <c:v>8.6249987400000006E-2</c:v>
                </c:pt>
                <c:pt idx="7">
                  <c:v>8.28239697E-2</c:v>
                </c:pt>
                <c:pt idx="8">
                  <c:v>7.0796458600000001E-2</c:v>
                </c:pt>
                <c:pt idx="9">
                  <c:v>0.110250294</c:v>
                </c:pt>
                <c:pt idx="10">
                  <c:v>0.11066587200000001</c:v>
                </c:pt>
                <c:pt idx="11">
                  <c:v>0.10222650599999999</c:v>
                </c:pt>
                <c:pt idx="12">
                  <c:v>0.101498042</c:v>
                </c:pt>
                <c:pt idx="13">
                  <c:v>7.0497538900000004E-2</c:v>
                </c:pt>
                <c:pt idx="14">
                  <c:v>6.2849448000000002E-2</c:v>
                </c:pt>
                <c:pt idx="15">
                  <c:v>6.3637311299999999E-2</c:v>
                </c:pt>
                <c:pt idx="16">
                  <c:v>6.3583737299999998E-2</c:v>
                </c:pt>
                <c:pt idx="17">
                  <c:v>6.1928505600000003E-2</c:v>
                </c:pt>
                <c:pt idx="18">
                  <c:v>5.9780127799999999E-2</c:v>
                </c:pt>
                <c:pt idx="19">
                  <c:v>5.6699139400000001E-2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in val="-1.5000000000000003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93784825913604297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Хөдөлмөр'!$A$42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Хөдөлмөр'!$B$42:$R$42</c:f>
              <c:numCache>
                <c:formatCode>0.0%</c:formatCode>
                <c:ptCount val="17"/>
                <c:pt idx="0">
                  <c:v>0.10282150733896089</c:v>
                </c:pt>
                <c:pt idx="1">
                  <c:v>0.16088973241130478</c:v>
                </c:pt>
                <c:pt idx="2">
                  <c:v>0.17829720620178269</c:v>
                </c:pt>
                <c:pt idx="3">
                  <c:v>0.21695994993742174</c:v>
                </c:pt>
                <c:pt idx="4">
                  <c:v>0.26252486035445832</c:v>
                </c:pt>
                <c:pt idx="5">
                  <c:v>0.22374665066353505</c:v>
                </c:pt>
                <c:pt idx="6">
                  <c:v>0.27725067358715783</c:v>
                </c:pt>
                <c:pt idx="7">
                  <c:v>0.27720225401001164</c:v>
                </c:pt>
                <c:pt idx="8">
                  <c:v>0.24738684827014024</c:v>
                </c:pt>
                <c:pt idx="9">
                  <c:v>0.30417113070192592</c:v>
                </c:pt>
                <c:pt idx="10">
                  <c:v>0.23404923256855636</c:v>
                </c:pt>
                <c:pt idx="11">
                  <c:v>0.19531180101995171</c:v>
                </c:pt>
                <c:pt idx="12">
                  <c:v>0.14796164119630428</c:v>
                </c:pt>
                <c:pt idx="13">
                  <c:v>9.4202604568136561E-2</c:v>
                </c:pt>
                <c:pt idx="14">
                  <c:v>0.10107573457858066</c:v>
                </c:pt>
                <c:pt idx="15">
                  <c:v>6.7365269461077792E-2</c:v>
                </c:pt>
                <c:pt idx="16">
                  <c:v>0.11931644797070495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Хөдөлмөр'!$A$43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Хөдөлмөр'!$B$43:$R$43</c:f>
              <c:numCache>
                <c:formatCode>0.0%</c:formatCode>
                <c:ptCount val="17"/>
                <c:pt idx="0">
                  <c:v>0.12794755207782593</c:v>
                </c:pt>
                <c:pt idx="1">
                  <c:v>0.16767310789049916</c:v>
                </c:pt>
                <c:pt idx="2">
                  <c:v>0.16555891238670695</c:v>
                </c:pt>
                <c:pt idx="3">
                  <c:v>0.20335174609119</c:v>
                </c:pt>
                <c:pt idx="4">
                  <c:v>0.26830411549639077</c:v>
                </c:pt>
                <c:pt idx="5">
                  <c:v>0.23702809860368901</c:v>
                </c:pt>
                <c:pt idx="6">
                  <c:v>0.34473820632452035</c:v>
                </c:pt>
                <c:pt idx="7">
                  <c:v>0.38597992686532345</c:v>
                </c:pt>
                <c:pt idx="8">
                  <c:v>0.32951437652450277</c:v>
                </c:pt>
                <c:pt idx="9">
                  <c:v>0.41234671125975475</c:v>
                </c:pt>
                <c:pt idx="10">
                  <c:v>0.30062965818555631</c:v>
                </c:pt>
                <c:pt idx="11">
                  <c:v>0.25148759402716969</c:v>
                </c:pt>
                <c:pt idx="12">
                  <c:v>0.21031856340690491</c:v>
                </c:pt>
                <c:pt idx="13">
                  <c:v>0.13103108041440548</c:v>
                </c:pt>
                <c:pt idx="14">
                  <c:v>0.11643531097169402</c:v>
                </c:pt>
                <c:pt idx="15">
                  <c:v>7.6522831255046109E-2</c:v>
                </c:pt>
                <c:pt idx="16">
                  <c:v>0.14836931557188793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Хөдөлмөр'!$A$44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Хөдөлмөр'!$B$44:$R$44</c:f>
              <c:numCache>
                <c:formatCode>0.0%</c:formatCode>
                <c:ptCount val="17"/>
                <c:pt idx="0">
                  <c:v>-4.4136167451283015E-2</c:v>
                </c:pt>
                <c:pt idx="1">
                  <c:v>-1.8318088341010563E-3</c:v>
                </c:pt>
                <c:pt idx="2">
                  <c:v>2.551546052259468E-2</c:v>
                </c:pt>
                <c:pt idx="3">
                  <c:v>6.6840823514284331E-2</c:v>
                </c:pt>
                <c:pt idx="4">
                  <c:v>0.11979337562784953</c:v>
                </c:pt>
                <c:pt idx="5">
                  <c:v>0.10145324367491471</c:v>
                </c:pt>
                <c:pt idx="6">
                  <c:v>0.16655279846977944</c:v>
                </c:pt>
                <c:pt idx="7">
                  <c:v>0.17950424836840528</c:v>
                </c:pt>
                <c:pt idx="8">
                  <c:v>0.1722866098198772</c:v>
                </c:pt>
                <c:pt idx="9">
                  <c:v>0.2411258912082781</c:v>
                </c:pt>
                <c:pt idx="10">
                  <c:v>0.16579088439210787</c:v>
                </c:pt>
                <c:pt idx="11">
                  <c:v>0.11275053359008957</c:v>
                </c:pt>
                <c:pt idx="12">
                  <c:v>5.1790223467764518E-2</c:v>
                </c:pt>
                <c:pt idx="13">
                  <c:v>9.3708083527113128E-3</c:v>
                </c:pt>
                <c:pt idx="14">
                  <c:v>1.364854736808363E-2</c:v>
                </c:pt>
                <c:pt idx="15">
                  <c:v>-1.4276273870548528E-2</c:v>
                </c:pt>
                <c:pt idx="16">
                  <c:v>4.5312054716443395E-2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Хөдөлмөр'!$A$45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'3.1 Хөдөлмөр'!$B$1:$R$2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'3.1 Хөдөлмөр'!$B$45:$R$45</c:f>
              <c:numCache>
                <c:formatCode>0.0%</c:formatCode>
                <c:ptCount val="17"/>
                <c:pt idx="0">
                  <c:v>0.23153720695279167</c:v>
                </c:pt>
                <c:pt idx="1">
                  <c:v>0.1585593573522539</c:v>
                </c:pt>
                <c:pt idx="2">
                  <c:v>0.10894199045100739</c:v>
                </c:pt>
                <c:pt idx="3">
                  <c:v>0.12422127742457767</c:v>
                </c:pt>
                <c:pt idx="4">
                  <c:v>7.7102870463750639E-2</c:v>
                </c:pt>
                <c:pt idx="5">
                  <c:v>0.13208201608612691</c:v>
                </c:pt>
                <c:pt idx="6">
                  <c:v>0.23463417160969779</c:v>
                </c:pt>
                <c:pt idx="7">
                  <c:v>0.24965349214943156</c:v>
                </c:pt>
                <c:pt idx="8">
                  <c:v>0.25986171042370687</c:v>
                </c:pt>
                <c:pt idx="9">
                  <c:v>0.24003261514133234</c:v>
                </c:pt>
                <c:pt idx="10">
                  <c:v>0.16816896165565942</c:v>
                </c:pt>
                <c:pt idx="11">
                  <c:v>0.14451694243341939</c:v>
                </c:pt>
                <c:pt idx="12">
                  <c:v>0.16269543242725737</c:v>
                </c:pt>
                <c:pt idx="13">
                  <c:v>0.17612549963536073</c:v>
                </c:pt>
                <c:pt idx="14">
                  <c:v>0.13536374428452591</c:v>
                </c:pt>
                <c:pt idx="15">
                  <c:v>0.14053074739435778</c:v>
                </c:pt>
                <c:pt idx="16">
                  <c:v>0.1399999999999999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416495209326E-2"/>
          <c:y val="9.8772002970127976E-2"/>
          <c:w val="0.90278569835884126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зээл'!$B$4:$BC$4</c15:sqref>
                  </c15:fullRef>
                </c:ext>
              </c:extLst>
              <c:f>'3.2.1 Мөнгө, зээл'!$AP$4:$BC$4</c:f>
              <c:numCache>
                <c:formatCode>0.0%</c:formatCode>
                <c:ptCount val="14"/>
                <c:pt idx="0">
                  <c:v>-9.2592369254612811E-2</c:v>
                </c:pt>
                <c:pt idx="1">
                  <c:v>-0.10514560368083019</c:v>
                </c:pt>
                <c:pt idx="2">
                  <c:v>-0.11071143746612352</c:v>
                </c:pt>
                <c:pt idx="3">
                  <c:v>-6.9545975044861638E-2</c:v>
                </c:pt>
                <c:pt idx="4">
                  <c:v>-7.2846009005842191E-2</c:v>
                </c:pt>
                <c:pt idx="5">
                  <c:v>-7.2923340759757024E-2</c:v>
                </c:pt>
                <c:pt idx="6">
                  <c:v>-4.6229809198232177E-2</c:v>
                </c:pt>
                <c:pt idx="7">
                  <c:v>-7.5385685889362855E-2</c:v>
                </c:pt>
                <c:pt idx="8">
                  <c:v>-2.2450138586224144E-2</c:v>
                </c:pt>
                <c:pt idx="9">
                  <c:v>-2.3470304617439371E-2</c:v>
                </c:pt>
                <c:pt idx="10">
                  <c:v>-1.6724351794022752E-2</c:v>
                </c:pt>
                <c:pt idx="11">
                  <c:v>-1.2464852642795312E-2</c:v>
                </c:pt>
                <c:pt idx="12">
                  <c:v>-4.6252460771002653E-2</c:v>
                </c:pt>
                <c:pt idx="13">
                  <c:v>-3.7919129034192631E-2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зээл'!$B$5:$BC$5</c15:sqref>
                  </c15:fullRef>
                </c:ext>
              </c:extLst>
              <c:f>'3.2.1 Мөнгө, зээл'!$AP$5:$BC$5</c:f>
              <c:numCache>
                <c:formatCode>0.0%</c:formatCode>
                <c:ptCount val="14"/>
                <c:pt idx="0">
                  <c:v>0.10253142598165758</c:v>
                </c:pt>
                <c:pt idx="1">
                  <c:v>0.11772920357172055</c:v>
                </c:pt>
                <c:pt idx="2">
                  <c:v>0.21195612161693023</c:v>
                </c:pt>
                <c:pt idx="3">
                  <c:v>0.21802568824465393</c:v>
                </c:pt>
                <c:pt idx="4">
                  <c:v>0.18900654845368797</c:v>
                </c:pt>
                <c:pt idx="5">
                  <c:v>0.186871664864632</c:v>
                </c:pt>
                <c:pt idx="6">
                  <c:v>5.5686803901068331E-2</c:v>
                </c:pt>
                <c:pt idx="7">
                  <c:v>-6.9250255276582604E-3</c:v>
                </c:pt>
                <c:pt idx="8">
                  <c:v>-0.12281065839653367</c:v>
                </c:pt>
                <c:pt idx="9">
                  <c:v>-0.14663923308575558</c:v>
                </c:pt>
                <c:pt idx="10">
                  <c:v>-3.1796731923581754E-2</c:v>
                </c:pt>
                <c:pt idx="11">
                  <c:v>-1.0079349115127886E-4</c:v>
                </c:pt>
                <c:pt idx="12">
                  <c:v>0.13661714642706205</c:v>
                </c:pt>
                <c:pt idx="13">
                  <c:v>0.17752731299721239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зээл'!$B$6:$BC$6</c15:sqref>
                  </c15:fullRef>
                </c:ext>
              </c:extLst>
              <c:f>'3.2.1 Мөнгө, зээл'!$AP$6:$BC$6</c:f>
              <c:numCache>
                <c:formatCode>0.0%</c:formatCode>
                <c:ptCount val="14"/>
                <c:pt idx="0">
                  <c:v>8.8123276206442433E-2</c:v>
                </c:pt>
                <c:pt idx="1">
                  <c:v>0.10807899450283329</c:v>
                </c:pt>
                <c:pt idx="2">
                  <c:v>0.12633392340213886</c:v>
                </c:pt>
                <c:pt idx="3">
                  <c:v>0.18609346848058528</c:v>
                </c:pt>
                <c:pt idx="4">
                  <c:v>0.17447639903747642</c:v>
                </c:pt>
                <c:pt idx="5">
                  <c:v>0.24564534223501927</c:v>
                </c:pt>
                <c:pt idx="6">
                  <c:v>0.27423339923999462</c:v>
                </c:pt>
                <c:pt idx="7">
                  <c:v>0.24473809068571106</c:v>
                </c:pt>
                <c:pt idx="8">
                  <c:v>0.27366976664030518</c:v>
                </c:pt>
                <c:pt idx="9">
                  <c:v>0.22970114441272799</c:v>
                </c:pt>
                <c:pt idx="10">
                  <c:v>0.20720393507814883</c:v>
                </c:pt>
                <c:pt idx="11">
                  <c:v>0.19220369868172194</c:v>
                </c:pt>
                <c:pt idx="12">
                  <c:v>0.17528174683894868</c:v>
                </c:pt>
                <c:pt idx="13">
                  <c:v>0.19279806867266175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зээл'!$B$7:$BC$7</c15:sqref>
                  </c15:fullRef>
                </c:ext>
              </c:extLst>
              <c:f>'3.2.1 Мөнгө, зээл'!$AP$7:$BC$7</c:f>
              <c:numCache>
                <c:formatCode>0.0%</c:formatCode>
                <c:ptCount val="14"/>
                <c:pt idx="0">
                  <c:v>6.8772668777061577E-2</c:v>
                </c:pt>
                <c:pt idx="1">
                  <c:v>1.5289177189990495E-2</c:v>
                </c:pt>
                <c:pt idx="2">
                  <c:v>-3.1195540280053828E-2</c:v>
                </c:pt>
                <c:pt idx="3">
                  <c:v>-9.297015735001056E-2</c:v>
                </c:pt>
                <c:pt idx="4">
                  <c:v>-0.10653733214317926</c:v>
                </c:pt>
                <c:pt idx="5">
                  <c:v>-6.8993640107112605E-2</c:v>
                </c:pt>
                <c:pt idx="6">
                  <c:v>-3.9174004334381354E-2</c:v>
                </c:pt>
                <c:pt idx="7">
                  <c:v>-7.1436247467088028E-3</c:v>
                </c:pt>
                <c:pt idx="8">
                  <c:v>-1.4861045937201518E-2</c:v>
                </c:pt>
                <c:pt idx="9">
                  <c:v>-1.7278199309640974E-2</c:v>
                </c:pt>
                <c:pt idx="10">
                  <c:v>-9.6464086638081453E-2</c:v>
                </c:pt>
                <c:pt idx="11">
                  <c:v>-8.033616211151981E-2</c:v>
                </c:pt>
                <c:pt idx="12">
                  <c:v>-6.3908481847777504E-2</c:v>
                </c:pt>
                <c:pt idx="13">
                  <c:v>-6.4402684806695226E-2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зээл'!$B$8:$BC$8</c15:sqref>
                  </c15:fullRef>
                </c:ext>
              </c:extLst>
              <c:f>'3.2.1 Мөнгө, зээл'!$AP$8:$BC$8</c:f>
              <c:numCache>
                <c:formatCode>0.0%</c:formatCode>
                <c:ptCount val="14"/>
                <c:pt idx="0">
                  <c:v>0.1668350017105488</c:v>
                </c:pt>
                <c:pt idx="1">
                  <c:v>0.13595177158371419</c:v>
                </c:pt>
                <c:pt idx="2">
                  <c:v>0.19638306727289176</c:v>
                </c:pt>
                <c:pt idx="3">
                  <c:v>0.24160302433036707</c:v>
                </c:pt>
                <c:pt idx="4">
                  <c:v>0.18409960634214301</c:v>
                </c:pt>
                <c:pt idx="5">
                  <c:v>0.29060002623278153</c:v>
                </c:pt>
                <c:pt idx="6">
                  <c:v>0.24451638960844946</c:v>
                </c:pt>
                <c:pt idx="7">
                  <c:v>0.15528375452198132</c:v>
                </c:pt>
                <c:pt idx="8">
                  <c:v>0.11354792372034594</c:v>
                </c:pt>
                <c:pt idx="9">
                  <c:v>4.2313407399891971E-2</c:v>
                </c:pt>
                <c:pt idx="10">
                  <c:v>6.2218764722462717E-2</c:v>
                </c:pt>
                <c:pt idx="11">
                  <c:v>9.9301890436255383E-2</c:v>
                </c:pt>
                <c:pt idx="12">
                  <c:v>0.20173795064723057</c:v>
                </c:pt>
                <c:pt idx="13">
                  <c:v>0.26800356782898616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405365674384409E-2"/>
          <c:y val="5.7018515650747907E-3"/>
          <c:w val="0.9337743476662993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85501798493485E-2"/>
          <c:y val="8.289643068443979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зээл'!$B$11:$BC$11</c15:sqref>
                  </c15:fullRef>
                </c:ext>
              </c:extLst>
              <c:f>'3.2.1 Мөнгө, зээл'!$AP$11:$BC$11</c:f>
              <c:numCache>
                <c:formatCode>0.0%</c:formatCode>
                <c:ptCount val="14"/>
                <c:pt idx="0">
                  <c:v>8.6339439561126302E-2</c:v>
                </c:pt>
                <c:pt idx="1">
                  <c:v>1.0989883277199982E-2</c:v>
                </c:pt>
                <c:pt idx="2">
                  <c:v>2.241518577930162E-2</c:v>
                </c:pt>
                <c:pt idx="3">
                  <c:v>-3.1015012958510693E-3</c:v>
                </c:pt>
                <c:pt idx="4">
                  <c:v>-2.9283954820134166E-2</c:v>
                </c:pt>
                <c:pt idx="5">
                  <c:v>2.9925877668567528E-2</c:v>
                </c:pt>
                <c:pt idx="6">
                  <c:v>-2.9600687284739809E-2</c:v>
                </c:pt>
                <c:pt idx="7">
                  <c:v>-2.3071488995076248E-2</c:v>
                </c:pt>
                <c:pt idx="8">
                  <c:v>-1.7830413658649374E-2</c:v>
                </c:pt>
                <c:pt idx="9">
                  <c:v>-2.0866207963144402E-2</c:v>
                </c:pt>
                <c:pt idx="10">
                  <c:v>1.1002988960811109E-2</c:v>
                </c:pt>
                <c:pt idx="11">
                  <c:v>1.6755007996662708E-3</c:v>
                </c:pt>
                <c:pt idx="12">
                  <c:v>5.4174310794734302E-2</c:v>
                </c:pt>
                <c:pt idx="13">
                  <c:v>5.2531988441505181E-2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зээл'!$B$12:$BC$12</c15:sqref>
                  </c15:fullRef>
                </c:ext>
              </c:extLst>
              <c:f>'3.2.1 Мөнгө, зээл'!$AP$12:$BC$12</c:f>
              <c:numCache>
                <c:formatCode>0.0%</c:formatCode>
                <c:ptCount val="14"/>
                <c:pt idx="0">
                  <c:v>-2.3076857941575123E-2</c:v>
                </c:pt>
                <c:pt idx="1">
                  <c:v>2.0590578222716774E-2</c:v>
                </c:pt>
                <c:pt idx="2">
                  <c:v>8.4161012977864547E-2</c:v>
                </c:pt>
                <c:pt idx="3">
                  <c:v>0.1523178938767269</c:v>
                </c:pt>
                <c:pt idx="4">
                  <c:v>0.16355524589689022</c:v>
                </c:pt>
                <c:pt idx="5">
                  <c:v>0.16731462420809814</c:v>
                </c:pt>
                <c:pt idx="6">
                  <c:v>0.17502988367967764</c:v>
                </c:pt>
                <c:pt idx="7">
                  <c:v>0.13242797780962093</c:v>
                </c:pt>
                <c:pt idx="8">
                  <c:v>0.10910231334911276</c:v>
                </c:pt>
                <c:pt idx="9">
                  <c:v>7.2633258693319186E-2</c:v>
                </c:pt>
                <c:pt idx="10">
                  <c:v>6.9399302195240653E-2</c:v>
                </c:pt>
                <c:pt idx="11">
                  <c:v>8.7687946283179372E-2</c:v>
                </c:pt>
                <c:pt idx="12">
                  <c:v>0.11281284677070673</c:v>
                </c:pt>
                <c:pt idx="13">
                  <c:v>0.13758434828158891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зээл'!$B$14:$BC$14</c15:sqref>
                  </c15:fullRef>
                </c:ext>
              </c:extLst>
              <c:f>'3.2.1 Мөнгө, зээл'!$AP$14:$BC$14</c:f>
              <c:numCache>
                <c:formatCode>0.0%</c:formatCode>
                <c:ptCount val="14"/>
                <c:pt idx="0">
                  <c:v>6.3220215196292312E-2</c:v>
                </c:pt>
                <c:pt idx="1">
                  <c:v>2.4224647780697904E-2</c:v>
                </c:pt>
                <c:pt idx="2">
                  <c:v>1.6437168827117054E-2</c:v>
                </c:pt>
                <c:pt idx="3">
                  <c:v>2.9941681250761835E-3</c:v>
                </c:pt>
                <c:pt idx="4">
                  <c:v>-4.7166546390461368E-2</c:v>
                </c:pt>
                <c:pt idx="5">
                  <c:v>-1.8941281598048327E-2</c:v>
                </c:pt>
                <c:pt idx="6">
                  <c:v>-1.8920832303337982E-2</c:v>
                </c:pt>
                <c:pt idx="7">
                  <c:v>-3.8723514359266667E-3</c:v>
                </c:pt>
                <c:pt idx="8">
                  <c:v>1.2752387472701559E-2</c:v>
                </c:pt>
                <c:pt idx="9">
                  <c:v>1.9216213660959651E-2</c:v>
                </c:pt>
                <c:pt idx="10">
                  <c:v>2.0042890565940937E-2</c:v>
                </c:pt>
                <c:pt idx="11">
                  <c:v>2.0752038437883005E-2</c:v>
                </c:pt>
                <c:pt idx="12">
                  <c:v>1.2170113380340731E-2</c:v>
                </c:pt>
                <c:pt idx="13">
                  <c:v>5.4103741928388672E-3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зээл'!$B$13:$BC$13</c15:sqref>
                  </c15:fullRef>
                </c:ext>
              </c:extLst>
              <c:f>'3.2.1 Мөнгө, зээл'!$AP$13:$BC$13</c:f>
              <c:numCache>
                <c:formatCode>0.0%</c:formatCode>
                <c:ptCount val="14"/>
                <c:pt idx="0">
                  <c:v>3.8825763956408701E-2</c:v>
                </c:pt>
                <c:pt idx="1">
                  <c:v>7.7791591529252371E-2</c:v>
                </c:pt>
                <c:pt idx="2">
                  <c:v>6.9326536778652734E-2</c:v>
                </c:pt>
                <c:pt idx="3">
                  <c:v>8.6885349750366561E-2</c:v>
                </c:pt>
                <c:pt idx="4">
                  <c:v>9.5052944249128996E-2</c:v>
                </c:pt>
                <c:pt idx="5">
                  <c:v>0.10538137421303664</c:v>
                </c:pt>
                <c:pt idx="6">
                  <c:v>0.11424537074117209</c:v>
                </c:pt>
                <c:pt idx="7">
                  <c:v>4.7834474230542587E-2</c:v>
                </c:pt>
                <c:pt idx="8">
                  <c:v>7.1052266633515101E-3</c:v>
                </c:pt>
                <c:pt idx="9">
                  <c:v>-2.6132568096200268E-2</c:v>
                </c:pt>
                <c:pt idx="10">
                  <c:v>-3.7752113417507525E-2</c:v>
                </c:pt>
                <c:pt idx="11">
                  <c:v>-1.1300722318208339E-2</c:v>
                </c:pt>
                <c:pt idx="12">
                  <c:v>2.136565978388727E-2</c:v>
                </c:pt>
                <c:pt idx="13">
                  <c:v>7.0217804520126437E-2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5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67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1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3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5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28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29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1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зээл'!$B$16:$BC$16</c15:sqref>
                  </c15:fullRef>
                </c:ext>
              </c:extLst>
              <c:f>'3.2.1 Мөнгө, зээл'!$AP$16:$BC$16</c:f>
              <c:numCache>
                <c:formatCode>0.0%</c:formatCode>
                <c:ptCount val="14"/>
                <c:pt idx="0">
                  <c:v>0.1668350017105488</c:v>
                </c:pt>
                <c:pt idx="1">
                  <c:v>0.13595177158371419</c:v>
                </c:pt>
                <c:pt idx="2">
                  <c:v>0.19638306727289176</c:v>
                </c:pt>
                <c:pt idx="3">
                  <c:v>0.24160302433036707</c:v>
                </c:pt>
                <c:pt idx="4">
                  <c:v>0.18409960634214301</c:v>
                </c:pt>
                <c:pt idx="5">
                  <c:v>0.29060002623278153</c:v>
                </c:pt>
                <c:pt idx="6">
                  <c:v>0.24451638960844946</c:v>
                </c:pt>
                <c:pt idx="7">
                  <c:v>0.15528375452198132</c:v>
                </c:pt>
                <c:pt idx="8">
                  <c:v>0.11354792372034594</c:v>
                </c:pt>
                <c:pt idx="9">
                  <c:v>4.2313407399891971E-2</c:v>
                </c:pt>
                <c:pt idx="10">
                  <c:v>6.2218764722462717E-2</c:v>
                </c:pt>
                <c:pt idx="11">
                  <c:v>9.9301890436255383E-2</c:v>
                </c:pt>
                <c:pt idx="12">
                  <c:v>0.20173795064723057</c:v>
                </c:pt>
                <c:pt idx="13">
                  <c:v>0.26800356782898616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5.623442053205311E-2"/>
          <c:y val="2.3039933926564779E-3"/>
          <c:w val="0.91842450233963324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9.170611616059339E-2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зээл'!$A$19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зээл'!$Z$19:$BC$19</c15:sqref>
                  </c15:fullRef>
                </c:ext>
              </c:extLst>
              <c:f>'3.2.1 Мөнгө, зээл'!$AP$19:$BC$19</c:f>
              <c:numCache>
                <c:formatCode>0%</c:formatCode>
                <c:ptCount val="14"/>
                <c:pt idx="0" formatCode="0.0%">
                  <c:v>6.6000000000000003E-2</c:v>
                </c:pt>
                <c:pt idx="1" formatCode="0.0%">
                  <c:v>6.1297440585787399E-2</c:v>
                </c:pt>
                <c:pt idx="2" formatCode="0.0%">
                  <c:v>5.5694045337184216E-2</c:v>
                </c:pt>
                <c:pt idx="3" formatCode="0.0%">
                  <c:v>6.1525182890742873E-2</c:v>
                </c:pt>
                <c:pt idx="4" formatCode="0.0%">
                  <c:v>6.8038701236700444E-2</c:v>
                </c:pt>
                <c:pt idx="5" formatCode="0.0%">
                  <c:v>6.1892715244694953E-2</c:v>
                </c:pt>
                <c:pt idx="6" formatCode="0.0%">
                  <c:v>5.5257997110929338E-2</c:v>
                </c:pt>
                <c:pt idx="7" formatCode="0.0%">
                  <c:v>6.2557756717521007E-2</c:v>
                </c:pt>
                <c:pt idx="8" formatCode="0.0%">
                  <c:v>6.2388902734724951E-2</c:v>
                </c:pt>
                <c:pt idx="9" formatCode="0.0%">
                  <c:v>6.209324662730703E-2</c:v>
                </c:pt>
                <c:pt idx="10" formatCode="0.0%">
                  <c:v>5.7005336383154817E-2</c:v>
                </c:pt>
                <c:pt idx="11" formatCode="0.0%">
                  <c:v>5.8586324885960647E-2</c:v>
                </c:pt>
                <c:pt idx="12" formatCode="0.0%">
                  <c:v>5.6472849945435985E-2</c:v>
                </c:pt>
                <c:pt idx="13" formatCode="0.0%">
                  <c:v>5.0232191377314842E-2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зээл'!$A$20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зээл'!$Z$20:$BC$20</c15:sqref>
                  </c15:fullRef>
                </c:ext>
              </c:extLst>
              <c:f>'3.2.1 Мөнгө, зээл'!$AP$20:$BC$20</c:f>
              <c:numCache>
                <c:formatCode>0%</c:formatCode>
                <c:ptCount val="14"/>
                <c:pt idx="0" formatCode="0.0%">
                  <c:v>0.36198682745645955</c:v>
                </c:pt>
                <c:pt idx="1" formatCode="0.0%">
                  <c:v>0.28284386488824736</c:v>
                </c:pt>
                <c:pt idx="2" formatCode="0.0%">
                  <c:v>0.30328653557581475</c:v>
                </c:pt>
                <c:pt idx="3" formatCode="0.0%">
                  <c:v>0.27191410990897569</c:v>
                </c:pt>
                <c:pt idx="4" formatCode="0.0%">
                  <c:v>0.23966936253470361</c:v>
                </c:pt>
                <c:pt idx="5" formatCode="0.0%">
                  <c:v>0.22796778910402574</c:v>
                </c:pt>
                <c:pt idx="6" formatCode="0.0%">
                  <c:v>0.20401271792518635</c:v>
                </c:pt>
                <c:pt idx="7" formatCode="0.0%">
                  <c:v>0.21098443078309595</c:v>
                </c:pt>
                <c:pt idx="8" formatCode="0.0%">
                  <c:v>0.21170166538699822</c:v>
                </c:pt>
                <c:pt idx="9" formatCode="0.0%">
                  <c:v>0.21737207418818497</c:v>
                </c:pt>
                <c:pt idx="10" formatCode="0.0%">
                  <c:v>0.2219310132047366</c:v>
                </c:pt>
                <c:pt idx="11" formatCode="0.0%">
                  <c:v>0.20939374840036251</c:v>
                </c:pt>
                <c:pt idx="12" formatCode="0.0%">
                  <c:v>0.23024093838470117</c:v>
                </c:pt>
                <c:pt idx="13" formatCode="0.0%">
                  <c:v>0.21936566358765378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зээл'!$A$21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зээл'!$Z$1:$BC$2</c15:sqref>
                        </c15:fullRef>
                        <c15:formulaRef>
                          <c15:sqref>'3.2.1 Мөнгө, зээл'!$AP$1:$BC$2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5 сар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  <c:pt idx="8">
                          <c:v>2025</c:v>
                        </c:pt>
                        <c:pt idx="12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зээл'!$Z$21:$AX$21</c15:sqref>
                        </c15:fullRef>
                        <c15:formulaRef>
                          <c15:sqref>'3.2.1 Мөнгө, зээл'!$AP$21:$AX$21</c15:sqref>
                        </c15:formulaRef>
                      </c:ext>
                    </c:extLst>
                    <c:numCache>
                      <c:formatCode>0%</c:formatCode>
                      <c:ptCount val="9"/>
                      <c:pt idx="0" formatCode="0.0%">
                        <c:v>0.2993814990087304</c:v>
                      </c:pt>
                      <c:pt idx="1" formatCode="0.0%">
                        <c:v>0.23338499239855878</c:v>
                      </c:pt>
                      <c:pt idx="2" formatCode="0.0%">
                        <c:v>0.25004326210582661</c:v>
                      </c:pt>
                      <c:pt idx="3" formatCode="0.0%">
                        <c:v>0.22488736306406526</c:v>
                      </c:pt>
                      <c:pt idx="4" formatCode="0.0%">
                        <c:v>0.19833346024784795</c:v>
                      </c:pt>
                      <c:pt idx="5" formatCode="0.0%">
                        <c:v>0.18792198105294536</c:v>
                      </c:pt>
                      <c:pt idx="6" formatCode="0.0%">
                        <c:v>0.16726821705289763</c:v>
                      </c:pt>
                      <c:pt idx="7" formatCode="0.0%">
                        <c:v>0.17159884762952318</c:v>
                      </c:pt>
                      <c:pt idx="8" formatCode="0.0%">
                        <c:v>0.16945755514261826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08445098205E-2"/>
          <c:y val="0.15685833521944401"/>
          <c:w val="0.90666269070511529"/>
          <c:h val="0.73364607033803075"/>
        </c:manualLayout>
      </c:layout>
      <c:lineChart>
        <c:grouping val="standard"/>
        <c:varyColors val="0"/>
        <c:ser>
          <c:idx val="9"/>
          <c:order val="0"/>
          <c:tx>
            <c:strRef>
              <c:f>'3.2.1 Мөнгө, зээл'!$A$24</c:f>
              <c:strCache>
                <c:ptCount val="1"/>
                <c:pt idx="0">
                  <c:v>Зээлийн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5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зээл'!$V$24:$BC$24</c15:sqref>
                  </c15:fullRef>
                </c:ext>
              </c:extLst>
              <c:f>'3.2.1 Мөнгө, зээл'!$AP$24:$BC$24</c:f>
              <c:numCache>
                <c:formatCode>0.0%</c:formatCode>
                <c:ptCount val="14"/>
                <c:pt idx="0">
                  <c:v>5.2145551094660902E-2</c:v>
                </c:pt>
                <c:pt idx="1">
                  <c:v>9.0517766609263806E-2</c:v>
                </c:pt>
                <c:pt idx="2">
                  <c:v>0.13683372077735068</c:v>
                </c:pt>
                <c:pt idx="3">
                  <c:v>0.23300000000000001</c:v>
                </c:pt>
                <c:pt idx="4">
                  <c:v>0.25684320376092273</c:v>
                </c:pt>
                <c:pt idx="5">
                  <c:v>0.27317355271914057</c:v>
                </c:pt>
                <c:pt idx="6">
                  <c:v>0.35220687763588399</c:v>
                </c:pt>
                <c:pt idx="7">
                  <c:v>0.35499999999999998</c:v>
                </c:pt>
                <c:pt idx="8">
                  <c:v>0.3345730123382849</c:v>
                </c:pt>
                <c:pt idx="9">
                  <c:v>0.26957607590612542</c:v>
                </c:pt>
                <c:pt idx="10">
                  <c:v>0.22135802022400464</c:v>
                </c:pt>
                <c:pt idx="11">
                  <c:v>0.1895001949215358</c:v>
                </c:pt>
                <c:pt idx="12">
                  <c:v>0.16592478803714683</c:v>
                </c:pt>
                <c:pt idx="13">
                  <c:v>0.17140731190898401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ser>
          <c:idx val="11"/>
          <c:order val="1"/>
          <c:tx>
            <c:strRef>
              <c:f>'3.2.1 Мөнгө, зээл'!$A$27</c:f>
              <c:strCache>
                <c:ptCount val="1"/>
                <c:pt idx="0">
                  <c:v>Бизнес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зээл'!$V$27:$BC$27</c15:sqref>
                  </c15:fullRef>
                </c:ext>
              </c:extLst>
              <c:f>'3.2.1 Мөнгө, зээл'!$AP$27:$BC$27</c:f>
              <c:numCache>
                <c:formatCode>0.0%</c:formatCode>
                <c:ptCount val="14"/>
                <c:pt idx="0">
                  <c:v>8.2262936214152482E-3</c:v>
                </c:pt>
                <c:pt idx="1">
                  <c:v>4.91767339665099E-2</c:v>
                </c:pt>
                <c:pt idx="2">
                  <c:v>4.1635325744635798E-2</c:v>
                </c:pt>
                <c:pt idx="3">
                  <c:v>0.16600000000000001</c:v>
                </c:pt>
                <c:pt idx="4">
                  <c:v>0.17090018853776057</c:v>
                </c:pt>
                <c:pt idx="5">
                  <c:v>0.23324280605569725</c:v>
                </c:pt>
                <c:pt idx="6">
                  <c:v>0.30456600023694702</c:v>
                </c:pt>
                <c:pt idx="7">
                  <c:v>0.32297730946405823</c:v>
                </c:pt>
                <c:pt idx="8">
                  <c:v>0.34945004680562719</c:v>
                </c:pt>
                <c:pt idx="9">
                  <c:v>0.3147192183870926</c:v>
                </c:pt>
                <c:pt idx="10">
                  <c:v>0.26431400355964962</c:v>
                </c:pt>
                <c:pt idx="11">
                  <c:v>0.22646004712960721</c:v>
                </c:pt>
                <c:pt idx="12">
                  <c:v>0.18554825282475604</c:v>
                </c:pt>
                <c:pt idx="13">
                  <c:v>0.20501951416184538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2"/>
          <c:tx>
            <c:strRef>
              <c:f>'3.2.1 Мөнгө, зээл'!$A$26</c:f>
              <c:strCache>
                <c:ptCount val="1"/>
                <c:pt idx="0">
                  <c:v>Ипотек + ИЗББ</c:v>
                </c:pt>
              </c:strCache>
            </c:strRef>
          </c:tx>
          <c:spPr>
            <a:ln>
              <a:solidFill>
                <a:srgbClr val="F79300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зээл'!$V$26:$BC$26</c15:sqref>
                  </c15:fullRef>
                </c:ext>
              </c:extLst>
              <c:f>'3.2.1 Мөнгө, зээл'!$AP$26:$BC$26</c:f>
              <c:numCache>
                <c:formatCode>0.0%</c:formatCode>
                <c:ptCount val="14"/>
                <c:pt idx="0">
                  <c:v>0.14880213651807006</c:v>
                </c:pt>
                <c:pt idx="1">
                  <c:v>0.15221667462066479</c:v>
                </c:pt>
                <c:pt idx="2">
                  <c:v>0.13975815619986465</c:v>
                </c:pt>
                <c:pt idx="3">
                  <c:v>0.17799999999999999</c:v>
                </c:pt>
                <c:pt idx="4">
                  <c:v>0.18824542317049753</c:v>
                </c:pt>
                <c:pt idx="5">
                  <c:v>0.23941486729564021</c:v>
                </c:pt>
                <c:pt idx="6">
                  <c:v>0.25865649290936954</c:v>
                </c:pt>
                <c:pt idx="7">
                  <c:v>0.23411602117350672</c:v>
                </c:pt>
                <c:pt idx="8">
                  <c:v>0.23497654606225171</c:v>
                </c:pt>
                <c:pt idx="9">
                  <c:v>0.21240203758651943</c:v>
                </c:pt>
                <c:pt idx="10">
                  <c:v>0.2048980948768917</c:v>
                </c:pt>
                <c:pt idx="11">
                  <c:v>0.21672674105558909</c:v>
                </c:pt>
                <c:pt idx="12">
                  <c:v>0.20770554088019666</c:v>
                </c:pt>
                <c:pt idx="13">
                  <c:v>0.19282886852425407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3"/>
          <c:tx>
            <c:strRef>
              <c:f>'3.2.1 Мөнгө, зээл'!$A$25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ln>
              <a:solidFill>
                <a:srgbClr val="286A6C"/>
              </a:solidFill>
              <a:prstDash val="dash"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зээл'!$V$25:$BC$25</c15:sqref>
                  </c15:fullRef>
                </c:ext>
              </c:extLst>
              <c:f>'3.2.1 Мөнгө, зээл'!$AP$25:$BC$25</c:f>
              <c:numCache>
                <c:formatCode>0.0%</c:formatCode>
                <c:ptCount val="14"/>
                <c:pt idx="0">
                  <c:v>0.19286426246145852</c:v>
                </c:pt>
                <c:pt idx="1">
                  <c:v>0.22975583799554378</c:v>
                </c:pt>
                <c:pt idx="2">
                  <c:v>0.35518616518211643</c:v>
                </c:pt>
                <c:pt idx="3">
                  <c:v>0.41299999999999998</c:v>
                </c:pt>
                <c:pt idx="4">
                  <c:v>0.35715508212073921</c:v>
                </c:pt>
                <c:pt idx="5">
                  <c:v>0.38272347069012791</c:v>
                </c:pt>
                <c:pt idx="6">
                  <c:v>0.37435897400032103</c:v>
                </c:pt>
                <c:pt idx="7">
                  <c:v>0.3551116168971773</c:v>
                </c:pt>
                <c:pt idx="8">
                  <c:v>0.31515482954380669</c:v>
                </c:pt>
                <c:pt idx="9">
                  <c:v>0.19625640928274812</c:v>
                </c:pt>
                <c:pt idx="10">
                  <c:v>0.16028891546017809</c:v>
                </c:pt>
                <c:pt idx="11">
                  <c:v>0.14018197831865309</c:v>
                </c:pt>
                <c:pt idx="12">
                  <c:v>9.0257531703685778E-2</c:v>
                </c:pt>
                <c:pt idx="13">
                  <c:v>8.2292660440202781E-2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5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4083057699375236E-2"/>
          <c:y val="5.0863838691873045E-3"/>
          <c:w val="0.85005512679162076"/>
          <c:h val="0.16788386323116569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0.16089262669700324"/>
          <c:w val="0.91075685651883076"/>
          <c:h val="0.73364607033803075"/>
        </c:manualLayout>
      </c:layout>
      <c:barChart>
        <c:barDir val="col"/>
        <c:grouping val="stacked"/>
        <c:varyColors val="0"/>
        <c:ser>
          <c:idx val="11"/>
          <c:order val="1"/>
          <c:tx>
            <c:strRef>
              <c:f>'3.2.1 Мөнгө, зээл'!$A$31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зээл'!$AL$31:$BC$31</c15:sqref>
                  </c15:fullRef>
                </c:ext>
              </c:extLst>
              <c:f>'3.2.1 Мөнгө, зээл'!$AP$31:$BC$31</c:f>
              <c:numCache>
                <c:formatCode>0.0%</c:formatCode>
                <c:ptCount val="14"/>
                <c:pt idx="0">
                  <c:v>-3.8189712005002097E-2</c:v>
                </c:pt>
                <c:pt idx="1">
                  <c:v>-2.0666286151968541E-2</c:v>
                </c:pt>
                <c:pt idx="2">
                  <c:v>-2.4885390196005528E-2</c:v>
                </c:pt>
                <c:pt idx="3">
                  <c:v>1.8650620655347311E-2</c:v>
                </c:pt>
                <c:pt idx="4">
                  <c:v>1.7908030151168482E-2</c:v>
                </c:pt>
                <c:pt idx="5">
                  <c:v>3.7586936730539845E-2</c:v>
                </c:pt>
                <c:pt idx="6">
                  <c:v>4.7260696058036254E-2</c:v>
                </c:pt>
                <c:pt idx="7">
                  <c:v>7.1098503164708296E-2</c:v>
                </c:pt>
                <c:pt idx="8">
                  <c:v>5.975350379532933E-2</c:v>
                </c:pt>
                <c:pt idx="9">
                  <c:v>3.0011611890014615E-2</c:v>
                </c:pt>
                <c:pt idx="10">
                  <c:v>1.2367319508058106E-2</c:v>
                </c:pt>
                <c:pt idx="11">
                  <c:v>2.5207763483439962E-3</c:v>
                </c:pt>
                <c:pt idx="12">
                  <c:v>-1.1826267498606378E-3</c:v>
                </c:pt>
                <c:pt idx="13">
                  <c:v>1.5047325582819042E-2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E3-4E56-99EE-8EBE51FCA7F2}"/>
            </c:ext>
          </c:extLst>
        </c:ser>
        <c:ser>
          <c:idx val="5"/>
          <c:order val="2"/>
          <c:tx>
            <c:strRef>
              <c:f>'3.2.1 Мөнгө, зээл'!$A$32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FFC585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зээл'!$AL$32:$BC$32</c15:sqref>
                  </c15:fullRef>
                </c:ext>
              </c:extLst>
              <c:f>'3.2.1 Мөнгө, зээл'!$AP$32:$BC$32</c:f>
              <c:numCache>
                <c:formatCode>0.0%</c:formatCode>
                <c:ptCount val="14"/>
                <c:pt idx="0">
                  <c:v>1.2297785271198392E-2</c:v>
                </c:pt>
                <c:pt idx="1">
                  <c:v>1.2206995785601143E-2</c:v>
                </c:pt>
                <c:pt idx="2">
                  <c:v>8.7639234299908692E-3</c:v>
                </c:pt>
                <c:pt idx="3">
                  <c:v>3.7271176306057675E-2</c:v>
                </c:pt>
                <c:pt idx="4">
                  <c:v>1.6029331167560612E-2</c:v>
                </c:pt>
                <c:pt idx="5">
                  <c:v>2.5003266104911364E-2</c:v>
                </c:pt>
                <c:pt idx="6">
                  <c:v>3.1139336493727857E-2</c:v>
                </c:pt>
                <c:pt idx="7">
                  <c:v>1.4028968652030648E-2</c:v>
                </c:pt>
                <c:pt idx="8">
                  <c:v>2.3427546553941692E-2</c:v>
                </c:pt>
                <c:pt idx="9">
                  <c:v>2.434038272727098E-2</c:v>
                </c:pt>
                <c:pt idx="10">
                  <c:v>2.0985260853263306E-2</c:v>
                </c:pt>
                <c:pt idx="11">
                  <c:v>2.7938888326270572E-2</c:v>
                </c:pt>
                <c:pt idx="12">
                  <c:v>2.7692611967542295E-2</c:v>
                </c:pt>
                <c:pt idx="13">
                  <c:v>3.5958500606326112E-2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E3-4E56-99EE-8EBE51FCA7F2}"/>
            </c:ext>
          </c:extLst>
        </c:ser>
        <c:ser>
          <c:idx val="1"/>
          <c:order val="3"/>
          <c:tx>
            <c:strRef>
              <c:f>'3.2.1 Мөнгө, зээл'!$A$33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зээл'!$AL$33:$BC$33</c15:sqref>
                  </c15:fullRef>
                </c:ext>
              </c:extLst>
              <c:f>'3.2.1 Мөнгө, зээл'!$AP$33:$BC$33</c:f>
              <c:numCache>
                <c:formatCode>0.0%</c:formatCode>
                <c:ptCount val="14"/>
                <c:pt idx="0">
                  <c:v>9.4171434093911653E-4</c:v>
                </c:pt>
                <c:pt idx="1">
                  <c:v>5.3124403348883218E-3</c:v>
                </c:pt>
                <c:pt idx="2">
                  <c:v>3.8384526065914312E-3</c:v>
                </c:pt>
                <c:pt idx="3">
                  <c:v>4.8951549821526531E-3</c:v>
                </c:pt>
                <c:pt idx="4">
                  <c:v>4.2325900056517677E-3</c:v>
                </c:pt>
                <c:pt idx="5">
                  <c:v>1.0704964668859276E-2</c:v>
                </c:pt>
                <c:pt idx="6">
                  <c:v>2.2502472198984554E-2</c:v>
                </c:pt>
                <c:pt idx="7">
                  <c:v>2.9569209741208455E-2</c:v>
                </c:pt>
                <c:pt idx="8">
                  <c:v>3.3477481802974565E-2</c:v>
                </c:pt>
                <c:pt idx="9">
                  <c:v>4.3223422831678869E-2</c:v>
                </c:pt>
                <c:pt idx="10">
                  <c:v>4.3356021592959301E-2</c:v>
                </c:pt>
                <c:pt idx="11">
                  <c:v>3.9459107185632891E-2</c:v>
                </c:pt>
                <c:pt idx="12">
                  <c:v>3.4093882571221701E-2</c:v>
                </c:pt>
                <c:pt idx="13">
                  <c:v>3.7268239519454814E-2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E3-4E56-99EE-8EBE51FCA7F2}"/>
            </c:ext>
          </c:extLst>
        </c:ser>
        <c:ser>
          <c:idx val="0"/>
          <c:order val="4"/>
          <c:tx>
            <c:strRef>
              <c:f>'3.2.1 Мөнгө, зээл'!$A$34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зээл'!$AL$34:$BC$34</c15:sqref>
                  </c15:fullRef>
                </c:ext>
              </c:extLst>
              <c:f>'3.2.1 Мөнгө, зээл'!$AP$34:$BC$34</c:f>
              <c:numCache>
                <c:formatCode>0.0%</c:formatCode>
                <c:ptCount val="14"/>
                <c:pt idx="0">
                  <c:v>2.810797339737698E-2</c:v>
                </c:pt>
                <c:pt idx="1">
                  <c:v>2.7044128963096672E-2</c:v>
                </c:pt>
                <c:pt idx="2">
                  <c:v>2.5715070218195798E-2</c:v>
                </c:pt>
                <c:pt idx="3">
                  <c:v>5.2908113661221771E-2</c:v>
                </c:pt>
                <c:pt idx="4">
                  <c:v>5.2460401841557543E-2</c:v>
                </c:pt>
                <c:pt idx="5">
                  <c:v>6.2429280956771971E-2</c:v>
                </c:pt>
                <c:pt idx="6">
                  <c:v>7.7610473863518242E-2</c:v>
                </c:pt>
                <c:pt idx="7">
                  <c:v>6.7487397152190071E-2</c:v>
                </c:pt>
                <c:pt idx="8">
                  <c:v>9.5741737637055874E-2</c:v>
                </c:pt>
                <c:pt idx="9">
                  <c:v>0.10636960083871132</c:v>
                </c:pt>
                <c:pt idx="10">
                  <c:v>0.10208457100258431</c:v>
                </c:pt>
                <c:pt idx="11">
                  <c:v>9.9279608142344267E-2</c:v>
                </c:pt>
                <c:pt idx="12">
                  <c:v>8.7425752569603138E-2</c:v>
                </c:pt>
                <c:pt idx="13">
                  <c:v>7.232752573183733E-2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E3-4E56-99EE-8EBE51FCA7F2}"/>
            </c:ext>
          </c:extLst>
        </c:ser>
        <c:ser>
          <c:idx val="2"/>
          <c:order val="5"/>
          <c:tx>
            <c:strRef>
              <c:f>'3.2.1 Мөнгө, зээл'!$A$35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зээл'!$AL$35:$BC$35</c15:sqref>
                  </c15:fullRef>
                </c:ext>
              </c:extLst>
              <c:f>'3.2.1 Мөнгө, зээл'!$AP$35:$BC$35</c:f>
              <c:numCache>
                <c:formatCode>0.0%</c:formatCode>
                <c:ptCount val="14"/>
                <c:pt idx="0">
                  <c:v>7.4518486500354079E-3</c:v>
                </c:pt>
                <c:pt idx="1">
                  <c:v>2.6750120489939359E-2</c:v>
                </c:pt>
                <c:pt idx="2">
                  <c:v>2.0407805499281867E-2</c:v>
                </c:pt>
                <c:pt idx="3">
                  <c:v>3.8664110506181681E-2</c:v>
                </c:pt>
                <c:pt idx="4">
                  <c:v>4.72198400348589E-2</c:v>
                </c:pt>
                <c:pt idx="5">
                  <c:v>5.3946630404924749E-2</c:v>
                </c:pt>
                <c:pt idx="6">
                  <c:v>6.8395226810010007E-2</c:v>
                </c:pt>
                <c:pt idx="7">
                  <c:v>6.995252569303391E-2</c:v>
                </c:pt>
                <c:pt idx="8">
                  <c:v>7.6137763965616473E-2</c:v>
                </c:pt>
                <c:pt idx="9">
                  <c:v>5.8448413051032086E-2</c:v>
                </c:pt>
                <c:pt idx="10">
                  <c:v>4.5178324996739197E-2</c:v>
                </c:pt>
                <c:pt idx="11">
                  <c:v>2.0677377053207643E-2</c:v>
                </c:pt>
                <c:pt idx="12">
                  <c:v>9.9391192917736501E-3</c:v>
                </c:pt>
                <c:pt idx="13">
                  <c:v>2.197694764364054E-2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E3-4E56-99EE-8EBE51FCA7F2}"/>
            </c:ext>
          </c:extLst>
        </c:ser>
        <c:ser>
          <c:idx val="3"/>
          <c:order val="6"/>
          <c:tx>
            <c:strRef>
              <c:f>'3.2.1 Мөнгө, зээл'!$A$36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зээл'!$AL$36:$BC$36</c15:sqref>
                  </c15:fullRef>
                </c:ext>
              </c:extLst>
              <c:f>'3.2.1 Мөнгө, зээл'!$AP$36:$BC$36</c:f>
              <c:numCache>
                <c:formatCode>0.0%</c:formatCode>
                <c:ptCount val="14"/>
                <c:pt idx="0">
                  <c:v>-2.3833160331325452E-3</c:v>
                </c:pt>
                <c:pt idx="1">
                  <c:v>-1.4706654550470551E-3</c:v>
                </c:pt>
                <c:pt idx="2">
                  <c:v>7.7954641865813599E-3</c:v>
                </c:pt>
                <c:pt idx="3">
                  <c:v>1.4419350412547223E-2</c:v>
                </c:pt>
                <c:pt idx="4">
                  <c:v>3.3049995222108698E-2</c:v>
                </c:pt>
                <c:pt idx="5">
                  <c:v>4.357172735500018E-2</c:v>
                </c:pt>
                <c:pt idx="6">
                  <c:v>5.7657794898596904E-2</c:v>
                </c:pt>
                <c:pt idx="7">
                  <c:v>7.0213689621898404E-2</c:v>
                </c:pt>
                <c:pt idx="8">
                  <c:v>6.0912013050709257E-2</c:v>
                </c:pt>
                <c:pt idx="9">
                  <c:v>5.2325787048385086E-2</c:v>
                </c:pt>
                <c:pt idx="10">
                  <c:v>4.0342505606045423E-2</c:v>
                </c:pt>
                <c:pt idx="11">
                  <c:v>3.6584290073807854E-2</c:v>
                </c:pt>
                <c:pt idx="12">
                  <c:v>2.7579513174475968E-2</c:v>
                </c:pt>
                <c:pt idx="13">
                  <c:v>2.244097507776785E-2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E3-4E56-99EE-8EBE51F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зээл'!$A$30</c:f>
              <c:strCache>
                <c:ptCount val="1"/>
                <c:pt idx="0">
                  <c:v>Бизнесийн зээл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3-4E56-99EE-8EBE51FCA7F2}"/>
                </c:ext>
              </c:extLst>
            </c:dLbl>
            <c:dLbl>
              <c:idx val="41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3-4E56-99EE-8EBE51FCA7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зээл'!$AL$30:$BC$30</c15:sqref>
                  </c15:fullRef>
                </c:ext>
              </c:extLst>
              <c:f>'3.2.1 Мөнгө, зээл'!$AP$30:$BC$30</c:f>
              <c:numCache>
                <c:formatCode>0.0%</c:formatCode>
                <c:ptCount val="14"/>
                <c:pt idx="0">
                  <c:v>8.2262936214152482E-3</c:v>
                </c:pt>
                <c:pt idx="1">
                  <c:v>4.91767339665099E-2</c:v>
                </c:pt>
                <c:pt idx="2">
                  <c:v>4.1635325744635798E-2</c:v>
                </c:pt>
                <c:pt idx="3">
                  <c:v>0.1668085265235083</c:v>
                </c:pt>
                <c:pt idx="4">
                  <c:v>0.170900188422906</c:v>
                </c:pt>
                <c:pt idx="5">
                  <c:v>0.23324280622100738</c:v>
                </c:pt>
                <c:pt idx="6">
                  <c:v>0.30456600032287379</c:v>
                </c:pt>
                <c:pt idx="7">
                  <c:v>0.32235029402506976</c:v>
                </c:pt>
                <c:pt idx="8">
                  <c:v>0.34945004680562719</c:v>
                </c:pt>
                <c:pt idx="9">
                  <c:v>0.31471921838709294</c:v>
                </c:pt>
                <c:pt idx="10">
                  <c:v>0.26431400355964962</c:v>
                </c:pt>
                <c:pt idx="11">
                  <c:v>0.22646004712960721</c:v>
                </c:pt>
                <c:pt idx="12">
                  <c:v>0.18554825282475612</c:v>
                </c:pt>
                <c:pt idx="13">
                  <c:v>0.20501951416184569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B5E3-4E56-99EE-8EBE51FCA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5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9430994202647764E-2"/>
          <c:y val="9.1206753467465585E-3"/>
          <c:w val="0.90591699114533764"/>
          <c:h val="0.10406121322580515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0.16089262669700324"/>
          <c:w val="0.90256852489139983"/>
          <c:h val="0.733646070338030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зээл'!$A$43</c:f>
              <c:strCache>
                <c:ptCount val="1"/>
                <c:pt idx="0">
                  <c:v>Хад. барь зээл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зээл'!$AL$43:$BC$43</c15:sqref>
                  </c15:fullRef>
                </c:ext>
              </c:extLst>
              <c:f>'3.2.1 Мөнгө, зээл'!$AP$43:$BC$43</c:f>
              <c:numCache>
                <c:formatCode>0.0%</c:formatCode>
                <c:ptCount val="14"/>
                <c:pt idx="0">
                  <c:v>2.8805257776043588E-2</c:v>
                </c:pt>
                <c:pt idx="1">
                  <c:v>1.1853336121111372E-2</c:v>
                </c:pt>
                <c:pt idx="2">
                  <c:v>1.2207663921552342E-2</c:v>
                </c:pt>
                <c:pt idx="3">
                  <c:v>2.0976424961493829E-2</c:v>
                </c:pt>
                <c:pt idx="4">
                  <c:v>2.8419204695170095E-2</c:v>
                </c:pt>
                <c:pt idx="5">
                  <c:v>2.4185165065942583E-2</c:v>
                </c:pt>
                <c:pt idx="6">
                  <c:v>2.8304742962135622E-2</c:v>
                </c:pt>
                <c:pt idx="7">
                  <c:v>2.8709138288501693E-2</c:v>
                </c:pt>
                <c:pt idx="8">
                  <c:v>2.770470345537035E-2</c:v>
                </c:pt>
                <c:pt idx="9">
                  <c:v>3.8254765851828819E-2</c:v>
                </c:pt>
                <c:pt idx="10">
                  <c:v>2.4088155818235549E-2</c:v>
                </c:pt>
                <c:pt idx="11">
                  <c:v>2.4453128266314923E-2</c:v>
                </c:pt>
                <c:pt idx="12">
                  <c:v>1.5323267804516934E-2</c:v>
                </c:pt>
                <c:pt idx="13">
                  <c:v>4.1830136105450539E-3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2-470B-989C-9AAB47416456}"/>
            </c:ext>
          </c:extLst>
        </c:ser>
        <c:ser>
          <c:idx val="4"/>
          <c:order val="2"/>
          <c:tx>
            <c:strRef>
              <c:f>'3.2.1 Мөнгө, зээл'!$A$42</c:f>
              <c:strCache>
                <c:ptCount val="1"/>
                <c:pt idx="0">
                  <c:v>Бусад хэрэглээ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зээл'!$AL$42:$BC$42</c15:sqref>
                  </c15:fullRef>
                </c:ext>
              </c:extLst>
              <c:f>'3.2.1 Мөнгө, зээл'!$AP$42:$BC$42</c:f>
              <c:numCache>
                <c:formatCode>0.0%</c:formatCode>
                <c:ptCount val="14"/>
                <c:pt idx="0">
                  <c:v>1.9162408194019619E-2</c:v>
                </c:pt>
                <c:pt idx="1">
                  <c:v>2.4415558180612921E-2</c:v>
                </c:pt>
                <c:pt idx="2">
                  <c:v>5.555459907026597E-2</c:v>
                </c:pt>
                <c:pt idx="3">
                  <c:v>6.5915738001746452E-2</c:v>
                </c:pt>
                <c:pt idx="4">
                  <c:v>5.3371955206481074E-2</c:v>
                </c:pt>
                <c:pt idx="5">
                  <c:v>4.8062811431635953E-2</c:v>
                </c:pt>
                <c:pt idx="6">
                  <c:v>3.486650231408403E-2</c:v>
                </c:pt>
                <c:pt idx="7">
                  <c:v>3.609850345553399E-2</c:v>
                </c:pt>
                <c:pt idx="8">
                  <c:v>1.8138414939488711E-2</c:v>
                </c:pt>
                <c:pt idx="9">
                  <c:v>7.3772904620354879E-3</c:v>
                </c:pt>
                <c:pt idx="10">
                  <c:v>-2.3082584807698581E-3</c:v>
                </c:pt>
                <c:pt idx="11">
                  <c:v>-6.7959381917545546E-3</c:v>
                </c:pt>
                <c:pt idx="12">
                  <c:v>-3.1852056828115898E-3</c:v>
                </c:pt>
                <c:pt idx="13">
                  <c:v>-3.9867981236296705E-3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2-470B-989C-9AAB47416456}"/>
            </c:ext>
          </c:extLst>
        </c:ser>
        <c:ser>
          <c:idx val="3"/>
          <c:order val="3"/>
          <c:tx>
            <c:strRef>
              <c:f>'3.2.1 Мөнгө, зээл'!$A$41</c:f>
              <c:strCache>
                <c:ptCount val="1"/>
                <c:pt idx="0">
                  <c:v>Тэтгэвэр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зээл'!$AL$41:$BC$41</c15:sqref>
                  </c15:fullRef>
                </c:ext>
              </c:extLst>
              <c:f>'3.2.1 Мөнгө, зээл'!$AP$41:$BC$41</c:f>
              <c:numCache>
                <c:formatCode>0.0%</c:formatCode>
                <c:ptCount val="14"/>
                <c:pt idx="0">
                  <c:v>7.7628395990859481E-2</c:v>
                </c:pt>
                <c:pt idx="1">
                  <c:v>7.6103619012215837E-2</c:v>
                </c:pt>
                <c:pt idx="2">
                  <c:v>0.1065669940863464</c:v>
                </c:pt>
                <c:pt idx="3">
                  <c:v>0.11197130319038645</c:v>
                </c:pt>
                <c:pt idx="4">
                  <c:v>7.5454227027753923E-2</c:v>
                </c:pt>
                <c:pt idx="5">
                  <c:v>7.8941554670577355E-2</c:v>
                </c:pt>
                <c:pt idx="6">
                  <c:v>6.5823121275790125E-2</c:v>
                </c:pt>
                <c:pt idx="7">
                  <c:v>5.2960790866133658E-2</c:v>
                </c:pt>
                <c:pt idx="8">
                  <c:v>5.9344990202706123E-2</c:v>
                </c:pt>
                <c:pt idx="9">
                  <c:v>8.9994942494057394E-3</c:v>
                </c:pt>
                <c:pt idx="10">
                  <c:v>6.1708299310267965E-2</c:v>
                </c:pt>
                <c:pt idx="11">
                  <c:v>8.2987473682403223E-2</c:v>
                </c:pt>
                <c:pt idx="12">
                  <c:v>8.8325137342415164E-2</c:v>
                </c:pt>
                <c:pt idx="13">
                  <c:v>0.11433883531508283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C2-470B-989C-9AAB47416456}"/>
            </c:ext>
          </c:extLst>
        </c:ser>
        <c:ser>
          <c:idx val="5"/>
          <c:order val="4"/>
          <c:tx>
            <c:strRef>
              <c:f>'3.2.1 Мөнгө, зээл'!$A$40</c:f>
              <c:strCache>
                <c:ptCount val="1"/>
                <c:pt idx="0">
                  <c:v>Цалин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зээл'!$AL$40:$BC$40</c15:sqref>
                  </c15:fullRef>
                </c:ext>
              </c:extLst>
              <c:f>'3.2.1 Мөнгө, зээл'!$AP$40:$BC$40</c:f>
              <c:numCache>
                <c:formatCode>0.0%</c:formatCode>
                <c:ptCount val="14"/>
                <c:pt idx="0">
                  <c:v>6.7268200500535613E-2</c:v>
                </c:pt>
                <c:pt idx="1">
                  <c:v>0.11738332468160355</c:v>
                </c:pt>
                <c:pt idx="2">
                  <c:v>0.18085690810395189</c:v>
                </c:pt>
                <c:pt idx="3">
                  <c:v>0.21424670881052826</c:v>
                </c:pt>
                <c:pt idx="4">
                  <c:v>0.19990969519133436</c:v>
                </c:pt>
                <c:pt idx="5">
                  <c:v>0.23153393952197179</c:v>
                </c:pt>
                <c:pt idx="6">
                  <c:v>0.24536460744831129</c:v>
                </c:pt>
                <c:pt idx="7">
                  <c:v>0.23734318428700799</c:v>
                </c:pt>
                <c:pt idx="8">
                  <c:v>0.20996672094624147</c:v>
                </c:pt>
                <c:pt idx="9">
                  <c:v>0.14162485871947819</c:v>
                </c:pt>
                <c:pt idx="10">
                  <c:v>7.6800718812444407E-2</c:v>
                </c:pt>
                <c:pt idx="11">
                  <c:v>3.9537314561689546E-2</c:v>
                </c:pt>
                <c:pt idx="12">
                  <c:v>-1.0205667760434481E-2</c:v>
                </c:pt>
                <c:pt idx="13">
                  <c:v>-3.2242390361795631E-2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C2-470B-989C-9AAB47416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зээл'!$A$39</c:f>
              <c:strCache>
                <c:ptCount val="1"/>
                <c:pt idx="0">
                  <c:v>Хэрэглээ, хад. барь зээл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зээл'!$AL$1:$BB$2</c15:sqref>
                  </c15:fullRef>
                </c:ext>
              </c:extLst>
              <c:f>'3.2.1 Мөнгө, зээл'!$AP$1:$BB$2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зээл'!$AL$39:$BC$39</c15:sqref>
                  </c15:fullRef>
                </c:ext>
              </c:extLst>
              <c:f>'3.2.1 Мөнгө, зээл'!$AP$39:$BC$39</c:f>
              <c:numCache>
                <c:formatCode>0.0%</c:formatCode>
                <c:ptCount val="14"/>
                <c:pt idx="0">
                  <c:v>0.19286426246145849</c:v>
                </c:pt>
                <c:pt idx="1">
                  <c:v>0.22975583799554378</c:v>
                </c:pt>
                <c:pt idx="2">
                  <c:v>0.35518616518211688</c:v>
                </c:pt>
                <c:pt idx="3">
                  <c:v>0.41311017496415503</c:v>
                </c:pt>
                <c:pt idx="4">
                  <c:v>0.35715508212073921</c:v>
                </c:pt>
                <c:pt idx="5">
                  <c:v>0.38272347069012791</c:v>
                </c:pt>
                <c:pt idx="6">
                  <c:v>0.37435897400032103</c:v>
                </c:pt>
                <c:pt idx="7">
                  <c:v>0.35511161689717752</c:v>
                </c:pt>
                <c:pt idx="8">
                  <c:v>0.31515482954380669</c:v>
                </c:pt>
                <c:pt idx="9">
                  <c:v>0.1962564092827479</c:v>
                </c:pt>
                <c:pt idx="10">
                  <c:v>0.16028891546017809</c:v>
                </c:pt>
                <c:pt idx="11">
                  <c:v>0.14018197831865287</c:v>
                </c:pt>
                <c:pt idx="12">
                  <c:v>9.0257531703686E-2</c:v>
                </c:pt>
                <c:pt idx="13">
                  <c:v>8.2292660440202559E-2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20C2-470B-989C-9AAB47416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5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4083057699375236E-2"/>
          <c:y val="5.0863838691873045E-3"/>
          <c:w val="0.85005512679162076"/>
          <c:h val="0.16788386323116569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69457153026763E-2"/>
          <c:y val="0.19942455755814187"/>
          <c:w val="0.86376569521974034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зээл'!$A$59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зээл'!$AD$59:$BC$59</c15:sqref>
                  </c15:fullRef>
                </c:ext>
              </c:extLst>
              <c:f>'3.2.1 Мөнгө, зээл'!$AP$59:$BC$59</c:f>
              <c:numCache>
                <c:formatCode>0.0</c:formatCode>
                <c:ptCount val="14"/>
                <c:pt idx="0">
                  <c:v>0.43597423018169995</c:v>
                </c:pt>
                <c:pt idx="1">
                  <c:v>0.4321793540868199</c:v>
                </c:pt>
                <c:pt idx="2">
                  <c:v>0.44513165409730998</c:v>
                </c:pt>
                <c:pt idx="3">
                  <c:v>0.34975570500563991</c:v>
                </c:pt>
                <c:pt idx="4">
                  <c:v>0.33947968027170305</c:v>
                </c:pt>
                <c:pt idx="5">
                  <c:v>0.33102948352714323</c:v>
                </c:pt>
                <c:pt idx="6">
                  <c:v>0.33266288800738514</c:v>
                </c:pt>
                <c:pt idx="7">
                  <c:v>0.23246669571218734</c:v>
                </c:pt>
                <c:pt idx="8">
                  <c:v>0.25202996190898652</c:v>
                </c:pt>
                <c:pt idx="9">
                  <c:v>0.22038099777044554</c:v>
                </c:pt>
                <c:pt idx="10">
                  <c:v>0.25013967603074239</c:v>
                </c:pt>
                <c:pt idx="11">
                  <c:v>0.21816598935003578</c:v>
                </c:pt>
                <c:pt idx="12">
                  <c:v>0.22014617219726704</c:v>
                </c:pt>
                <c:pt idx="13">
                  <c:v>0.22459471989338772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зээл'!$A$60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зээл'!$AD$60:$BC$60</c15:sqref>
                  </c15:fullRef>
                </c:ext>
              </c:extLst>
              <c:f>'3.2.1 Мөнгө, зээл'!$AP$60:$BC$60</c:f>
              <c:numCache>
                <c:formatCode>0.0</c:formatCode>
                <c:ptCount val="14"/>
                <c:pt idx="0">
                  <c:v>0.36640107288567952</c:v>
                </c:pt>
                <c:pt idx="1">
                  <c:v>0.3504367936699857</c:v>
                </c:pt>
                <c:pt idx="2">
                  <c:v>0.34923235779443002</c:v>
                </c:pt>
                <c:pt idx="3">
                  <c:v>0.34202835342495441</c:v>
                </c:pt>
                <c:pt idx="4">
                  <c:v>0.34547024296626394</c:v>
                </c:pt>
                <c:pt idx="5">
                  <c:v>0.33692418397427049</c:v>
                </c:pt>
                <c:pt idx="6">
                  <c:v>0.33660878588236309</c:v>
                </c:pt>
                <c:pt idx="7">
                  <c:v>0.36279410784185756</c:v>
                </c:pt>
                <c:pt idx="8">
                  <c:v>0.36424987839439754</c:v>
                </c:pt>
                <c:pt idx="9">
                  <c:v>0.36105177327381255</c:v>
                </c:pt>
                <c:pt idx="10">
                  <c:v>0.35124685070499012</c:v>
                </c:pt>
                <c:pt idx="11">
                  <c:v>0.353455678573245</c:v>
                </c:pt>
                <c:pt idx="12">
                  <c:v>0.37254835670776254</c:v>
                </c:pt>
                <c:pt idx="13">
                  <c:v>0.4248943070541274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зээл'!$A$61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зээл'!$AD$61:$BC$61</c15:sqref>
                  </c15:fullRef>
                </c:ext>
              </c:extLst>
              <c:f>'3.2.1 Мөнгө, зээл'!$AP$61:$BC$61</c:f>
              <c:numCache>
                <c:formatCode>0.0</c:formatCode>
                <c:ptCount val="14"/>
                <c:pt idx="0">
                  <c:v>0.37501224290067969</c:v>
                </c:pt>
                <c:pt idx="1">
                  <c:v>0.3865764295971465</c:v>
                </c:pt>
                <c:pt idx="2">
                  <c:v>0.37707766673906123</c:v>
                </c:pt>
                <c:pt idx="3">
                  <c:v>0.36379973936052656</c:v>
                </c:pt>
                <c:pt idx="4">
                  <c:v>0.38811868671525396</c:v>
                </c:pt>
                <c:pt idx="5">
                  <c:v>0.33591330013081372</c:v>
                </c:pt>
                <c:pt idx="6">
                  <c:v>0.33945432280186388</c:v>
                </c:pt>
                <c:pt idx="7">
                  <c:v>0.34327585765588037</c:v>
                </c:pt>
                <c:pt idx="8">
                  <c:v>0.33232542534444121</c:v>
                </c:pt>
                <c:pt idx="9">
                  <c:v>0.32187332213621911</c:v>
                </c:pt>
                <c:pt idx="10">
                  <c:v>0.31900014705573071</c:v>
                </c:pt>
                <c:pt idx="11">
                  <c:v>0.34737695008006786</c:v>
                </c:pt>
                <c:pt idx="12">
                  <c:v>0.34542190358857916</c:v>
                </c:pt>
                <c:pt idx="13">
                  <c:v>0.35308573443104468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зээл'!$A$62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зээл'!$AD$62:$BC$62</c15:sqref>
                  </c15:fullRef>
                </c:ext>
              </c:extLst>
              <c:f>'3.2.1 Мөнгө, зээл'!$AP$62:$BC$62</c:f>
              <c:numCache>
                <c:formatCode>0.0</c:formatCode>
                <c:ptCount val="14"/>
                <c:pt idx="0">
                  <c:v>0.31114604978965293</c:v>
                </c:pt>
                <c:pt idx="1">
                  <c:v>0.31972771565223601</c:v>
                </c:pt>
                <c:pt idx="2">
                  <c:v>0.29557426061164321</c:v>
                </c:pt>
                <c:pt idx="3">
                  <c:v>0.28514577870367386</c:v>
                </c:pt>
                <c:pt idx="4">
                  <c:v>0.28793528816086461</c:v>
                </c:pt>
                <c:pt idx="5">
                  <c:v>0.27147433557049555</c:v>
                </c:pt>
                <c:pt idx="6">
                  <c:v>0.2695831655492516</c:v>
                </c:pt>
                <c:pt idx="7">
                  <c:v>0.2471035998883063</c:v>
                </c:pt>
                <c:pt idx="8">
                  <c:v>0.29866337413329641</c:v>
                </c:pt>
                <c:pt idx="9">
                  <c:v>0.27952481495972969</c:v>
                </c:pt>
                <c:pt idx="10">
                  <c:v>0.27853084497861769</c:v>
                </c:pt>
                <c:pt idx="11">
                  <c:v>0.25264023819063824</c:v>
                </c:pt>
                <c:pt idx="12">
                  <c:v>0.25682127453675813</c:v>
                </c:pt>
                <c:pt idx="13">
                  <c:v>0.25505845537889632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зээл'!$A$64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зээл'!$AD$64:$BC$64</c15:sqref>
                  </c15:fullRef>
                </c:ext>
              </c:extLst>
              <c:f>'3.2.1 Мөнгө, зээл'!$AP$64:$BC$64</c:f>
              <c:numCache>
                <c:formatCode>0.0</c:formatCode>
                <c:ptCount val="14"/>
                <c:pt idx="0">
                  <c:v>0.23218035315228835</c:v>
                </c:pt>
                <c:pt idx="1">
                  <c:v>0.22669248366695924</c:v>
                </c:pt>
                <c:pt idx="2">
                  <c:v>0.23048738901461699</c:v>
                </c:pt>
                <c:pt idx="3">
                  <c:v>0.20989265819493799</c:v>
                </c:pt>
                <c:pt idx="4">
                  <c:v>0.20245884903854144</c:v>
                </c:pt>
                <c:pt idx="5">
                  <c:v>0.1992003849261044</c:v>
                </c:pt>
                <c:pt idx="6">
                  <c:v>0.20019796615611599</c:v>
                </c:pt>
                <c:pt idx="7">
                  <c:v>0.17384827126911628</c:v>
                </c:pt>
                <c:pt idx="8">
                  <c:v>0.18364445243683428</c:v>
                </c:pt>
                <c:pt idx="9">
                  <c:v>0.16931140280345139</c:v>
                </c:pt>
                <c:pt idx="10">
                  <c:v>0.17482467898831219</c:v>
                </c:pt>
                <c:pt idx="11">
                  <c:v>0.17266382159012339</c:v>
                </c:pt>
                <c:pt idx="12">
                  <c:v>0.18128215974042822</c:v>
                </c:pt>
                <c:pt idx="13">
                  <c:v>0.20410994686520453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зээл'!$A$63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зээл'!$AD$63:$BC$63</c15:sqref>
                  </c15:fullRef>
                </c:ext>
              </c:extLst>
              <c:f>'3.2.1 Мөнгө, зээл'!$AP$63:$BC$63</c:f>
              <c:numCache>
                <c:formatCode>0.0</c:formatCode>
                <c:ptCount val="14"/>
                <c:pt idx="0">
                  <c:v>0.21195717401743552</c:v>
                </c:pt>
                <c:pt idx="1">
                  <c:v>0.21009912470918335</c:v>
                </c:pt>
                <c:pt idx="2">
                  <c:v>0.21647356753862815</c:v>
                </c:pt>
                <c:pt idx="3">
                  <c:v>0.21443775419229522</c:v>
                </c:pt>
                <c:pt idx="4">
                  <c:v>0.21942926613493788</c:v>
                </c:pt>
                <c:pt idx="5">
                  <c:v>0.22146413950118365</c:v>
                </c:pt>
                <c:pt idx="6">
                  <c:v>0.24567169185365187</c:v>
                </c:pt>
                <c:pt idx="7">
                  <c:v>0.27608553408038944</c:v>
                </c:pt>
                <c:pt idx="8">
                  <c:v>0.36280578279750236</c:v>
                </c:pt>
                <c:pt idx="9">
                  <c:v>0.48083406016869273</c:v>
                </c:pt>
                <c:pt idx="10">
                  <c:v>0.59381880525853148</c:v>
                </c:pt>
                <c:pt idx="11">
                  <c:v>0.64118147738427045</c:v>
                </c:pt>
                <c:pt idx="12">
                  <c:v>0.68572014735784992</c:v>
                </c:pt>
                <c:pt idx="13">
                  <c:v>0.78379482578596338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зээл'!$A$65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зээл'!$AD$65:$BC$65</c15:sqref>
                  </c15:fullRef>
                </c:ext>
              </c:extLst>
              <c:f>'3.2.1 Мөнгө, зээл'!$AP$65:$BC$65</c:f>
              <c:numCache>
                <c:formatCode>0.0</c:formatCode>
                <c:ptCount val="14"/>
                <c:pt idx="0">
                  <c:v>0.28584742618148495</c:v>
                </c:pt>
                <c:pt idx="1">
                  <c:v>0.28083367085448002</c:v>
                </c:pt>
                <c:pt idx="2">
                  <c:v>0.27881083800527223</c:v>
                </c:pt>
                <c:pt idx="3">
                  <c:v>0.26705917586522832</c:v>
                </c:pt>
                <c:pt idx="4">
                  <c:v>0.26859892982623307</c:v>
                </c:pt>
                <c:pt idx="5">
                  <c:v>0.25431403569529631</c:v>
                </c:pt>
                <c:pt idx="6">
                  <c:v>0.25398403979062112</c:v>
                </c:pt>
                <c:pt idx="7">
                  <c:v>0.23135616894929392</c:v>
                </c:pt>
                <c:pt idx="8">
                  <c:v>0.24889948237088294</c:v>
                </c:pt>
                <c:pt idx="9">
                  <c:v>0.23651022230633245</c:v>
                </c:pt>
                <c:pt idx="10">
                  <c:v>0.24828630614897498</c:v>
                </c:pt>
                <c:pt idx="11">
                  <c:v>0.23260653693175593</c:v>
                </c:pt>
                <c:pt idx="12">
                  <c:v>0.24649490223145973</c:v>
                </c:pt>
                <c:pt idx="13">
                  <c:v>0.25809607244569316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зээл'!$A$58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зээл'!$AD$58:$BC$58</c15:sqref>
                  </c15:fullRef>
                </c:ext>
              </c:extLst>
              <c:f>'3.2.1 Мөнгө, зээл'!$AP$58:$BC$58</c:f>
              <c:numCache>
                <c:formatCode>0.0</c:formatCode>
                <c:ptCount val="14"/>
                <c:pt idx="0">
                  <c:v>2.218518549108921</c:v>
                </c:pt>
                <c:pt idx="1">
                  <c:v>2.206545572236811</c:v>
                </c:pt>
                <c:pt idx="2">
                  <c:v>2.1927877338009618</c:v>
                </c:pt>
                <c:pt idx="3">
                  <c:v>2.0321191647472565</c:v>
                </c:pt>
                <c:pt idx="4">
                  <c:v>2.051490943113798</c:v>
                </c:pt>
                <c:pt idx="5">
                  <c:v>1.9503198633253074</c:v>
                </c:pt>
                <c:pt idx="6">
                  <c:v>1.9781628600412529</c:v>
                </c:pt>
                <c:pt idx="7">
                  <c:v>1.866930235397031</c:v>
                </c:pt>
                <c:pt idx="8">
                  <c:v>2.0426183573863415</c:v>
                </c:pt>
                <c:pt idx="9">
                  <c:v>2.0694865934186835</c:v>
                </c:pt>
                <c:pt idx="10">
                  <c:v>2.2158473091658997</c:v>
                </c:pt>
                <c:pt idx="11">
                  <c:v>2.2180906921001364</c:v>
                </c:pt>
                <c:pt idx="12">
                  <c:v>2.3084349163601043</c:v>
                </c:pt>
                <c:pt idx="13">
                  <c:v>2.5036340618543167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зээл'!$A$57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зээл'!$AD$57:$BC$57</c15:sqref>
                  </c15:fullRef>
                </c:ext>
              </c:extLst>
              <c:f>'3.2.1 Мөнгө, зээл'!$AP$57:$BC$57</c:f>
              <c:numCache>
                <c:formatCode>0.0%</c:formatCode>
                <c:ptCount val="14"/>
                <c:pt idx="0">
                  <c:v>9.6403090549525602E-2</c:v>
                </c:pt>
                <c:pt idx="1">
                  <c:v>8.7025555387119757E-2</c:v>
                </c:pt>
                <c:pt idx="2">
                  <c:v>8.4758309475092303E-2</c:v>
                </c:pt>
                <c:pt idx="3">
                  <c:v>7.4863219303293899E-2</c:v>
                </c:pt>
                <c:pt idx="4">
                  <c:v>7.0927784704925015E-2</c:v>
                </c:pt>
                <c:pt idx="5">
                  <c:v>5.864098746875121E-2</c:v>
                </c:pt>
                <c:pt idx="6">
                  <c:v>5.7000000000000002E-2</c:v>
                </c:pt>
                <c:pt idx="7">
                  <c:v>5.0757353208914245E-2</c:v>
                </c:pt>
                <c:pt idx="8">
                  <c:v>5.2916569776427148E-2</c:v>
                </c:pt>
                <c:pt idx="9">
                  <c:v>4.9011649419516898E-2</c:v>
                </c:pt>
                <c:pt idx="10">
                  <c:v>5.1860821774420612E-2</c:v>
                </c:pt>
                <c:pt idx="11">
                  <c:v>5.0697396804494338E-2</c:v>
                </c:pt>
                <c:pt idx="12">
                  <c:v>5.129222661145421E-2</c:v>
                </c:pt>
                <c:pt idx="13">
                  <c:v>5.2975786937281194E-2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</a:t>
                </a:r>
                <a:r>
                  <a:rPr lang="mn-MN" baseline="0"/>
                  <a:t>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5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511576626240352E-2"/>
          <c:y val="2.7515615011058561E-2"/>
          <c:w val="0.94119808893789048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21414081784425E-2"/>
          <c:y val="0.15504735130499006"/>
          <c:w val="0.86457364273787729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зээл'!$AD$48:$BC$48</c15:sqref>
                  </c15:fullRef>
                </c:ext>
              </c:extLst>
              <c:f>'3.2.1 Мөнгө, зээл'!$AP$48:$BC$48</c:f>
              <c:numCache>
                <c:formatCode>0.0</c:formatCode>
                <c:ptCount val="14"/>
                <c:pt idx="0">
                  <c:v>0.22397933121528998</c:v>
                </c:pt>
                <c:pt idx="1">
                  <c:v>0.21197871073730001</c:v>
                </c:pt>
                <c:pt idx="2">
                  <c:v>0.21537247129652001</c:v>
                </c:pt>
                <c:pt idx="3">
                  <c:v>0.2046751771725773</c:v>
                </c:pt>
                <c:pt idx="4">
                  <c:v>0.17953632318847329</c:v>
                </c:pt>
                <c:pt idx="5">
                  <c:v>0.17474377054749329</c:v>
                </c:pt>
                <c:pt idx="6">
                  <c:v>0.14600782558373326</c:v>
                </c:pt>
                <c:pt idx="7">
                  <c:v>0.11380302727591328</c:v>
                </c:pt>
                <c:pt idx="8">
                  <c:v>0.22210128433333332</c:v>
                </c:pt>
                <c:pt idx="9">
                  <c:v>0.217736426420543</c:v>
                </c:pt>
                <c:pt idx="10">
                  <c:v>0.22228171730606303</c:v>
                </c:pt>
                <c:pt idx="11">
                  <c:v>0.20074166746185199</c:v>
                </c:pt>
                <c:pt idx="12">
                  <c:v>0.19079162561702298</c:v>
                </c:pt>
                <c:pt idx="13">
                  <c:v>0.17468472105432295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зээл'!$A$49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зээл'!$AD$49:$BC$49</c15:sqref>
                  </c15:fullRef>
                </c:ext>
              </c:extLst>
              <c:f>'3.2.1 Мөнгө, зээл'!$AP$49:$BC$49</c:f>
              <c:numCache>
                <c:formatCode>0.0</c:formatCode>
                <c:ptCount val="14"/>
                <c:pt idx="0">
                  <c:v>0.17809428313502776</c:v>
                </c:pt>
                <c:pt idx="1">
                  <c:v>0.18970978452025003</c:v>
                </c:pt>
                <c:pt idx="2">
                  <c:v>0.18453595875968004</c:v>
                </c:pt>
                <c:pt idx="3">
                  <c:v>0.17705994947599005</c:v>
                </c:pt>
                <c:pt idx="4">
                  <c:v>0.1710700549633401</c:v>
                </c:pt>
                <c:pt idx="5">
                  <c:v>0.16782834221028003</c:v>
                </c:pt>
                <c:pt idx="6">
                  <c:v>0.16272460742232997</c:v>
                </c:pt>
                <c:pt idx="7">
                  <c:v>0.16688594673360505</c:v>
                </c:pt>
                <c:pt idx="8">
                  <c:v>0.19619797999156222</c:v>
                </c:pt>
                <c:pt idx="9">
                  <c:v>0.2068235331164362</c:v>
                </c:pt>
                <c:pt idx="10">
                  <c:v>0.20704737772673082</c:v>
                </c:pt>
                <c:pt idx="11">
                  <c:v>0.21119667082222363</c:v>
                </c:pt>
                <c:pt idx="12">
                  <c:v>0.20924274979099036</c:v>
                </c:pt>
                <c:pt idx="13">
                  <c:v>0.12501670954562275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зээл'!$A$50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зээл'!$AD$50:$BC$50</c15:sqref>
                  </c15:fullRef>
                </c:ext>
              </c:extLst>
              <c:f>'3.2.1 Мөнгө, зээл'!$AP$50:$BC$50</c:f>
              <c:numCache>
                <c:formatCode>0.0</c:formatCode>
                <c:ptCount val="14"/>
                <c:pt idx="0">
                  <c:v>0.23742959976154007</c:v>
                </c:pt>
                <c:pt idx="1">
                  <c:v>0.20082681889839007</c:v>
                </c:pt>
                <c:pt idx="2">
                  <c:v>0.21764571842605437</c:v>
                </c:pt>
                <c:pt idx="3">
                  <c:v>0.13062837986996312</c:v>
                </c:pt>
                <c:pt idx="4">
                  <c:v>0.14512691565713148</c:v>
                </c:pt>
                <c:pt idx="5">
                  <c:v>0.14379211680363252</c:v>
                </c:pt>
                <c:pt idx="6">
                  <c:v>0.15664556003175195</c:v>
                </c:pt>
                <c:pt idx="7">
                  <c:v>0.1260711753215025</c:v>
                </c:pt>
                <c:pt idx="8">
                  <c:v>0.17860300490042416</c:v>
                </c:pt>
                <c:pt idx="9">
                  <c:v>0.20985418775724113</c:v>
                </c:pt>
                <c:pt idx="10">
                  <c:v>0.24684384411398336</c:v>
                </c:pt>
                <c:pt idx="11">
                  <c:v>0.13876680751730502</c:v>
                </c:pt>
                <c:pt idx="12">
                  <c:v>0.12782704379475249</c:v>
                </c:pt>
                <c:pt idx="13">
                  <c:v>0.1067848917785775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зээл'!$A$51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зээл'!$AD$51:$BC$51</c15:sqref>
                  </c15:fullRef>
                </c:ext>
              </c:extLst>
              <c:f>'3.2.1 Мөнгө, зээл'!$AP$51:$BC$51</c:f>
              <c:numCache>
                <c:formatCode>0.0</c:formatCode>
                <c:ptCount val="14"/>
                <c:pt idx="0">
                  <c:v>0.19517416210498084</c:v>
                </c:pt>
                <c:pt idx="1">
                  <c:v>0.17730237684447248</c:v>
                </c:pt>
                <c:pt idx="2">
                  <c:v>0.21767685688070196</c:v>
                </c:pt>
                <c:pt idx="3">
                  <c:v>0.16984658569352876</c:v>
                </c:pt>
                <c:pt idx="4">
                  <c:v>0.15297508870606361</c:v>
                </c:pt>
                <c:pt idx="5">
                  <c:v>0.13208387450579082</c:v>
                </c:pt>
                <c:pt idx="6">
                  <c:v>0.12750636721582681</c:v>
                </c:pt>
                <c:pt idx="7">
                  <c:v>0.1097230186425576</c:v>
                </c:pt>
                <c:pt idx="8">
                  <c:v>8.329389675781762E-2</c:v>
                </c:pt>
                <c:pt idx="9">
                  <c:v>0.12348516541713761</c:v>
                </c:pt>
                <c:pt idx="10">
                  <c:v>0.12631161175624761</c:v>
                </c:pt>
                <c:pt idx="11">
                  <c:v>0.11458189650276748</c:v>
                </c:pt>
                <c:pt idx="12">
                  <c:v>0.16067944544274004</c:v>
                </c:pt>
                <c:pt idx="13">
                  <c:v>0.14640169793863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зээл'!$A$53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зээл'!$AD$53:$BC$53</c15:sqref>
                  </c15:fullRef>
                </c:ext>
              </c:extLst>
              <c:f>'3.2.1 Мөнгө, зээл'!$AP$53:$BC$53</c:f>
              <c:numCache>
                <c:formatCode>0.0</c:formatCode>
                <c:ptCount val="14"/>
                <c:pt idx="0">
                  <c:v>0.27247824733398762</c:v>
                </c:pt>
                <c:pt idx="1">
                  <c:v>0.2639114808534106</c:v>
                </c:pt>
                <c:pt idx="2">
                  <c:v>0.28018147774838997</c:v>
                </c:pt>
                <c:pt idx="3">
                  <c:v>0.27385764260286694</c:v>
                </c:pt>
                <c:pt idx="4">
                  <c:v>0.27906209369121104</c:v>
                </c:pt>
                <c:pt idx="5">
                  <c:v>0.303907973319265</c:v>
                </c:pt>
                <c:pt idx="6">
                  <c:v>0.29034313883269797</c:v>
                </c:pt>
                <c:pt idx="7">
                  <c:v>0.28072872693224493</c:v>
                </c:pt>
                <c:pt idx="8">
                  <c:v>0.30428440766627907</c:v>
                </c:pt>
                <c:pt idx="9">
                  <c:v>0.3543215928298889</c:v>
                </c:pt>
                <c:pt idx="10">
                  <c:v>0.3394794522488459</c:v>
                </c:pt>
                <c:pt idx="11">
                  <c:v>0.11375452135918401</c:v>
                </c:pt>
                <c:pt idx="12">
                  <c:v>0.16253444420730098</c:v>
                </c:pt>
                <c:pt idx="13">
                  <c:v>0.16856973017250695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зээл'!$A$52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зээл'!$AD$52:$BC$52</c15:sqref>
                  </c15:fullRef>
                </c:ext>
              </c:extLst>
              <c:f>'3.2.1 Мөнгө, зээл'!$AP$52:$BC$52</c:f>
              <c:numCache>
                <c:formatCode>0.0</c:formatCode>
                <c:ptCount val="14"/>
                <c:pt idx="0">
                  <c:v>0.11281180422495152</c:v>
                </c:pt>
                <c:pt idx="1">
                  <c:v>0.11002820184271221</c:v>
                </c:pt>
                <c:pt idx="2">
                  <c:v>0.11492289257612516</c:v>
                </c:pt>
                <c:pt idx="3">
                  <c:v>0.12346896436883489</c:v>
                </c:pt>
                <c:pt idx="4">
                  <c:v>0.15694814822368827</c:v>
                </c:pt>
                <c:pt idx="5">
                  <c:v>0.16101653108650607</c:v>
                </c:pt>
                <c:pt idx="6">
                  <c:v>0.24890692211792773</c:v>
                </c:pt>
                <c:pt idx="7">
                  <c:v>0.31357656546990337</c:v>
                </c:pt>
                <c:pt idx="8">
                  <c:v>0.38088969078294282</c:v>
                </c:pt>
                <c:pt idx="9">
                  <c:v>0.43867165071407321</c:v>
                </c:pt>
                <c:pt idx="10">
                  <c:v>0.49614399990311742</c:v>
                </c:pt>
                <c:pt idx="11">
                  <c:v>0.46442423380212344</c:v>
                </c:pt>
                <c:pt idx="12">
                  <c:v>0.44595507147949276</c:v>
                </c:pt>
                <c:pt idx="13">
                  <c:v>0.32690847480097485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зээл'!$A$54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зээл'!$AD$54:$BC$54</c15:sqref>
                  </c15:fullRef>
                </c:ext>
              </c:extLst>
              <c:f>'3.2.1 Мөнгө, зээл'!$AP$54:$BC$54</c:f>
              <c:numCache>
                <c:formatCode>0.0</c:formatCode>
                <c:ptCount val="14"/>
                <c:pt idx="0">
                  <c:v>0.15768615997255675</c:v>
                </c:pt>
                <c:pt idx="1">
                  <c:v>0.1632440965326061</c:v>
                </c:pt>
                <c:pt idx="2">
                  <c:v>0.18365912733838299</c:v>
                </c:pt>
                <c:pt idx="3">
                  <c:v>0.18450003220854672</c:v>
                </c:pt>
                <c:pt idx="4">
                  <c:v>0.1660907443935476</c:v>
                </c:pt>
                <c:pt idx="5">
                  <c:v>0.14363261960695201</c:v>
                </c:pt>
                <c:pt idx="6">
                  <c:v>0.15866938496786775</c:v>
                </c:pt>
                <c:pt idx="7">
                  <c:v>0.15995262057280291</c:v>
                </c:pt>
                <c:pt idx="8">
                  <c:v>0.16708102866802835</c:v>
                </c:pt>
                <c:pt idx="9">
                  <c:v>0.20557744203531497</c:v>
                </c:pt>
                <c:pt idx="10">
                  <c:v>0.25559798457607852</c:v>
                </c:pt>
                <c:pt idx="11">
                  <c:v>0.24916423611393484</c:v>
                </c:pt>
                <c:pt idx="12">
                  <c:v>0.24606955887980292</c:v>
                </c:pt>
                <c:pt idx="13">
                  <c:v>0.22263280646899394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зээл'!$AP$1:$AX$2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зээл'!$AD$47:$BC$47</c15:sqref>
                  </c15:fullRef>
                </c:ext>
              </c:extLst>
              <c:f>'3.2.1 Мөнгө, зээл'!$AP$47:$BC$47</c:f>
              <c:numCache>
                <c:formatCode>0.0</c:formatCode>
                <c:ptCount val="14"/>
                <c:pt idx="0">
                  <c:v>1.3776535877483345</c:v>
                </c:pt>
                <c:pt idx="1">
                  <c:v>1.3170014702291417</c:v>
                </c:pt>
                <c:pt idx="2">
                  <c:v>1.4139945030258545</c:v>
                </c:pt>
                <c:pt idx="3">
                  <c:v>1.2640367313923078</c:v>
                </c:pt>
                <c:pt idx="4">
                  <c:v>1.2508093688234552</c:v>
                </c:pt>
                <c:pt idx="5">
                  <c:v>1.22700522807992</c:v>
                </c:pt>
                <c:pt idx="6">
                  <c:v>1.2908038061721352</c:v>
                </c:pt>
                <c:pt idx="7">
                  <c:v>1.2707410809485296</c:v>
                </c:pt>
                <c:pt idx="8">
                  <c:v>1.5324512931003875</c:v>
                </c:pt>
                <c:pt idx="9">
                  <c:v>1.7564699982906349</c:v>
                </c:pt>
                <c:pt idx="10">
                  <c:v>1.8937059876310669</c:v>
                </c:pt>
                <c:pt idx="11">
                  <c:v>1.4926300335793905</c:v>
                </c:pt>
                <c:pt idx="12">
                  <c:v>1.5430999392121025</c:v>
                </c:pt>
                <c:pt idx="13">
                  <c:v>1.2709990317596289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зээл'!$AD$1:$BC$2</c15:sqref>
                  </c15:fullRef>
                </c:ext>
              </c:extLst>
              <c:f>'3.2.1 Мөнгө, зээл'!$AP$1:$BC$2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5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зээл'!$AD$46:$BC$46</c15:sqref>
                  </c15:fullRef>
                </c:ext>
              </c:extLst>
              <c:f>'3.2.1 Мөнгө, зээл'!$AP$46:$BC$46</c:f>
              <c:numCache>
                <c:formatCode>0.0%</c:formatCode>
                <c:ptCount val="14"/>
                <c:pt idx="0">
                  <c:v>5.9864301616466234E-2</c:v>
                </c:pt>
                <c:pt idx="1">
                  <c:v>5.1942178686189333E-2</c:v>
                </c:pt>
                <c:pt idx="2">
                  <c:v>5.4655442401532174E-2</c:v>
                </c:pt>
                <c:pt idx="3">
                  <c:v>4.6567081631460658E-2</c:v>
                </c:pt>
                <c:pt idx="4">
                  <c:v>4.3245200724189581E-2</c:v>
                </c:pt>
                <c:pt idx="5">
                  <c:v>3.6892819253374592E-2</c:v>
                </c:pt>
                <c:pt idx="6">
                  <c:v>3.6897996869191679E-2</c:v>
                </c:pt>
                <c:pt idx="7">
                  <c:v>3.4548400716786942E-2</c:v>
                </c:pt>
                <c:pt idx="8">
                  <c:v>3.9700057275547582E-2</c:v>
                </c:pt>
                <c:pt idx="9">
                  <c:v>4.1598477634932643E-2</c:v>
                </c:pt>
                <c:pt idx="10">
                  <c:v>4.4321261808719259E-2</c:v>
                </c:pt>
                <c:pt idx="11">
                  <c:v>3.4116033832246838E-2</c:v>
                </c:pt>
                <c:pt idx="12">
                  <c:v>3.4286880347048743E-2</c:v>
                </c:pt>
                <c:pt idx="13">
                  <c:v>2.6893776103253372E-2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6882919954746E-2"/>
          <c:y val="1.1740423521189957E-2"/>
          <c:w val="0.86878295670593542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Хүү'!$GL$4:$IL$4</c:f>
              <c:numCache>
                <c:formatCode>0.0%</c:formatCode>
                <c:ptCount val="53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  <c:pt idx="38" formatCode="0%">
                  <c:v>0.13999999999999999</c:v>
                </c:pt>
                <c:pt idx="39">
                  <c:v>0.13999999999999999</c:v>
                </c:pt>
                <c:pt idx="40">
                  <c:v>0.13999999999999999</c:v>
                </c:pt>
                <c:pt idx="41">
                  <c:v>0.13999999999999999</c:v>
                </c:pt>
                <c:pt idx="42">
                  <c:v>0.13999999999999999</c:v>
                </c:pt>
                <c:pt idx="43" formatCode="0%">
                  <c:v>0.13999999999999999</c:v>
                </c:pt>
                <c:pt idx="44" formatCode="0%">
                  <c:v>0.13999999999999999</c:v>
                </c:pt>
                <c:pt idx="45" formatCode="0%">
                  <c:v>0.13999999999999999</c:v>
                </c:pt>
                <c:pt idx="46" formatCode="0%">
                  <c:v>0.14000000000000001</c:v>
                </c:pt>
                <c:pt idx="47" formatCode="0%">
                  <c:v>0.14000000000000001</c:v>
                </c:pt>
                <c:pt idx="48" formatCode="0%">
                  <c:v>0.14000000000000001</c:v>
                </c:pt>
                <c:pt idx="49" formatCode="0%">
                  <c:v>0.14000000000000001</c:v>
                </c:pt>
                <c:pt idx="50" formatCode="0%">
                  <c:v>0.14000000000000001</c:v>
                </c:pt>
                <c:pt idx="51" formatCode="0%">
                  <c:v>0.14000000000000001</c:v>
                </c:pt>
                <c:pt idx="52" formatCode="0%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Хүү'!$GL$5:$IL$5</c:f>
              <c:numCache>
                <c:formatCode>0.0%</c:formatCode>
                <c:ptCount val="53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 formatCode="0%">
                  <c:v>9.9999999999999992E-2</c:v>
                </c:pt>
                <c:pt idx="39">
                  <c:v>9.9999999999999992E-2</c:v>
                </c:pt>
                <c:pt idx="40">
                  <c:v>9.9999999999999992E-2</c:v>
                </c:pt>
                <c:pt idx="41">
                  <c:v>9.9999999999999992E-2</c:v>
                </c:pt>
                <c:pt idx="42">
                  <c:v>9.9999999999999992E-2</c:v>
                </c:pt>
                <c:pt idx="43" formatCode="0%">
                  <c:v>9.9999999999999992E-2</c:v>
                </c:pt>
                <c:pt idx="44" formatCode="0%">
                  <c:v>9.9999999999999992E-2</c:v>
                </c:pt>
                <c:pt idx="45" formatCode="0%">
                  <c:v>9.9999999999999992E-2</c:v>
                </c:pt>
                <c:pt idx="46" formatCode="0%">
                  <c:v>0.1</c:v>
                </c:pt>
                <c:pt idx="47" formatCode="0%">
                  <c:v>0.1</c:v>
                </c:pt>
                <c:pt idx="48" formatCode="0%">
                  <c:v>0.1</c:v>
                </c:pt>
                <c:pt idx="49" formatCode="0%">
                  <c:v>0.1</c:v>
                </c:pt>
                <c:pt idx="50" formatCode="0%">
                  <c:v>0.1</c:v>
                </c:pt>
                <c:pt idx="51" formatCode="0%">
                  <c:v>0.1</c:v>
                </c:pt>
                <c:pt idx="52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Хүү'!$GL$6:$IL$6</c:f>
              <c:numCache>
                <c:formatCode>0.0%</c:formatCode>
                <c:ptCount val="53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  <c:pt idx="38">
                  <c:v>0.119276844039908</c:v>
                </c:pt>
                <c:pt idx="39">
                  <c:v>0.119602106909822</c:v>
                </c:pt>
                <c:pt idx="40">
                  <c:v>0.12047709486302</c:v>
                </c:pt>
                <c:pt idx="41">
                  <c:v>0.12</c:v>
                </c:pt>
                <c:pt idx="42">
                  <c:v>0.119632610059972</c:v>
                </c:pt>
                <c:pt idx="43" formatCode="0%">
                  <c:v>0.12003059510782128</c:v>
                </c:pt>
                <c:pt idx="44" formatCode="0%">
                  <c:v>0.12003059510782128</c:v>
                </c:pt>
                <c:pt idx="45" formatCode="0%">
                  <c:v>0.12</c:v>
                </c:pt>
                <c:pt idx="46" formatCode="0%">
                  <c:v>0.116196477307875</c:v>
                </c:pt>
                <c:pt idx="47" formatCode="0%">
                  <c:v>0.120252107665968</c:v>
                </c:pt>
                <c:pt idx="48" formatCode="0%">
                  <c:v>0.12034085159909599</c:v>
                </c:pt>
                <c:pt idx="49" formatCode="0%">
                  <c:v>0.120039985418984</c:v>
                </c:pt>
                <c:pt idx="50" formatCode="0%">
                  <c:v>0.11989758042667301</c:v>
                </c:pt>
                <c:pt idx="51" formatCode="0%">
                  <c:v>0.11974650612719701</c:v>
                </c:pt>
                <c:pt idx="52" formatCode="0%">
                  <c:v>0.1196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Хүү'!$GL$7:$IL$7</c:f>
              <c:numCache>
                <c:formatCode>0.0%</c:formatCode>
                <c:ptCount val="53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0.11700708833727699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0.12097826086956522</c:v>
                </c:pt>
                <c:pt idx="44" formatCode="0%">
                  <c:v>0.12</c:v>
                </c:pt>
                <c:pt idx="46" formatCode="0%">
                  <c:v>0.12</c:v>
                </c:pt>
                <c:pt idx="47" formatCode="0%">
                  <c:v>0.120641899413127</c:v>
                </c:pt>
                <c:pt idx="48" formatCode="0%">
                  <c:v>0.12411071647070999</c:v>
                </c:pt>
                <c:pt idx="49" formatCode="0%">
                  <c:v>0.120350318857641</c:v>
                </c:pt>
                <c:pt idx="50" formatCode="0%">
                  <c:v>0.119675663508921</c:v>
                </c:pt>
                <c:pt idx="51" formatCode="0%">
                  <c:v>0.12317828985419001</c:v>
                </c:pt>
                <c:pt idx="52" formatCode="0%">
                  <c:v>0.12039999999999999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Хүү'!$GL$8:$IL$8</c:f>
              <c:numCache>
                <c:formatCode>0.0%</c:formatCode>
                <c:ptCount val="53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0.121543471810384</c:v>
                </c:pt>
                <c:pt idx="39">
                  <c:v>0.12</c:v>
                </c:pt>
                <c:pt idx="40">
                  <c:v>0.120042645519499</c:v>
                </c:pt>
                <c:pt idx="41">
                  <c:v>0.120042645519499</c:v>
                </c:pt>
                <c:pt idx="42">
                  <c:v>0.120042645519499</c:v>
                </c:pt>
                <c:pt idx="43" formatCode="0%">
                  <c:v>0.11999999999999998</c:v>
                </c:pt>
                <c:pt idx="44" formatCode="0%">
                  <c:v>0.11999999999999998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  <c:pt idx="50" formatCode="0%">
                  <c:v>0.12</c:v>
                </c:pt>
                <c:pt idx="51" formatCode="0%">
                  <c:v>0.12</c:v>
                </c:pt>
                <c:pt idx="52" formatCode="0%">
                  <c:v>0.12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Хүү'!$GL$18:$IL$18</c:f>
              <c:numCache>
                <c:formatCode>0.0%</c:formatCode>
                <c:ptCount val="5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 formatCode="General">
                  <c:v>0.12</c:v>
                </c:pt>
                <c:pt idx="39" formatCode="0.00%">
                  <c:v>0.12</c:v>
                </c:pt>
                <c:pt idx="40" formatCode="General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  <c:pt idx="50" formatCode="0%">
                  <c:v>0.12</c:v>
                </c:pt>
                <c:pt idx="51" formatCode="0%">
                  <c:v>0.12</c:v>
                </c:pt>
                <c:pt idx="52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0738682476885074"/>
          <c:w val="0.88563991585601076"/>
          <c:h val="0.73871826177126754"/>
        </c:manualLayout>
      </c:layout>
      <c:areaChart>
        <c:grouping val="standard"/>
        <c:varyColors val="0"/>
        <c:ser>
          <c:idx val="6"/>
          <c:order val="4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</c:spPr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Инфляц'!$J$3:$J$31</c:f>
              <c:numCache>
                <c:formatCode>0.0%</c:formatCode>
                <c:ptCount val="29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5"/>
          <c:order val="5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</c:spPr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Инфляц'!$I$3:$I$31</c:f>
              <c:numCache>
                <c:formatCode>0.0%</c:formatCode>
                <c:ptCount val="29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24448"/>
        <c:axId val="212825984"/>
      </c:area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28"/>
              <c:layout>
                <c:manualLayout>
                  <c:x val="3.6902048790126138E-2"/>
                  <c:y val="4.3404252410504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7-47E5-9069-68157B16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Инфляц'!$H$3:$H$31</c:f>
              <c:numCache>
                <c:formatCode>0.0%</c:formatCode>
                <c:ptCount val="29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1.0973623361790752E-2</c:v>
                </c:pt>
                <c:pt idx="13">
                  <c:v>1.4276879734319348E-2</c:v>
                </c:pt>
                <c:pt idx="14">
                  <c:v>3.498831606808972E-3</c:v>
                </c:pt>
                <c:pt idx="15">
                  <c:v>3.109378878706659E-3</c:v>
                </c:pt>
                <c:pt idx="16">
                  <c:v>2.1562381032587119E-3</c:v>
                </c:pt>
                <c:pt idx="17">
                  <c:v>2.2992670299162299E-3</c:v>
                </c:pt>
                <c:pt idx="18">
                  <c:v>-5.0502234460392259E-4</c:v>
                </c:pt>
                <c:pt idx="19">
                  <c:v>1.5914522511269347E-2</c:v>
                </c:pt>
                <c:pt idx="20">
                  <c:v>2.1108923921444589E-3</c:v>
                </c:pt>
                <c:pt idx="21">
                  <c:v>6.3157642972153649E-3</c:v>
                </c:pt>
                <c:pt idx="22">
                  <c:v>6.2988082921506816E-3</c:v>
                </c:pt>
                <c:pt idx="23">
                  <c:v>5.8609821080097824E-3</c:v>
                </c:pt>
                <c:pt idx="24">
                  <c:v>1.1230906436006549E-2</c:v>
                </c:pt>
                <c:pt idx="25">
                  <c:v>4.5236944838533688E-3</c:v>
                </c:pt>
                <c:pt idx="26">
                  <c:v>1.1984766525093171E-2</c:v>
                </c:pt>
                <c:pt idx="27">
                  <c:v>2.8484856797365454E-2</c:v>
                </c:pt>
                <c:pt idx="28">
                  <c:v>1.215216225696869E-2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28"/>
              <c:layout>
                <c:manualLayout>
                  <c:x val="1.3667425477824494E-3"/>
                  <c:y val="-2.2978721864384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7-47E5-9069-68157B16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Инфляц'!$F$3:$F$31</c:f>
              <c:numCache>
                <c:formatCode>0.0%</c:formatCode>
                <c:ptCount val="29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8.7129663773040988E-2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8.8050056172735536E-2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  <c:pt idx="23">
                  <c:v>7.4907342117947362E-2</c:v>
                </c:pt>
                <c:pt idx="24">
                  <c:v>7.498163313972861E-2</c:v>
                </c:pt>
                <c:pt idx="25">
                  <c:v>6.4664439026009074E-2</c:v>
                </c:pt>
                <c:pt idx="26">
                  <c:v>7.3529434657367554E-2</c:v>
                </c:pt>
                <c:pt idx="27">
                  <c:v>0.10072168153676266</c:v>
                </c:pt>
                <c:pt idx="28">
                  <c:v>0.11167407378550542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28"/>
              <c:layout>
                <c:manualLayout>
                  <c:x val="0"/>
                  <c:y val="1.021276527305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7-47E5-9069-68157B16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793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Инфляц'!$G$3:$G$31</c:f>
              <c:numCache>
                <c:formatCode>0.0%</c:formatCode>
                <c:ptCount val="29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  <c:pt idx="14">
                  <c:v>0.10141728672527606</c:v>
                </c:pt>
                <c:pt idx="15">
                  <c:v>9.8406767517524862E-2</c:v>
                </c:pt>
                <c:pt idx="16">
                  <c:v>9.4047940582582257E-2</c:v>
                </c:pt>
                <c:pt idx="17">
                  <c:v>9.4219513635863006E-2</c:v>
                </c:pt>
                <c:pt idx="18">
                  <c:v>9.3381090120267629E-2</c:v>
                </c:pt>
                <c:pt idx="19">
                  <c:v>9.8129907300086305E-2</c:v>
                </c:pt>
                <c:pt idx="20">
                  <c:v>9.8555866268023706E-2</c:v>
                </c:pt>
                <c:pt idx="21">
                  <c:v>9.9343350829609101E-2</c:v>
                </c:pt>
                <c:pt idx="22">
                  <c:v>8.7116649949565028E-2</c:v>
                </c:pt>
                <c:pt idx="23">
                  <c:v>7.6464973177315709E-2</c:v>
                </c:pt>
                <c:pt idx="24">
                  <c:v>7.5258304487483718E-2</c:v>
                </c:pt>
                <c:pt idx="25">
                  <c:v>5.9972591468169689E-2</c:v>
                </c:pt>
                <c:pt idx="26">
                  <c:v>7.2637897499328252E-2</c:v>
                </c:pt>
                <c:pt idx="27">
                  <c:v>0.10124992904114172</c:v>
                </c:pt>
                <c:pt idx="28">
                  <c:v>0.11002192125862864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28"/>
              <c:layout>
                <c:manualLayout>
                  <c:x val="6.833712738912247E-3"/>
                  <c:y val="-4.68079667718976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7-47E5-9069-68157B16D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Инфляц'!$E$3:$E$31</c:f>
              <c:numCache>
                <c:formatCode>0.0%</c:formatCode>
                <c:ptCount val="2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0.06</c:v>
                </c:pt>
                <c:pt idx="21">
                  <c:v>0.06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Хүү'!$GL$11:$IL$11</c:f>
              <c:numCache>
                <c:formatCode>0.0%</c:formatCode>
                <c:ptCount val="53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  <c:pt idx="46" formatCode="0%">
                  <c:v>0.16995436655796001</c:v>
                </c:pt>
                <c:pt idx="47" formatCode="0%">
                  <c:v>0.16705087332256</c:v>
                </c:pt>
                <c:pt idx="48" formatCode="0%">
                  <c:v>0.169951940403125</c:v>
                </c:pt>
                <c:pt idx="49" formatCode="0%">
                  <c:v>0.17085232916881901</c:v>
                </c:pt>
                <c:pt idx="50" formatCode="0%">
                  <c:v>0.17366695659377401</c:v>
                </c:pt>
                <c:pt idx="51" formatCode="0%">
                  <c:v>0.17110661067292901</c:v>
                </c:pt>
                <c:pt idx="52" formatCode="0%">
                  <c:v>0.17182188975066101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Хүү'!$GL$12:$IL$12</c:f>
              <c:numCache>
                <c:formatCode>0.0%</c:formatCode>
                <c:ptCount val="53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  <c:pt idx="46" formatCode="0%">
                  <c:v>0.117034788028378</c:v>
                </c:pt>
                <c:pt idx="47" formatCode="0%">
                  <c:v>0.12029559909597599</c:v>
                </c:pt>
                <c:pt idx="48" formatCode="0%">
                  <c:v>0.116612476418475</c:v>
                </c:pt>
                <c:pt idx="49" formatCode="0%">
                  <c:v>0.118424677313587</c:v>
                </c:pt>
                <c:pt idx="50" formatCode="0%">
                  <c:v>0.11839165824719899</c:v>
                </c:pt>
                <c:pt idx="51" formatCode="0%">
                  <c:v>0.118821051489739</c:v>
                </c:pt>
                <c:pt idx="52" formatCode="0%">
                  <c:v>0.117534516527476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Хүү'!$GL$9:$IL$9</c:f>
              <c:numCache>
                <c:formatCode>0.0%</c:formatCode>
                <c:ptCount val="5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  <c:pt idx="50" formatCode="0%">
                  <c:v>0.12</c:v>
                </c:pt>
                <c:pt idx="51" formatCode="0%">
                  <c:v>0.12</c:v>
                </c:pt>
                <c:pt idx="52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Хүү'!$GL$13:$IL$13</c:f>
              <c:numCache>
                <c:formatCode>0.0%</c:formatCode>
                <c:ptCount val="53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  <c:pt idx="46" formatCode="0%">
                  <c:v>0.16995436655796001</c:v>
                </c:pt>
                <c:pt idx="47" formatCode="0%">
                  <c:v>0.16705087332256</c:v>
                </c:pt>
                <c:pt idx="48" formatCode="0%">
                  <c:v>0.169951940403125</c:v>
                </c:pt>
                <c:pt idx="49" formatCode="0%">
                  <c:v>0.17085232916881901</c:v>
                </c:pt>
                <c:pt idx="50" formatCode="0%">
                  <c:v>0.17366695659377401</c:v>
                </c:pt>
                <c:pt idx="51" formatCode="0%">
                  <c:v>0.17110661067292901</c:v>
                </c:pt>
                <c:pt idx="52" formatCode="0%">
                  <c:v>0.17182188975066101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Хүү'!$GL$17:$IL$17</c:f>
              <c:numCache>
                <c:formatCode>0.0%</c:formatCode>
                <c:ptCount val="53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  <c:pt idx="38">
                  <c:v>0.16953088146593201</c:v>
                </c:pt>
                <c:pt idx="39">
                  <c:v>0.17199921363548101</c:v>
                </c:pt>
                <c:pt idx="40">
                  <c:v>0.17177704188066101</c:v>
                </c:pt>
                <c:pt idx="41">
                  <c:v>0.17272560229151601</c:v>
                </c:pt>
                <c:pt idx="42">
                  <c:v>0.17098680308979</c:v>
                </c:pt>
                <c:pt idx="43">
                  <c:v>0.17028505082775658</c:v>
                </c:pt>
                <c:pt idx="44">
                  <c:v>0.17260007793310692</c:v>
                </c:pt>
                <c:pt idx="45">
                  <c:v>0.17359140159760314</c:v>
                </c:pt>
                <c:pt idx="46" formatCode="0%">
                  <c:v>0.17354847336844501</c:v>
                </c:pt>
                <c:pt idx="47" formatCode="0%">
                  <c:v>0.17238702173594</c:v>
                </c:pt>
                <c:pt idx="48" formatCode="0%">
                  <c:v>0.17139723592626599</c:v>
                </c:pt>
                <c:pt idx="49" formatCode="0%">
                  <c:v>0.172643318268937</c:v>
                </c:pt>
                <c:pt idx="50" formatCode="0%">
                  <c:v>0.175940006616813</c:v>
                </c:pt>
                <c:pt idx="51" formatCode="0%">
                  <c:v>0.175271504479003</c:v>
                </c:pt>
                <c:pt idx="52" formatCode="0%">
                  <c:v>0.17499825611072301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Хүү'!$GL$15:$IL$15</c:f>
              <c:numCache>
                <c:formatCode>0.0%</c:formatCode>
                <c:ptCount val="53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  <c:pt idx="46" formatCode="0%">
                  <c:v>0.117034788028378</c:v>
                </c:pt>
                <c:pt idx="47" formatCode="0%">
                  <c:v>0.12029559909597599</c:v>
                </c:pt>
                <c:pt idx="48" formatCode="0%">
                  <c:v>0.11742051397059</c:v>
                </c:pt>
                <c:pt idx="49" formatCode="0%">
                  <c:v>0.118424677313587</c:v>
                </c:pt>
                <c:pt idx="50" formatCode="0%">
                  <c:v>0.11839165824719899</c:v>
                </c:pt>
                <c:pt idx="51" formatCode="0%">
                  <c:v>0.118821051489739</c:v>
                </c:pt>
                <c:pt idx="52" formatCode="0%">
                  <c:v>0.117534516527476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'3.2.2 Хүү'!$HW$23</c:f>
              <c:strCache>
                <c:ptCount val="1"/>
                <c:pt idx="0">
                  <c:v>2025M2</c:v>
                </c:pt>
              </c:strCache>
            </c:strRef>
          </c:tx>
          <c:spPr>
            <a:solidFill>
              <a:srgbClr val="FFC585"/>
            </a:solidFill>
            <a:ln>
              <a:noFill/>
            </a:ln>
            <a:effectLst/>
          </c:spPr>
          <c:invertIfNegative val="0"/>
          <c:cat>
            <c:strRef>
              <c:f>'3.2.2 Хүү'!$A$24:$A$36</c:f>
              <c:strCache>
                <c:ptCount val="13"/>
                <c:pt idx="0">
                  <c:v>0-4%</c:v>
                </c:pt>
                <c:pt idx="1">
                  <c:v>4-8%</c:v>
                </c:pt>
                <c:pt idx="2">
                  <c:v>8-10%</c:v>
                </c:pt>
                <c:pt idx="3">
                  <c:v>10-12%</c:v>
                </c:pt>
                <c:pt idx="4">
                  <c:v>12-14%</c:v>
                </c:pt>
                <c:pt idx="5">
                  <c:v>14-16%</c:v>
                </c:pt>
                <c:pt idx="6">
                  <c:v>16-17%</c:v>
                </c:pt>
                <c:pt idx="7">
                  <c:v>17-18%</c:v>
                </c:pt>
                <c:pt idx="8">
                  <c:v>18-19%</c:v>
                </c:pt>
                <c:pt idx="9">
                  <c:v>19-20%</c:v>
                </c:pt>
                <c:pt idx="10">
                  <c:v>20-22%</c:v>
                </c:pt>
                <c:pt idx="11">
                  <c:v>22-24%</c:v>
                </c:pt>
                <c:pt idx="12">
                  <c:v>24% +</c:v>
                </c:pt>
              </c:strCache>
            </c:strRef>
          </c:cat>
          <c:val>
            <c:numRef>
              <c:f>'3.2.2 Хүү'!$HW$24:$HW$36</c:f>
              <c:numCache>
                <c:formatCode>0.0%</c:formatCode>
                <c:ptCount val="13"/>
                <c:pt idx="0">
                  <c:v>1.9639620633109256E-2</c:v>
                </c:pt>
                <c:pt idx="1">
                  <c:v>3.1262286749968835E-3</c:v>
                </c:pt>
                <c:pt idx="2">
                  <c:v>2.2823387259179703E-3</c:v>
                </c:pt>
                <c:pt idx="3">
                  <c:v>7.2881404693178877E-3</c:v>
                </c:pt>
                <c:pt idx="4">
                  <c:v>6.097104882095148E-2</c:v>
                </c:pt>
                <c:pt idx="5">
                  <c:v>0.22579809932968287</c:v>
                </c:pt>
                <c:pt idx="6">
                  <c:v>0.22249925680146529</c:v>
                </c:pt>
                <c:pt idx="7">
                  <c:v>0.1703890524458424</c:v>
                </c:pt>
                <c:pt idx="8">
                  <c:v>6.5938491930302365E-2</c:v>
                </c:pt>
                <c:pt idx="9">
                  <c:v>5.8439378973714748E-2</c:v>
                </c:pt>
                <c:pt idx="10">
                  <c:v>9.3959474103127189E-2</c:v>
                </c:pt>
                <c:pt idx="11">
                  <c:v>6.3195849595795897E-2</c:v>
                </c:pt>
                <c:pt idx="12">
                  <c:v>6.4730194957757555E-3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2-4C19-AD9E-3022DEB72129}"/>
            </c:ext>
          </c:extLst>
        </c:ser>
        <c:ser>
          <c:idx val="1"/>
          <c:order val="1"/>
          <c:tx>
            <c:strRef>
              <c:f>'3.2.2 Хүү'!$IL$23</c:f>
              <c:strCache>
                <c:ptCount val="1"/>
                <c:pt idx="0">
                  <c:v>2026M05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strRef>
              <c:f>'3.2.2 Хүү'!$A$24:$A$36</c:f>
              <c:strCache>
                <c:ptCount val="13"/>
                <c:pt idx="0">
                  <c:v>0-4%</c:v>
                </c:pt>
                <c:pt idx="1">
                  <c:v>4-8%</c:v>
                </c:pt>
                <c:pt idx="2">
                  <c:v>8-10%</c:v>
                </c:pt>
                <c:pt idx="3">
                  <c:v>10-12%</c:v>
                </c:pt>
                <c:pt idx="4">
                  <c:v>12-14%</c:v>
                </c:pt>
                <c:pt idx="5">
                  <c:v>14-16%</c:v>
                </c:pt>
                <c:pt idx="6">
                  <c:v>16-17%</c:v>
                </c:pt>
                <c:pt idx="7">
                  <c:v>17-18%</c:v>
                </c:pt>
                <c:pt idx="8">
                  <c:v>18-19%</c:v>
                </c:pt>
                <c:pt idx="9">
                  <c:v>19-20%</c:v>
                </c:pt>
                <c:pt idx="10">
                  <c:v>20-22%</c:v>
                </c:pt>
                <c:pt idx="11">
                  <c:v>22-24%</c:v>
                </c:pt>
                <c:pt idx="12">
                  <c:v>24% +</c:v>
                </c:pt>
              </c:strCache>
            </c:strRef>
          </c:cat>
          <c:val>
            <c:numRef>
              <c:f>'3.2.2 Хүү'!$IL$24:$IL$36</c:f>
              <c:numCache>
                <c:formatCode>0.0%</c:formatCode>
                <c:ptCount val="13"/>
                <c:pt idx="0">
                  <c:v>2.0275190849318399E-2</c:v>
                </c:pt>
                <c:pt idx="1">
                  <c:v>1.4624241534329145E-2</c:v>
                </c:pt>
                <c:pt idx="2">
                  <c:v>1.483188796585106E-5</c:v>
                </c:pt>
                <c:pt idx="3">
                  <c:v>1.245878589131489E-3</c:v>
                </c:pt>
                <c:pt idx="4">
                  <c:v>2.0542164832703717E-2</c:v>
                </c:pt>
                <c:pt idx="5">
                  <c:v>0.21568531479940611</c:v>
                </c:pt>
                <c:pt idx="6">
                  <c:v>0.14105125455524359</c:v>
                </c:pt>
                <c:pt idx="7">
                  <c:v>0.19597373569279006</c:v>
                </c:pt>
                <c:pt idx="8">
                  <c:v>8.3073404496731784E-2</c:v>
                </c:pt>
                <c:pt idx="9">
                  <c:v>0.11290033119605827</c:v>
                </c:pt>
                <c:pt idx="10">
                  <c:v>0.12538878086330485</c:v>
                </c:pt>
                <c:pt idx="11">
                  <c:v>6.4266570556032646E-2</c:v>
                </c:pt>
                <c:pt idx="12">
                  <c:v>4.9583001469840097E-3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2-4C19-AD9E-3022DEB72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30"/>
        <c:axId val="1817753231"/>
        <c:axId val="1817750351"/>
      </c:barChart>
      <c:catAx>
        <c:axId val="181775323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17750351"/>
        <c:crosses val="autoZero"/>
        <c:auto val="1"/>
        <c:lblAlgn val="ctr"/>
        <c:lblOffset val="100"/>
        <c:noMultiLvlLbl val="0"/>
      </c:catAx>
      <c:valAx>
        <c:axId val="1817750351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17753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multiLvlStrRef>
              <c:f>'3.2.2 Хүү'!$FB$1:$IL$2</c:f>
              <c:multiLvlStrCache>
                <c:ptCount val="8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  <c:pt idx="84">
                    <c:v>2026</c:v>
                  </c:pt>
                </c:lvl>
              </c:multiLvlStrCache>
            </c:multiLvlStrRef>
          </c:cat>
          <c:val>
            <c:numRef>
              <c:f>'3.2.2 Хүү'!$GL$20:$IL$20</c:f>
              <c:numCache>
                <c:formatCode>_-* #,##0_₮_-;\-* #,##0_₮_-;_-* "-"??_₮_-;_-@_-</c:formatCode>
                <c:ptCount val="53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  <c:pt idx="38" formatCode="0">
                  <c:v>3487.61</c:v>
                </c:pt>
                <c:pt idx="39" formatCode="0">
                  <c:v>3570.82</c:v>
                </c:pt>
                <c:pt idx="40" formatCode="0">
                  <c:v>3573.95</c:v>
                </c:pt>
                <c:pt idx="41" formatCode="0">
                  <c:v>3580.94</c:v>
                </c:pt>
                <c:pt idx="42" formatCode="0">
                  <c:v>3587.49</c:v>
                </c:pt>
                <c:pt idx="43" formatCode="0">
                  <c:v>3592.79</c:v>
                </c:pt>
                <c:pt idx="44" formatCode="0">
                  <c:v>3592.78</c:v>
                </c:pt>
                <c:pt idx="45" formatCode="0">
                  <c:v>3585.29</c:v>
                </c:pt>
                <c:pt idx="46" formatCode="0">
                  <c:v>3553.58</c:v>
                </c:pt>
                <c:pt idx="47" formatCode="0">
                  <c:v>3556.81</c:v>
                </c:pt>
                <c:pt idx="48" formatCode="0">
                  <c:v>3564.08</c:v>
                </c:pt>
                <c:pt idx="49" formatCode="0">
                  <c:v>3565.55</c:v>
                </c:pt>
                <c:pt idx="50" formatCode="0">
                  <c:v>3568.71</c:v>
                </c:pt>
                <c:pt idx="51" formatCode="0">
                  <c:v>3576.22</c:v>
                </c:pt>
                <c:pt idx="52" formatCode="0">
                  <c:v>3575.93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Хүү'!$GL$9:$IL$9</c:f>
              <c:numCache>
                <c:formatCode>0.0%</c:formatCode>
                <c:ptCount val="53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  <c:pt idx="46" formatCode="0%">
                  <c:v>0.12</c:v>
                </c:pt>
                <c:pt idx="47" formatCode="0%">
                  <c:v>0.12</c:v>
                </c:pt>
                <c:pt idx="48" formatCode="0%">
                  <c:v>0.12</c:v>
                </c:pt>
                <c:pt idx="49" formatCode="0%">
                  <c:v>0.12</c:v>
                </c:pt>
                <c:pt idx="50" formatCode="0%">
                  <c:v>0.12</c:v>
                </c:pt>
                <c:pt idx="51" formatCode="0%">
                  <c:v>0.12</c:v>
                </c:pt>
                <c:pt idx="52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Хүү'!$GL$14:$IL$14</c:f>
              <c:numCache>
                <c:formatCode>0.0%</c:formatCode>
                <c:ptCount val="53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  <c:pt idx="38">
                  <c:v>0.11084970205613701</c:v>
                </c:pt>
                <c:pt idx="39">
                  <c:v>0.11703139020737</c:v>
                </c:pt>
                <c:pt idx="40">
                  <c:v>0.109082822400303</c:v>
                </c:pt>
                <c:pt idx="41">
                  <c:v>0.111989252890522</c:v>
                </c:pt>
                <c:pt idx="42">
                  <c:v>0.11127163062611201</c:v>
                </c:pt>
                <c:pt idx="43">
                  <c:v>0.110293779541365</c:v>
                </c:pt>
                <c:pt idx="44">
                  <c:v>0.11212854128002953</c:v>
                </c:pt>
                <c:pt idx="45">
                  <c:v>0.10542209765285791</c:v>
                </c:pt>
                <c:pt idx="46" formatCode="0%">
                  <c:v>9.3898472264312693E-2</c:v>
                </c:pt>
                <c:pt idx="47" formatCode="0%">
                  <c:v>9.7452879233164605E-2</c:v>
                </c:pt>
                <c:pt idx="48" formatCode="0%">
                  <c:v>9.5852999918892706E-2</c:v>
                </c:pt>
                <c:pt idx="49" formatCode="0%">
                  <c:v>0.10119525920080299</c:v>
                </c:pt>
                <c:pt idx="50" formatCode="0%">
                  <c:v>0.10228252039473899</c:v>
                </c:pt>
                <c:pt idx="51" formatCode="0%">
                  <c:v>0.100789762946649</c:v>
                </c:pt>
                <c:pt idx="52" formatCode="0%">
                  <c:v>0.10344045985421101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Хүү'!$GL$1:$IL$2</c:f>
              <c:multiLvlStrCache>
                <c:ptCount val="5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'3.2.2 Хүү'!$GL$16:$IL$16</c:f>
              <c:numCache>
                <c:formatCode>0.0%</c:formatCode>
                <c:ptCount val="53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  <c:pt idx="38">
                  <c:v>3.0047273620757799E-2</c:v>
                </c:pt>
                <c:pt idx="39">
                  <c:v>4.1599582008504297E-2</c:v>
                </c:pt>
                <c:pt idx="40">
                  <c:v>3.6594309405831797E-2</c:v>
                </c:pt>
                <c:pt idx="41">
                  <c:v>3.3076138346282397E-2</c:v>
                </c:pt>
                <c:pt idx="42">
                  <c:v>4.4899305447890801E-2</c:v>
                </c:pt>
                <c:pt idx="43">
                  <c:v>3.4512463553503896E-2</c:v>
                </c:pt>
                <c:pt idx="44">
                  <c:v>4.8161413516875078E-2</c:v>
                </c:pt>
                <c:pt idx="45">
                  <c:v>4.2608758968693532E-2</c:v>
                </c:pt>
                <c:pt idx="46" formatCode="0%">
                  <c:v>3.9035613910212999E-2</c:v>
                </c:pt>
                <c:pt idx="47" formatCode="0%">
                  <c:v>3.6185315377679897E-2</c:v>
                </c:pt>
                <c:pt idx="48" formatCode="0%">
                  <c:v>4.13514790704946E-2</c:v>
                </c:pt>
                <c:pt idx="49" formatCode="0%">
                  <c:v>3.4100414264045101E-2</c:v>
                </c:pt>
                <c:pt idx="50" formatCode="0%">
                  <c:v>3.2358541800893897E-2</c:v>
                </c:pt>
                <c:pt idx="51" formatCode="0%">
                  <c:v>4.1895029478252903E-2</c:v>
                </c:pt>
                <c:pt idx="52" formatCode="0%">
                  <c:v>4.2420152361761401E-2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6"/>
          <c:order val="0"/>
          <c:tx>
            <c:strRef>
              <c:f>'3.2.2 Хүү'!$A$46</c:f>
              <c:strCache>
                <c:ptCount val="1"/>
                <c:pt idx="0">
                  <c:v>ЗГДҮЦ-ны жигнэсэн дундаж өгөөж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Хүү'!$HY$46:$IL$46</c:f>
              <c:numCache>
                <c:formatCode>0.0%</c:formatCode>
                <c:ptCount val="14"/>
                <c:pt idx="0">
                  <c:v>0.10174666666666667</c:v>
                </c:pt>
                <c:pt idx="1">
                  <c:v>0.10024000000000001</c:v>
                </c:pt>
                <c:pt idx="2">
                  <c:v>9.9773333333333325E-2</c:v>
                </c:pt>
                <c:pt idx="3">
                  <c:v>0.10437357142857143</c:v>
                </c:pt>
                <c:pt idx="4">
                  <c:v>0.10373923076923078</c:v>
                </c:pt>
                <c:pt idx="5">
                  <c:v>0.10528923076923077</c:v>
                </c:pt>
                <c:pt idx="6">
                  <c:v>0.10268200000000001</c:v>
                </c:pt>
                <c:pt idx="7">
                  <c:v>0.10916727272727274</c:v>
                </c:pt>
                <c:pt idx="8">
                  <c:v>0.10701333333333334</c:v>
                </c:pt>
                <c:pt idx="9">
                  <c:v>9.7692500000000002E-2</c:v>
                </c:pt>
                <c:pt idx="10">
                  <c:v>0.10107250000000001</c:v>
                </c:pt>
                <c:pt idx="11">
                  <c:v>0.10409500000000001</c:v>
                </c:pt>
                <c:pt idx="12">
                  <c:v>0.10005666666666665</c:v>
                </c:pt>
                <c:pt idx="13">
                  <c:v>0.1001325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3D-4DD4-BC1E-55BB29E126F5}"/>
            </c:ext>
          </c:extLst>
        </c:ser>
        <c:ser>
          <c:idx val="0"/>
          <c:order val="1"/>
          <c:tx>
            <c:strRef>
              <c:f>'3.2.2 Хүү'!$A$39</c:f>
              <c:strCache>
                <c:ptCount val="1"/>
                <c:pt idx="0">
                  <c:v>6 сар</c:v>
                </c:pt>
              </c:strCache>
            </c:strRef>
          </c:tx>
          <c:spPr>
            <a:ln w="19050" cap="rnd">
              <a:solidFill>
                <a:srgbClr val="7EA6A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7EA6A7"/>
                </a:solidFill>
              </a:ln>
              <a:effectLst/>
            </c:spPr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Хүү'!$HY$39:$IL$39</c:f>
              <c:numCache>
                <c:formatCode>0.0%</c:formatCode>
                <c:ptCount val="14"/>
                <c:pt idx="6">
                  <c:v>9.1489999999999988E-2</c:v>
                </c:pt>
                <c:pt idx="7">
                  <c:v>9.2319999999999999E-2</c:v>
                </c:pt>
                <c:pt idx="9">
                  <c:v>9.1179999999999997E-2</c:v>
                </c:pt>
                <c:pt idx="10">
                  <c:v>9.128E-2</c:v>
                </c:pt>
                <c:pt idx="11">
                  <c:v>9.1289999999999996E-2</c:v>
                </c:pt>
                <c:pt idx="12">
                  <c:v>9.2174999999999993E-2</c:v>
                </c:pt>
                <c:pt idx="13">
                  <c:v>9.1340000000000005E-2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3D-4DD4-BC1E-55BB29E126F5}"/>
            </c:ext>
          </c:extLst>
        </c:ser>
        <c:ser>
          <c:idx val="1"/>
          <c:order val="2"/>
          <c:tx>
            <c:strRef>
              <c:f>'3.2.2 Хүү'!$A$40</c:f>
              <c:strCache>
                <c:ptCount val="1"/>
                <c:pt idx="0">
                  <c:v>1 жил</c:v>
                </c:pt>
              </c:strCache>
            </c:strRef>
          </c:tx>
          <c:spPr>
            <a:ln w="19050" cap="rnd">
              <a:solidFill>
                <a:srgbClr val="A9C3C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A9C3C4"/>
                </a:solidFill>
              </a:ln>
              <a:effectLst/>
            </c:spPr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Хүү'!$HY$40:$IL$40</c:f>
              <c:numCache>
                <c:formatCode>0.0%</c:formatCode>
                <c:ptCount val="14"/>
                <c:pt idx="0">
                  <c:v>9.3699999999999992E-2</c:v>
                </c:pt>
                <c:pt idx="1">
                  <c:v>9.3240000000000003E-2</c:v>
                </c:pt>
                <c:pt idx="2">
                  <c:v>9.3039999999999998E-2</c:v>
                </c:pt>
                <c:pt idx="3">
                  <c:v>9.4289999999999999E-2</c:v>
                </c:pt>
                <c:pt idx="4">
                  <c:v>9.3230000000000007E-2</c:v>
                </c:pt>
                <c:pt idx="5">
                  <c:v>9.3079999999999996E-2</c:v>
                </c:pt>
                <c:pt idx="6">
                  <c:v>9.4450000000000006E-2</c:v>
                </c:pt>
                <c:pt idx="8">
                  <c:v>9.4310000000000005E-2</c:v>
                </c:pt>
                <c:pt idx="9">
                  <c:v>9.3369999999999995E-2</c:v>
                </c:pt>
                <c:pt idx="10">
                  <c:v>9.3019999999999992E-2</c:v>
                </c:pt>
                <c:pt idx="11">
                  <c:v>9.264E-2</c:v>
                </c:pt>
                <c:pt idx="12">
                  <c:v>9.4649999999999998E-2</c:v>
                </c:pt>
                <c:pt idx="13">
                  <c:v>9.2939999999999995E-2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83D-4DD4-BC1E-55BB29E126F5}"/>
            </c:ext>
          </c:extLst>
        </c:ser>
        <c:ser>
          <c:idx val="2"/>
          <c:order val="3"/>
          <c:tx>
            <c:strRef>
              <c:f>'3.2.2 Хүү'!$A$41</c:f>
              <c:strCache>
                <c:ptCount val="1"/>
                <c:pt idx="0">
                  <c:v>2 жил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BF7F"/>
                </a:solidFill>
              </a:ln>
              <a:effectLst/>
            </c:spPr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Хүү'!$HY$41:$IL$41</c:f>
              <c:numCache>
                <c:formatCode>0.0%</c:formatCode>
                <c:ptCount val="14"/>
                <c:pt idx="0">
                  <c:v>0.10477</c:v>
                </c:pt>
                <c:pt idx="1">
                  <c:v>0.10271000000000001</c:v>
                </c:pt>
                <c:pt idx="2">
                  <c:v>0.10204000000000001</c:v>
                </c:pt>
                <c:pt idx="6">
                  <c:v>0.10224</c:v>
                </c:pt>
                <c:pt idx="7">
                  <c:v>0.10847</c:v>
                </c:pt>
                <c:pt idx="9">
                  <c:v>0.10125000000000001</c:v>
                </c:pt>
                <c:pt idx="11">
                  <c:v>0.10115</c:v>
                </c:pt>
                <c:pt idx="12">
                  <c:v>0.10172</c:v>
                </c:pt>
                <c:pt idx="13">
                  <c:v>0.10082000000000001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83D-4DD4-BC1E-55BB29E126F5}"/>
            </c:ext>
          </c:extLst>
        </c:ser>
        <c:ser>
          <c:idx val="3"/>
          <c:order val="4"/>
          <c:tx>
            <c:strRef>
              <c:f>'3.2.2 Хүү'!$A$42</c:f>
              <c:strCache>
                <c:ptCount val="1"/>
                <c:pt idx="0">
                  <c:v>3 жил</c:v>
                </c:pt>
              </c:strCache>
            </c:strRef>
          </c:tx>
          <c:spPr>
            <a:ln w="19050" cap="rnd">
              <a:solidFill>
                <a:srgbClr val="FBBF7F">
                  <a:alpha val="5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BF7F">
                    <a:alpha val="50000"/>
                  </a:srgbClr>
                </a:solidFill>
              </a:ln>
              <a:effectLst/>
            </c:spPr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Хүү'!$HY$42:$IL$42</c:f>
              <c:numCache>
                <c:formatCode>0.0%</c:formatCode>
                <c:ptCount val="14"/>
                <c:pt idx="0">
                  <c:v>0.10676999999999999</c:v>
                </c:pt>
                <c:pt idx="1">
                  <c:v>0.10477</c:v>
                </c:pt>
                <c:pt idx="2">
                  <c:v>0.10424</c:v>
                </c:pt>
                <c:pt idx="3">
                  <c:v>0.10586000000000001</c:v>
                </c:pt>
                <c:pt idx="4">
                  <c:v>0.10101</c:v>
                </c:pt>
                <c:pt idx="5">
                  <c:v>0.1048</c:v>
                </c:pt>
                <c:pt idx="6">
                  <c:v>0.10708000000000001</c:v>
                </c:pt>
                <c:pt idx="8">
                  <c:v>0.10862999999999999</c:v>
                </c:pt>
                <c:pt idx="9">
                  <c:v>0.10496999999999999</c:v>
                </c:pt>
                <c:pt idx="10">
                  <c:v>0.10441</c:v>
                </c:pt>
                <c:pt idx="12">
                  <c:v>0.10443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83D-4DD4-BC1E-55BB29E126F5}"/>
            </c:ext>
          </c:extLst>
        </c:ser>
        <c:ser>
          <c:idx val="4"/>
          <c:order val="5"/>
          <c:tx>
            <c:strRef>
              <c:f>'3.2.2 Хүү'!$A$43</c:f>
              <c:strCache>
                <c:ptCount val="1"/>
                <c:pt idx="0">
                  <c:v>5 жил</c:v>
                </c:pt>
              </c:strCache>
            </c:strRef>
          </c:tx>
          <c:spPr>
            <a:ln w="19050" cap="rnd">
              <a:solidFill>
                <a:srgbClr val="E2BFB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E2BFBF"/>
                </a:solidFill>
              </a:ln>
              <a:effectLst/>
            </c:spPr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Хүү'!$HY$43:$IL$43</c:f>
              <c:numCache>
                <c:formatCode>0.0%</c:formatCode>
                <c:ptCount val="14"/>
                <c:pt idx="3">
                  <c:v>0.11512</c:v>
                </c:pt>
                <c:pt idx="4">
                  <c:v>0.11766</c:v>
                </c:pt>
                <c:pt idx="5">
                  <c:v>0.11810999999999999</c:v>
                </c:pt>
                <c:pt idx="6">
                  <c:v>0.11814999999999999</c:v>
                </c:pt>
                <c:pt idx="8">
                  <c:v>0.11810000000000001</c:v>
                </c:pt>
                <c:pt idx="10">
                  <c:v>0.11558</c:v>
                </c:pt>
                <c:pt idx="12">
                  <c:v>0.11519</c:v>
                </c:pt>
                <c:pt idx="13">
                  <c:v>0.11543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83D-4DD4-BC1E-55BB29E126F5}"/>
            </c:ext>
          </c:extLst>
        </c:ser>
        <c:ser>
          <c:idx val="5"/>
          <c:order val="6"/>
          <c:tx>
            <c:strRef>
              <c:f>'3.2.2 Хүү'!$A$44</c:f>
              <c:strCache>
                <c:ptCount val="1"/>
                <c:pt idx="0">
                  <c:v>7 жил</c:v>
                </c:pt>
              </c:strCache>
            </c:strRef>
          </c:tx>
          <c:spPr>
            <a:ln w="19050" cap="rnd">
              <a:solidFill>
                <a:srgbClr val="C57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57F7F"/>
              </a:solidFill>
              <a:ln w="9525">
                <a:solidFill>
                  <a:srgbClr val="C57F7F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7.3636791646921572E-3"/>
                  <c:y val="-6.8731535164839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D-4DD4-BC1E-55BB29E12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Хүү'!$HY$44:$IL$44</c:f>
              <c:numCache>
                <c:formatCode>0.0%</c:formatCode>
                <c:ptCount val="14"/>
                <c:pt idx="7">
                  <c:v>0.13256000000000001</c:v>
                </c:pt>
                <c:pt idx="11">
                  <c:v>0.1313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83D-4DD4-BC1E-55BB29E126F5}"/>
            </c:ext>
          </c:extLst>
        </c:ser>
        <c:ser>
          <c:idx val="7"/>
          <c:order val="7"/>
          <c:tx>
            <c:strRef>
              <c:f>'3.2.2 Хүү'!$A$45</c:f>
              <c:strCache>
                <c:ptCount val="1"/>
                <c:pt idx="0">
                  <c:v>ЗГҮЦ-ны жигнэсэн дундаж өгөөж*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'3.2.2 Хүү'!$HY$1:$IL$2</c:f>
              <c:multiLvlStrCache>
                <c:ptCount val="14"/>
                <c:lvl>
                  <c:pt idx="0">
                    <c:v>4</c:v>
                  </c:pt>
                  <c:pt idx="1">
                    <c:v>5</c:v>
                  </c:pt>
                  <c:pt idx="2">
                    <c:v>6</c:v>
                  </c:pt>
                  <c:pt idx="3">
                    <c:v>7</c:v>
                  </c:pt>
                  <c:pt idx="4">
                    <c:v>8</c:v>
                  </c:pt>
                  <c:pt idx="5">
                    <c:v>9</c:v>
                  </c:pt>
                  <c:pt idx="6">
                    <c:v>10</c:v>
                  </c:pt>
                  <c:pt idx="7">
                    <c:v>11</c:v>
                  </c:pt>
                  <c:pt idx="8">
                    <c:v>12</c:v>
                  </c:pt>
                  <c:pt idx="9">
                    <c:v>1</c:v>
                  </c:pt>
                  <c:pt idx="10">
                    <c:v>2</c:v>
                  </c:pt>
                  <c:pt idx="11">
                    <c:v>3</c:v>
                  </c:pt>
                  <c:pt idx="12">
                    <c:v>4</c:v>
                  </c:pt>
                  <c:pt idx="13">
                    <c:v>5</c:v>
                  </c:pt>
                </c:lvl>
                <c:lvl>
                  <c:pt idx="9">
                    <c:v>2026</c:v>
                  </c:pt>
                </c:lvl>
              </c:multiLvlStrCache>
            </c:multiLvlStrRef>
          </c:cat>
          <c:val>
            <c:numRef>
              <c:f>'3.2.2 Хүү'!$HY$45:$IL$45</c:f>
              <c:numCache>
                <c:formatCode>0.0%</c:formatCode>
                <c:ptCount val="14"/>
                <c:pt idx="0">
                  <c:v>0.10174666666666667</c:v>
                </c:pt>
                <c:pt idx="1">
                  <c:v>0.10099333333333334</c:v>
                </c:pt>
                <c:pt idx="2">
                  <c:v>0.1006088888888889</c:v>
                </c:pt>
                <c:pt idx="3">
                  <c:v>0.10397267857142857</c:v>
                </c:pt>
                <c:pt idx="4">
                  <c:v>0.10480166666666667</c:v>
                </c:pt>
                <c:pt idx="5">
                  <c:v>0.10497459706959707</c:v>
                </c:pt>
                <c:pt idx="6">
                  <c:v>0.10204049709752321</c:v>
                </c:pt>
                <c:pt idx="7">
                  <c:v>0.10745176767676767</c:v>
                </c:pt>
                <c:pt idx="8">
                  <c:v>0.10550429198429198</c:v>
                </c:pt>
                <c:pt idx="9">
                  <c:v>9.8567999234960429E-2</c:v>
                </c:pt>
                <c:pt idx="10">
                  <c:v>0.10187004485875666</c:v>
                </c:pt>
                <c:pt idx="11">
                  <c:v>0.105024368872549</c:v>
                </c:pt>
                <c:pt idx="12">
                  <c:v>0.1003331810446188</c:v>
                </c:pt>
                <c:pt idx="13">
                  <c:v>0.10115109699797971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83D-4DD4-BC1E-55BB29E12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4167839"/>
        <c:axId val="1224168319"/>
      </c:lineChart>
      <c:catAx>
        <c:axId val="122416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224168319"/>
        <c:crosses val="autoZero"/>
        <c:auto val="1"/>
        <c:lblAlgn val="ctr"/>
        <c:lblOffset val="100"/>
        <c:noMultiLvlLbl val="0"/>
      </c:catAx>
      <c:valAx>
        <c:axId val="1224168319"/>
        <c:scaling>
          <c:orientation val="minMax"/>
          <c:min val="8.0000000000000016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6350"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224167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45276514009272E-2"/>
          <c:y val="4.4014283292510758E-3"/>
          <c:w val="0.46285316900746099"/>
          <c:h val="0.218525024546029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3"/>
          <c:order val="0"/>
          <c:tx>
            <c:strRef>
              <c:f>'3.2.2 Хүү'!$IR$39</c:f>
              <c:strCache>
                <c:ptCount val="1"/>
                <c:pt idx="0">
                  <c:v>Татварын нөлөөг тусгасан 4 долоо хоногийн хугацаатай ТБҮЦ-ны өгөөж*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'[127]Дотоод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'3.2.2 Хүү'!$IR$40:$IR$45</c:f>
              <c:numCache>
                <c:formatCode>0.00%</c:formatCode>
                <c:ptCount val="6"/>
                <c:pt idx="0">
                  <c:v>9.0727635259226461E-2</c:v>
                </c:pt>
                <c:pt idx="1">
                  <c:v>9.0727635259226461E-2</c:v>
                </c:pt>
                <c:pt idx="2">
                  <c:v>9.0727635259226461E-2</c:v>
                </c:pt>
                <c:pt idx="3">
                  <c:v>9.0727635259226461E-2</c:v>
                </c:pt>
                <c:pt idx="4">
                  <c:v>9.0727635259226461E-2</c:v>
                </c:pt>
                <c:pt idx="5">
                  <c:v>9.0727635259226461E-2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9-4070-BB56-495956E6CA94}"/>
            </c:ext>
          </c:extLst>
        </c:ser>
        <c:ser>
          <c:idx val="4"/>
          <c:order val="1"/>
          <c:spPr>
            <a:solidFill>
              <a:schemeClr val="bg2">
                <a:alpha val="60000"/>
              </a:schemeClr>
            </a:solidFill>
            <a:ln>
              <a:noFill/>
            </a:ln>
            <a:effectLst/>
          </c:spPr>
          <c:cat>
            <c:strRef>
              <c:f>'[127]Дотоод үнэт цаас'!$AF$4:$AF$9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'3.2.2 Хүү'!$IP$40:$IP$45</c:f>
              <c:numCache>
                <c:formatCode>0.0%</c:formatCode>
                <c:ptCount val="6"/>
                <c:pt idx="0">
                  <c:v>9.3287756128634935E-4</c:v>
                </c:pt>
                <c:pt idx="1">
                  <c:v>2.805267966579969E-3</c:v>
                </c:pt>
                <c:pt idx="2">
                  <c:v>1.2081682922591735E-2</c:v>
                </c:pt>
                <c:pt idx="3">
                  <c:v>1.4416253629662423E-2</c:v>
                </c:pt>
                <c:pt idx="4">
                  <c:v>2.5874031407440226E-2</c:v>
                </c:pt>
                <c:pt idx="5">
                  <c:v>4.1112364740773524E-2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891967"/>
        <c:axId val="1383892447"/>
      </c:areaChart>
      <c:barChart>
        <c:barDir val="col"/>
        <c:grouping val="clustered"/>
        <c:varyColors val="0"/>
        <c:ser>
          <c:idx val="1"/>
          <c:order val="2"/>
          <c:spPr>
            <a:noFill/>
            <a:ln w="6350">
              <a:solidFill>
                <a:schemeClr val="bg2"/>
              </a:solidFill>
            </a:ln>
            <a:effectLst/>
          </c:spPr>
          <c:invertIfNegative val="0"/>
          <c:cat>
            <c:strRef>
              <c:f>'[127]Дотоод үнэт цаас'!$J$4:$J$9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'3.2.2 Хүү'!$IQ$40:$IQ$45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994335"/>
        <c:axId val="1428996255"/>
      </c:barChart>
      <c:lineChart>
        <c:grouping val="standard"/>
        <c:varyColors val="0"/>
        <c:ser>
          <c:idx val="5"/>
          <c:order val="3"/>
          <c:tx>
            <c:strRef>
              <c:f>'3.2.2 Хүү'!$IO$39</c:f>
              <c:strCache>
                <c:ptCount val="1"/>
                <c:pt idx="0">
                  <c:v>Өгөөжийн муруй (2026M05)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Lbls>
            <c:numFmt formatCode="0.00%" sourceLinked="0"/>
            <c:spPr>
              <a:solidFill>
                <a:schemeClr val="bg1">
                  <a:alpha val="50000"/>
                </a:schemeClr>
              </a:solidFill>
              <a:ln w="3175">
                <a:solidFill>
                  <a:srgbClr val="286A6C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'3.2.2 Хүү'!$A$39:$A$44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'3.2.2 Хүү'!$IO$40:$IO$45</c:f>
              <c:numCache>
                <c:formatCode>0.0%</c:formatCode>
                <c:ptCount val="6"/>
                <c:pt idx="0">
                  <c:v>9.166051282051281E-2</c:v>
                </c:pt>
                <c:pt idx="1">
                  <c:v>9.353290322580643E-2</c:v>
                </c:pt>
                <c:pt idx="2">
                  <c:v>0.1028093181818182</c:v>
                </c:pt>
                <c:pt idx="3">
                  <c:v>0.10514388888888888</c:v>
                </c:pt>
                <c:pt idx="4">
                  <c:v>0.11660166666666669</c:v>
                </c:pt>
                <c:pt idx="5">
                  <c:v>0.13183999999999998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F79-4070-BB56-495956E6CA94}"/>
            </c:ext>
          </c:extLst>
        </c:ser>
        <c:ser>
          <c:idx val="6"/>
          <c:order val="4"/>
          <c:tx>
            <c:strRef>
              <c:f>'3.2.2 Хүү'!$IR$39</c:f>
              <c:strCache>
                <c:ptCount val="1"/>
                <c:pt idx="0">
                  <c:v>Татварын нөлөөг тусгасан 4 долоо хоногийн хугацаатай ТБҮЦ-ны өгөөж*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4537519366795427E-2"/>
                  <c:y val="2.207512424303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9-4070-BB56-495956E6CA94}"/>
                </c:ext>
              </c:extLst>
            </c:dLbl>
            <c:numFmt formatCode="0.00%" sourceLinked="0"/>
            <c:spPr>
              <a:solidFill>
                <a:schemeClr val="bg2">
                  <a:alpha val="20000"/>
                </a:schemeClr>
              </a:solidFill>
              <a:ln w="3175">
                <a:solidFill>
                  <a:schemeClr val="accent3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'3.2.2 Хүү'!$A$39:$A$44</c:f>
              <c:strCache>
                <c:ptCount val="6"/>
                <c:pt idx="0">
                  <c:v>6 сар</c:v>
                </c:pt>
                <c:pt idx="1">
                  <c:v>1 жил</c:v>
                </c:pt>
                <c:pt idx="2">
                  <c:v>2 жил</c:v>
                </c:pt>
                <c:pt idx="3">
                  <c:v>3 жил</c:v>
                </c:pt>
                <c:pt idx="4">
                  <c:v>5 жил</c:v>
                </c:pt>
                <c:pt idx="5">
                  <c:v>7 жил</c:v>
                </c:pt>
              </c:strCache>
            </c:strRef>
          </c:cat>
          <c:val>
            <c:numRef>
              <c:f>'3.2.2 Хүү'!$IR$40:$IR$45</c:f>
              <c:numCache>
                <c:formatCode>0.00%</c:formatCode>
                <c:ptCount val="6"/>
                <c:pt idx="0">
                  <c:v>9.0727635259226461E-2</c:v>
                </c:pt>
                <c:pt idx="1">
                  <c:v>9.0727635259226461E-2</c:v>
                </c:pt>
                <c:pt idx="2">
                  <c:v>9.0727635259226461E-2</c:v>
                </c:pt>
                <c:pt idx="3">
                  <c:v>9.0727635259226461E-2</c:v>
                </c:pt>
                <c:pt idx="4">
                  <c:v>9.0727635259226461E-2</c:v>
                </c:pt>
                <c:pt idx="5">
                  <c:v>9.0727635259226461E-2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79-4070-BB56-495956E6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91967"/>
        <c:axId val="1383892447"/>
      </c:lineChart>
      <c:catAx>
        <c:axId val="1383891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83892447"/>
        <c:crosses val="autoZero"/>
        <c:auto val="1"/>
        <c:lblAlgn val="ctr"/>
        <c:lblOffset val="100"/>
        <c:noMultiLvlLbl val="0"/>
      </c:catAx>
      <c:valAx>
        <c:axId val="1383892447"/>
        <c:scaling>
          <c:orientation val="minMax"/>
          <c:min val="8.0000000000000016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6350"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83891967"/>
        <c:crosses val="autoZero"/>
        <c:crossBetween val="between"/>
      </c:valAx>
      <c:valAx>
        <c:axId val="1428996255"/>
        <c:scaling>
          <c:orientation val="minMax"/>
          <c:max val="0.5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428994335"/>
        <c:crosses val="max"/>
        <c:crossBetween val="between"/>
      </c:valAx>
      <c:catAx>
        <c:axId val="14289943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99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'3.2.2 Хүү'!$A$49</c:f>
              <c:strCache>
                <c:ptCount val="1"/>
                <c:pt idx="0">
                  <c:v>Century V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Хүү'!$GL$49:$IJ$49</c15:sqref>
                  </c15:fullRef>
                </c:ext>
              </c:extLst>
              <c:f>'3.2.2 Хүү'!$GX$49:$IJ$49</c:f>
              <c:numCache>
                <c:formatCode>General</c:formatCode>
                <c:ptCount val="39"/>
                <c:pt idx="38">
                  <c:v>6.1509999999999998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5-4079-A705-5B7C8D0B039A}"/>
            </c:ext>
          </c:extLst>
        </c:ser>
        <c:ser>
          <c:idx val="1"/>
          <c:order val="1"/>
          <c:tx>
            <c:strRef>
              <c:f>'3.2.2 Хүү'!$A$50</c:f>
              <c:strCache>
                <c:ptCount val="1"/>
                <c:pt idx="0">
                  <c:v>Хөгжлийн банкны 500 сая ам.доллар</c:v>
                </c:pt>
              </c:strCache>
            </c:strRef>
          </c:tx>
          <c:spPr>
            <a:ln w="19050" cap="rnd">
              <a:solidFill>
                <a:srgbClr val="A9C3C4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Хүү'!$GL$50:$IL$50</c15:sqref>
                  </c15:fullRef>
                </c:ext>
              </c:extLst>
              <c:f>'3.2.2 Хүү'!$GX$50:$IL$50</c:f>
              <c:numCache>
                <c:formatCode>0.00</c:formatCode>
                <c:ptCount val="41"/>
                <c:pt idx="29">
                  <c:v>9.2100000000000009</c:v>
                </c:pt>
                <c:pt idx="30">
                  <c:v>9.0370000000000008</c:v>
                </c:pt>
                <c:pt idx="31">
                  <c:v>8.2100000000000009</c:v>
                </c:pt>
                <c:pt idx="32">
                  <c:v>7.7610000000000001</c:v>
                </c:pt>
                <c:pt idx="33">
                  <c:v>7.77</c:v>
                </c:pt>
                <c:pt idx="34">
                  <c:v>7.5890000000000004</c:v>
                </c:pt>
                <c:pt idx="35">
                  <c:v>7.4329999999999998</c:v>
                </c:pt>
                <c:pt idx="36">
                  <c:v>7.0250000000000004</c:v>
                </c:pt>
                <c:pt idx="37">
                  <c:v>6.7850000000000001</c:v>
                </c:pt>
                <c:pt idx="38">
                  <c:v>7.39</c:v>
                </c:pt>
                <c:pt idx="39">
                  <c:v>7.4029999999999996</c:v>
                </c:pt>
                <c:pt idx="40">
                  <c:v>7.0279999999999996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5-4079-A705-5B7C8D0B039A}"/>
            </c:ext>
          </c:extLst>
        </c:ser>
        <c:ser>
          <c:idx val="2"/>
          <c:order val="2"/>
          <c:tx>
            <c:strRef>
              <c:f>'3.2.2 Хүү'!$A$51</c:f>
              <c:strCache>
                <c:ptCount val="1"/>
                <c:pt idx="0">
                  <c:v>Нийслэл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Хүү'!$GL$51:$IL$51</c15:sqref>
                  </c15:fullRef>
                </c:ext>
              </c:extLst>
              <c:f>'3.2.2 Хүү'!$GX$51:$IL$51</c:f>
              <c:numCache>
                <c:formatCode>0.00</c:formatCode>
                <c:ptCount val="41"/>
                <c:pt idx="22">
                  <c:v>7.0910000000000002</c:v>
                </c:pt>
                <c:pt idx="23">
                  <c:v>6.92</c:v>
                </c:pt>
                <c:pt idx="24">
                  <c:v>6.976</c:v>
                </c:pt>
                <c:pt idx="25">
                  <c:v>6.9539999999999997</c:v>
                </c:pt>
                <c:pt idx="26">
                  <c:v>7.0679999999999996</c:v>
                </c:pt>
                <c:pt idx="27">
                  <c:v>8.4429999999999996</c:v>
                </c:pt>
                <c:pt idx="28">
                  <c:v>8.1430000000000007</c:v>
                </c:pt>
                <c:pt idx="29">
                  <c:v>7.8029999999999999</c:v>
                </c:pt>
                <c:pt idx="30">
                  <c:v>7.3150000000000004</c:v>
                </c:pt>
                <c:pt idx="31">
                  <c:v>6.8330000000000002</c:v>
                </c:pt>
                <c:pt idx="32">
                  <c:v>6.633</c:v>
                </c:pt>
                <c:pt idx="33">
                  <c:v>6.444</c:v>
                </c:pt>
                <c:pt idx="34">
                  <c:v>6.2290000000000001</c:v>
                </c:pt>
                <c:pt idx="35">
                  <c:v>5.9790000000000001</c:v>
                </c:pt>
                <c:pt idx="36">
                  <c:v>5.798</c:v>
                </c:pt>
                <c:pt idx="37">
                  <c:v>5.8049999999999997</c:v>
                </c:pt>
                <c:pt idx="38">
                  <c:v>6.3209999999999997</c:v>
                </c:pt>
                <c:pt idx="39">
                  <c:v>6.4130000000000003</c:v>
                </c:pt>
                <c:pt idx="40">
                  <c:v>6.1630000000000003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5-4079-A705-5B7C8D0B039A}"/>
            </c:ext>
          </c:extLst>
        </c:ser>
        <c:ser>
          <c:idx val="3"/>
          <c:order val="3"/>
          <c:tx>
            <c:strRef>
              <c:f>'3.2.2 Хүү'!$A$52</c:f>
              <c:strCache>
                <c:ptCount val="1"/>
                <c:pt idx="0">
                  <c:v>Century IV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Хүү'!$GL$52:$IL$52</c15:sqref>
                  </c15:fullRef>
                </c:ext>
              </c:extLst>
              <c:f>'3.2.2 Хүү'!$GX$52:$IL$52</c:f>
              <c:numCache>
                <c:formatCode>0.00</c:formatCode>
                <c:ptCount val="41"/>
                <c:pt idx="25">
                  <c:v>6.8369999999999997</c:v>
                </c:pt>
                <c:pt idx="26">
                  <c:v>6.9909999999999997</c:v>
                </c:pt>
                <c:pt idx="27">
                  <c:v>7.9215</c:v>
                </c:pt>
                <c:pt idx="28">
                  <c:v>7.4749999999999996</c:v>
                </c:pt>
                <c:pt idx="29">
                  <c:v>7.1955</c:v>
                </c:pt>
                <c:pt idx="30">
                  <c:v>6.8610000000000007</c:v>
                </c:pt>
                <c:pt idx="31">
                  <c:v>6.7134999999999998</c:v>
                </c:pt>
                <c:pt idx="32">
                  <c:v>6.3395000000000001</c:v>
                </c:pt>
                <c:pt idx="33">
                  <c:v>6.1875</c:v>
                </c:pt>
                <c:pt idx="34">
                  <c:v>5.9885000000000002</c:v>
                </c:pt>
                <c:pt idx="35">
                  <c:v>5.9380000000000006</c:v>
                </c:pt>
                <c:pt idx="36">
                  <c:v>5.6440000000000001</c:v>
                </c:pt>
                <c:pt idx="37">
                  <c:v>5.5049999999999999</c:v>
                </c:pt>
                <c:pt idx="38">
                  <c:v>5.9595000000000002</c:v>
                </c:pt>
                <c:pt idx="39">
                  <c:v>5.8870000000000005</c:v>
                </c:pt>
                <c:pt idx="40">
                  <c:v>5.7735000000000003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5-4079-A705-5B7C8D0B039A}"/>
            </c:ext>
          </c:extLst>
        </c:ser>
        <c:ser>
          <c:idx val="4"/>
          <c:order val="4"/>
          <c:tx>
            <c:strRef>
              <c:f>'3.2.2 Хүү'!$A$53</c:f>
              <c:strCache>
                <c:ptCount val="1"/>
                <c:pt idx="0">
                  <c:v>Century III 350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dash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Хүү'!$GL$53:$IL$53</c15:sqref>
                  </c15:fullRef>
                </c:ext>
              </c:extLst>
              <c:f>'3.2.2 Хүү'!$GX$53:$IL$53</c:f>
              <c:numCache>
                <c:formatCode>0.00</c:formatCode>
                <c:ptCount val="41"/>
                <c:pt idx="11">
                  <c:v>7.6545000000000005</c:v>
                </c:pt>
                <c:pt idx="12">
                  <c:v>7.3215000000000003</c:v>
                </c:pt>
                <c:pt idx="13">
                  <c:v>7.3674999999999997</c:v>
                </c:pt>
                <c:pt idx="14">
                  <c:v>7.4064999999999994</c:v>
                </c:pt>
                <c:pt idx="15">
                  <c:v>7.4830000000000005</c:v>
                </c:pt>
                <c:pt idx="16">
                  <c:v>7.4064999999999994</c:v>
                </c:pt>
                <c:pt idx="17">
                  <c:v>7.3264999999999993</c:v>
                </c:pt>
                <c:pt idx="18">
                  <c:v>7.2190000000000003</c:v>
                </c:pt>
                <c:pt idx="19">
                  <c:v>6.9580000000000002</c:v>
                </c:pt>
                <c:pt idx="20">
                  <c:v>6.7709999999999999</c:v>
                </c:pt>
                <c:pt idx="21">
                  <c:v>6.3535000000000004</c:v>
                </c:pt>
                <c:pt idx="22">
                  <c:v>6.5679999999999996</c:v>
                </c:pt>
                <c:pt idx="23">
                  <c:v>6.7539999999999996</c:v>
                </c:pt>
                <c:pt idx="24">
                  <c:v>6.8209999999999997</c:v>
                </c:pt>
                <c:pt idx="25">
                  <c:v>6.7560000000000002</c:v>
                </c:pt>
                <c:pt idx="26">
                  <c:v>6.9115000000000002</c:v>
                </c:pt>
                <c:pt idx="27">
                  <c:v>7.99</c:v>
                </c:pt>
                <c:pt idx="28">
                  <c:v>7.468</c:v>
                </c:pt>
                <c:pt idx="29">
                  <c:v>6.931</c:v>
                </c:pt>
                <c:pt idx="30">
                  <c:v>6.4870000000000001</c:v>
                </c:pt>
                <c:pt idx="31">
                  <c:v>6.3505000000000003</c:v>
                </c:pt>
                <c:pt idx="32">
                  <c:v>6.0880000000000001</c:v>
                </c:pt>
                <c:pt idx="33">
                  <c:v>6.0295000000000005</c:v>
                </c:pt>
                <c:pt idx="34">
                  <c:v>5.9094999999999995</c:v>
                </c:pt>
                <c:pt idx="35">
                  <c:v>5.8305000000000007</c:v>
                </c:pt>
                <c:pt idx="36">
                  <c:v>5.5105000000000004</c:v>
                </c:pt>
                <c:pt idx="37">
                  <c:v>5.3570000000000002</c:v>
                </c:pt>
                <c:pt idx="38">
                  <c:v>5.8094999999999999</c:v>
                </c:pt>
                <c:pt idx="39">
                  <c:v>5.8825000000000003</c:v>
                </c:pt>
                <c:pt idx="40">
                  <c:v>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45-4079-A705-5B7C8D0B039A}"/>
            </c:ext>
          </c:extLst>
        </c:ser>
        <c:ser>
          <c:idx val="5"/>
          <c:order val="5"/>
          <c:tx>
            <c:strRef>
              <c:f>'3.2.2 Хүү'!$A$54</c:f>
              <c:strCache>
                <c:ptCount val="1"/>
                <c:pt idx="0">
                  <c:v>Century II 650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Хүү'!$GL$54:$IL$54</c15:sqref>
                  </c15:fullRef>
                </c:ext>
              </c:extLst>
              <c:f>'3.2.2 Хүү'!$GX$54:$IL$54</c:f>
              <c:numCache>
                <c:formatCode>0.00</c:formatCode>
                <c:ptCount val="41"/>
                <c:pt idx="0">
                  <c:v>7.7874999999999996</c:v>
                </c:pt>
                <c:pt idx="1">
                  <c:v>7.9059999999999997</c:v>
                </c:pt>
                <c:pt idx="2">
                  <c:v>9.1694999999999993</c:v>
                </c:pt>
                <c:pt idx="3">
                  <c:v>8.6920000000000002</c:v>
                </c:pt>
                <c:pt idx="4">
                  <c:v>8.7880000000000003</c:v>
                </c:pt>
                <c:pt idx="5">
                  <c:v>8.8650000000000002</c:v>
                </c:pt>
                <c:pt idx="6">
                  <c:v>8.4995000000000012</c:v>
                </c:pt>
                <c:pt idx="7">
                  <c:v>8.4450000000000003</c:v>
                </c:pt>
                <c:pt idx="8">
                  <c:v>8.8780000000000001</c:v>
                </c:pt>
                <c:pt idx="9">
                  <c:v>9.1335000000000015</c:v>
                </c:pt>
                <c:pt idx="10">
                  <c:v>8.3464999999999989</c:v>
                </c:pt>
                <c:pt idx="11">
                  <c:v>7.4740000000000002</c:v>
                </c:pt>
                <c:pt idx="12">
                  <c:v>7.2454999999999998</c:v>
                </c:pt>
                <c:pt idx="13">
                  <c:v>7.3595000000000006</c:v>
                </c:pt>
                <c:pt idx="14">
                  <c:v>7.3520000000000003</c:v>
                </c:pt>
                <c:pt idx="15">
                  <c:v>7.4644999999999992</c:v>
                </c:pt>
                <c:pt idx="16">
                  <c:v>7.2765000000000004</c:v>
                </c:pt>
                <c:pt idx="17">
                  <c:v>7.1195000000000004</c:v>
                </c:pt>
                <c:pt idx="18">
                  <c:v>7.1174999999999997</c:v>
                </c:pt>
                <c:pt idx="19">
                  <c:v>6.9749999999999996</c:v>
                </c:pt>
                <c:pt idx="20">
                  <c:v>6.7085000000000008</c:v>
                </c:pt>
                <c:pt idx="21">
                  <c:v>6.2929999999999993</c:v>
                </c:pt>
                <c:pt idx="22">
                  <c:v>6.5590000000000002</c:v>
                </c:pt>
                <c:pt idx="23">
                  <c:v>6.7770000000000001</c:v>
                </c:pt>
                <c:pt idx="24">
                  <c:v>6.7925000000000004</c:v>
                </c:pt>
                <c:pt idx="25">
                  <c:v>6.4744999999999999</c:v>
                </c:pt>
                <c:pt idx="26">
                  <c:v>6.74</c:v>
                </c:pt>
                <c:pt idx="27">
                  <c:v>7.6944999999999997</c:v>
                </c:pt>
                <c:pt idx="28">
                  <c:v>7.0880000000000001</c:v>
                </c:pt>
                <c:pt idx="29">
                  <c:v>6.766</c:v>
                </c:pt>
                <c:pt idx="30">
                  <c:v>6.2949999999999999</c:v>
                </c:pt>
                <c:pt idx="31">
                  <c:v>6.125</c:v>
                </c:pt>
                <c:pt idx="32">
                  <c:v>5.8704999999999998</c:v>
                </c:pt>
                <c:pt idx="33">
                  <c:v>5.7865000000000002</c:v>
                </c:pt>
                <c:pt idx="34">
                  <c:v>5.5694999999999997</c:v>
                </c:pt>
                <c:pt idx="35">
                  <c:v>5.4584999999999999</c:v>
                </c:pt>
                <c:pt idx="36">
                  <c:v>4.9610000000000003</c:v>
                </c:pt>
                <c:pt idx="37">
                  <c:v>4.6820000000000004</c:v>
                </c:pt>
                <c:pt idx="38">
                  <c:v>5.1639999999999997</c:v>
                </c:pt>
                <c:pt idx="39">
                  <c:v>5.4090000000000007</c:v>
                </c:pt>
                <c:pt idx="40">
                  <c:v>5.2915000000000001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5-4079-A705-5B7C8D0B039A}"/>
            </c:ext>
          </c:extLst>
        </c:ser>
        <c:ser>
          <c:idx val="6"/>
          <c:order val="6"/>
          <c:tx>
            <c:strRef>
              <c:f>'3.2.2 Хүү'!$A$55</c:f>
              <c:strCache>
                <c:ptCount val="1"/>
                <c:pt idx="0">
                  <c:v>Century I'27 500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Хүү'!$GL$55:$IL$55</c15:sqref>
                  </c15:fullRef>
                </c:ext>
              </c:extLst>
              <c:f>'3.2.2 Хүү'!$GX$55:$IL$55</c:f>
              <c:numCache>
                <c:formatCode>0.00</c:formatCode>
                <c:ptCount val="41"/>
                <c:pt idx="0">
                  <c:v>7.5819999999999999</c:v>
                </c:pt>
                <c:pt idx="1">
                  <c:v>7.4489999999999998</c:v>
                </c:pt>
                <c:pt idx="2">
                  <c:v>9.3085000000000004</c:v>
                </c:pt>
                <c:pt idx="3">
                  <c:v>8.6215000000000011</c:v>
                </c:pt>
                <c:pt idx="4">
                  <c:v>8.8034999999999997</c:v>
                </c:pt>
                <c:pt idx="5">
                  <c:v>8.8339999999999996</c:v>
                </c:pt>
                <c:pt idx="6">
                  <c:v>8.3629999999999995</c:v>
                </c:pt>
                <c:pt idx="7">
                  <c:v>8.2584999999999997</c:v>
                </c:pt>
                <c:pt idx="8">
                  <c:v>8.7294999999999998</c:v>
                </c:pt>
                <c:pt idx="9">
                  <c:v>9.004999999999999</c:v>
                </c:pt>
                <c:pt idx="10">
                  <c:v>8.1504999999999992</c:v>
                </c:pt>
                <c:pt idx="11">
                  <c:v>7.1630000000000003</c:v>
                </c:pt>
                <c:pt idx="12">
                  <c:v>7.0354999999999999</c:v>
                </c:pt>
                <c:pt idx="13">
                  <c:v>7.1630000000000003</c:v>
                </c:pt>
                <c:pt idx="14">
                  <c:v>7.3369999999999997</c:v>
                </c:pt>
                <c:pt idx="15">
                  <c:v>7.2940000000000005</c:v>
                </c:pt>
                <c:pt idx="16">
                  <c:v>7.15</c:v>
                </c:pt>
                <c:pt idx="17">
                  <c:v>7.0790000000000006</c:v>
                </c:pt>
                <c:pt idx="18">
                  <c:v>7.1619999999999999</c:v>
                </c:pt>
                <c:pt idx="19">
                  <c:v>7.0549999999999997</c:v>
                </c:pt>
                <c:pt idx="20">
                  <c:v>6.7785000000000002</c:v>
                </c:pt>
                <c:pt idx="21">
                  <c:v>6.1859999999999999</c:v>
                </c:pt>
                <c:pt idx="22">
                  <c:v>6.2255000000000003</c:v>
                </c:pt>
                <c:pt idx="23">
                  <c:v>6.4794999999999998</c:v>
                </c:pt>
                <c:pt idx="24">
                  <c:v>6.4939999999999998</c:v>
                </c:pt>
                <c:pt idx="25">
                  <c:v>6.4455</c:v>
                </c:pt>
                <c:pt idx="26">
                  <c:v>6.76</c:v>
                </c:pt>
                <c:pt idx="27">
                  <c:v>7.6630000000000003</c:v>
                </c:pt>
                <c:pt idx="28">
                  <c:v>7.2765000000000004</c:v>
                </c:pt>
                <c:pt idx="29">
                  <c:v>7.0025000000000004</c:v>
                </c:pt>
                <c:pt idx="30">
                  <c:v>6.673</c:v>
                </c:pt>
                <c:pt idx="31">
                  <c:v>6.2375000000000007</c:v>
                </c:pt>
                <c:pt idx="32">
                  <c:v>5.8925000000000001</c:v>
                </c:pt>
                <c:pt idx="33">
                  <c:v>5.7929999999999993</c:v>
                </c:pt>
                <c:pt idx="34">
                  <c:v>5.5785</c:v>
                </c:pt>
                <c:pt idx="35">
                  <c:v>5.5330000000000004</c:v>
                </c:pt>
                <c:pt idx="36">
                  <c:v>4.8864999999999998</c:v>
                </c:pt>
                <c:pt idx="37">
                  <c:v>4.6899999999999995</c:v>
                </c:pt>
                <c:pt idx="38">
                  <c:v>5.3</c:v>
                </c:pt>
                <c:pt idx="39">
                  <c:v>5.5759999999999996</c:v>
                </c:pt>
                <c:pt idx="40">
                  <c:v>5.5914999999999999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45-4079-A705-5B7C8D0B039A}"/>
            </c:ext>
          </c:extLst>
        </c:ser>
        <c:ser>
          <c:idx val="7"/>
          <c:order val="7"/>
          <c:tx>
            <c:strRef>
              <c:f>'3.2.2 Хүү'!$A$56</c:f>
              <c:strCache>
                <c:ptCount val="1"/>
                <c:pt idx="0">
                  <c:v>Century I'31 500 сая ам.доллар</c:v>
                </c:pt>
              </c:strCache>
            </c:strRef>
          </c:tx>
          <c:spPr>
            <a:ln w="22225" cap="rnd">
              <a:solidFill>
                <a:srgbClr val="A9C3C4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Хүү'!$GL$56:$IL$56</c15:sqref>
                  </c15:fullRef>
                </c:ext>
              </c:extLst>
              <c:f>'3.2.2 Хүү'!$GX$56:$IL$56</c:f>
              <c:numCache>
                <c:formatCode>0.00</c:formatCode>
                <c:ptCount val="41"/>
                <c:pt idx="0">
                  <c:v>7.6150000000000002</c:v>
                </c:pt>
                <c:pt idx="1">
                  <c:v>7.4729999999999999</c:v>
                </c:pt>
                <c:pt idx="2">
                  <c:v>8.6165000000000003</c:v>
                </c:pt>
                <c:pt idx="3">
                  <c:v>8.6080000000000005</c:v>
                </c:pt>
                <c:pt idx="4">
                  <c:v>8.7899999999999991</c:v>
                </c:pt>
                <c:pt idx="5">
                  <c:v>8.7405000000000008</c:v>
                </c:pt>
                <c:pt idx="6">
                  <c:v>8.4109999999999996</c:v>
                </c:pt>
                <c:pt idx="7">
                  <c:v>8.359</c:v>
                </c:pt>
                <c:pt idx="8">
                  <c:v>8.6370000000000005</c:v>
                </c:pt>
                <c:pt idx="9">
                  <c:v>9.0214999999999996</c:v>
                </c:pt>
                <c:pt idx="10">
                  <c:v>8.4310000000000009</c:v>
                </c:pt>
                <c:pt idx="11">
                  <c:v>7.5670000000000002</c:v>
                </c:pt>
                <c:pt idx="12">
                  <c:v>7.2769999999999992</c:v>
                </c:pt>
                <c:pt idx="13">
                  <c:v>7.3220000000000001</c:v>
                </c:pt>
                <c:pt idx="14">
                  <c:v>7.3734999999999999</c:v>
                </c:pt>
                <c:pt idx="15">
                  <c:v>7.4689999999999994</c:v>
                </c:pt>
                <c:pt idx="16">
                  <c:v>7.37</c:v>
                </c:pt>
                <c:pt idx="17">
                  <c:v>7.3279999999999994</c:v>
                </c:pt>
                <c:pt idx="18">
                  <c:v>7.2270000000000003</c:v>
                </c:pt>
                <c:pt idx="19">
                  <c:v>6.9874999999999998</c:v>
                </c:pt>
                <c:pt idx="20">
                  <c:v>6.85</c:v>
                </c:pt>
                <c:pt idx="21">
                  <c:v>6.5295000000000005</c:v>
                </c:pt>
                <c:pt idx="22">
                  <c:v>6.8</c:v>
                </c:pt>
                <c:pt idx="23">
                  <c:v>7.0255000000000001</c:v>
                </c:pt>
                <c:pt idx="24">
                  <c:v>7.0994999999999999</c:v>
                </c:pt>
                <c:pt idx="25">
                  <c:v>7.0454999999999997</c:v>
                </c:pt>
                <c:pt idx="26">
                  <c:v>7.2225000000000001</c:v>
                </c:pt>
                <c:pt idx="27">
                  <c:v>8.0175000000000001</c:v>
                </c:pt>
                <c:pt idx="28">
                  <c:v>7.5630000000000006</c:v>
                </c:pt>
                <c:pt idx="29">
                  <c:v>7.2249999999999996</c:v>
                </c:pt>
                <c:pt idx="30">
                  <c:v>7.056</c:v>
                </c:pt>
                <c:pt idx="31">
                  <c:v>6.9815000000000005</c:v>
                </c:pt>
                <c:pt idx="32">
                  <c:v>6.6199999999999992</c:v>
                </c:pt>
                <c:pt idx="33">
                  <c:v>6.4645000000000001</c:v>
                </c:pt>
                <c:pt idx="34">
                  <c:v>6.3170000000000002</c:v>
                </c:pt>
                <c:pt idx="35">
                  <c:v>6.2765000000000004</c:v>
                </c:pt>
                <c:pt idx="36">
                  <c:v>5.9870000000000001</c:v>
                </c:pt>
                <c:pt idx="37">
                  <c:v>5.7814999999999994</c:v>
                </c:pt>
                <c:pt idx="38">
                  <c:v>6.0374999999999996</c:v>
                </c:pt>
                <c:pt idx="39">
                  <c:v>5.9455</c:v>
                </c:pt>
                <c:pt idx="40">
                  <c:v>5.8719999999999999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5-4079-A705-5B7C8D0B039A}"/>
            </c:ext>
          </c:extLst>
        </c:ser>
        <c:ser>
          <c:idx val="8"/>
          <c:order val="8"/>
          <c:tx>
            <c:strRef>
              <c:f>'3.2.2 Хүү'!$A$57</c:f>
              <c:strCache>
                <c:ptCount val="1"/>
                <c:pt idx="0">
                  <c:v>Номад 600 сая ам.доллар</c:v>
                </c:pt>
              </c:strCache>
            </c:strRef>
          </c:tx>
          <c:spPr>
            <a:ln w="19050" cap="rnd">
              <a:solidFill>
                <a:srgbClr val="A9C3C4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Хүү'!$GL$57:$IJ$57</c15:sqref>
                  </c15:fullRef>
                </c:ext>
              </c:extLst>
              <c:f>'3.2.2 Хүү'!$GX$57:$IJ$57</c:f>
              <c:numCache>
                <c:formatCode>0.00</c:formatCode>
                <c:ptCount val="39"/>
                <c:pt idx="0">
                  <c:v>8.0949999999999989</c:v>
                </c:pt>
                <c:pt idx="1">
                  <c:v>7.7089999999999996</c:v>
                </c:pt>
                <c:pt idx="2">
                  <c:v>9.6769999999999996</c:v>
                </c:pt>
                <c:pt idx="3">
                  <c:v>8.5465</c:v>
                </c:pt>
                <c:pt idx="4">
                  <c:v>8.8339999999999996</c:v>
                </c:pt>
                <c:pt idx="5">
                  <c:v>8.7895000000000003</c:v>
                </c:pt>
                <c:pt idx="6">
                  <c:v>7.9640000000000004</c:v>
                </c:pt>
                <c:pt idx="7">
                  <c:v>7.9510000000000005</c:v>
                </c:pt>
                <c:pt idx="8">
                  <c:v>8.3445</c:v>
                </c:pt>
                <c:pt idx="9">
                  <c:v>8.2614999999999998</c:v>
                </c:pt>
                <c:pt idx="10">
                  <c:v>7.4619999999999997</c:v>
                </c:pt>
                <c:pt idx="11">
                  <c:v>6.6645000000000003</c:v>
                </c:pt>
                <c:pt idx="12">
                  <c:v>6.6965000000000003</c:v>
                </c:pt>
                <c:pt idx="13">
                  <c:v>6.9785000000000004</c:v>
                </c:pt>
                <c:pt idx="14">
                  <c:v>6.9115000000000002</c:v>
                </c:pt>
                <c:pt idx="15">
                  <c:v>6.99</c:v>
                </c:pt>
                <c:pt idx="16">
                  <c:v>6.8449999999999998</c:v>
                </c:pt>
                <c:pt idx="17">
                  <c:v>6.7385000000000002</c:v>
                </c:pt>
                <c:pt idx="18">
                  <c:v>6.6820000000000004</c:v>
                </c:pt>
                <c:pt idx="19">
                  <c:v>6.7229999999999999</c:v>
                </c:pt>
                <c:pt idx="20">
                  <c:v>6.5980000000000008</c:v>
                </c:pt>
                <c:pt idx="21">
                  <c:v>6.1025</c:v>
                </c:pt>
                <c:pt idx="22">
                  <c:v>6.2134999999999998</c:v>
                </c:pt>
                <c:pt idx="23">
                  <c:v>6.4954999999999998</c:v>
                </c:pt>
                <c:pt idx="24">
                  <c:v>6.4480000000000004</c:v>
                </c:pt>
                <c:pt idx="25">
                  <c:v>5.5640000000000001</c:v>
                </c:pt>
                <c:pt idx="26">
                  <c:v>6.0265000000000004</c:v>
                </c:pt>
                <c:pt idx="27">
                  <c:v>7.0939999999999994</c:v>
                </c:pt>
                <c:pt idx="28">
                  <c:v>6.7409999999999997</c:v>
                </c:pt>
                <c:pt idx="29">
                  <c:v>6.4409999999999998</c:v>
                </c:pt>
                <c:pt idx="30">
                  <c:v>6.1039999999999992</c:v>
                </c:pt>
                <c:pt idx="31">
                  <c:v>5.8695000000000004</c:v>
                </c:pt>
                <c:pt idx="32">
                  <c:v>5.5664999999999996</c:v>
                </c:pt>
                <c:pt idx="33">
                  <c:v>5.6180000000000003</c:v>
                </c:pt>
                <c:pt idx="34">
                  <c:v>5.3145000000000007</c:v>
                </c:pt>
                <c:pt idx="35">
                  <c:v>5.2294999999999998</c:v>
                </c:pt>
                <c:pt idx="36">
                  <c:v>4.6029999999999998</c:v>
                </c:pt>
                <c:pt idx="37">
                  <c:v>4.2885</c:v>
                </c:pt>
                <c:pt idx="38">
                  <c:v>4.0969999999999995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A45-4079-A705-5B7C8D0B039A}"/>
            </c:ext>
          </c:extLst>
        </c:ser>
        <c:ser>
          <c:idx val="9"/>
          <c:order val="9"/>
          <c:tx>
            <c:strRef>
              <c:f>'3.2.2 Хүү'!$A$59</c:f>
              <c:strCache>
                <c:ptCount val="1"/>
                <c:pt idx="0">
                  <c:v>ЗГ-ын бондын жигнэсэн дундаж өгөөж</c:v>
                </c:pt>
              </c:strCache>
            </c:strRef>
          </c:tx>
          <c:spPr>
            <a:ln w="2540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Хүү'!$GL$59:$IL$59</c15:sqref>
                  </c15:fullRef>
                </c:ext>
              </c:extLst>
              <c:f>'3.2.2 Хүү'!$GX$59:$IL$59</c:f>
              <c:numCache>
                <c:formatCode>0.00</c:formatCode>
                <c:ptCount val="41"/>
                <c:pt idx="0">
                  <c:v>7.7854999999999999</c:v>
                </c:pt>
                <c:pt idx="1">
                  <c:v>7.6556888888888892</c:v>
                </c:pt>
                <c:pt idx="2">
                  <c:v>9.2128333333333341</c:v>
                </c:pt>
                <c:pt idx="3">
                  <c:v>8.6188666666666673</c:v>
                </c:pt>
                <c:pt idx="4">
                  <c:v>8.8041555555555551</c:v>
                </c:pt>
                <c:pt idx="5">
                  <c:v>8.8103111111111119</c:v>
                </c:pt>
                <c:pt idx="6">
                  <c:v>8.3066999999999993</c:v>
                </c:pt>
                <c:pt idx="7">
                  <c:v>8.2527111111111111</c:v>
                </c:pt>
                <c:pt idx="8">
                  <c:v>8.6491777777777781</c:v>
                </c:pt>
                <c:pt idx="9">
                  <c:v>8.8475222222222225</c:v>
                </c:pt>
                <c:pt idx="10">
                  <c:v>8.0920157091561933</c:v>
                </c:pt>
                <c:pt idx="11">
                  <c:v>7.2747307990690455</c:v>
                </c:pt>
                <c:pt idx="12">
                  <c:v>7.0981097750193944</c:v>
                </c:pt>
                <c:pt idx="13">
                  <c:v>7.2297800620636155</c:v>
                </c:pt>
                <c:pt idx="14">
                  <c:v>7.2618975950349105</c:v>
                </c:pt>
                <c:pt idx="15">
                  <c:v>7.3284309542280841</c:v>
                </c:pt>
                <c:pt idx="16">
                  <c:v>7.1910046547711408</c:v>
                </c:pt>
                <c:pt idx="17">
                  <c:v>7.0947645461598139</c:v>
                </c:pt>
                <c:pt idx="18">
                  <c:v>7.0635069821567109</c:v>
                </c:pt>
                <c:pt idx="19">
                  <c:v>6.934132660977502</c:v>
                </c:pt>
                <c:pt idx="20">
                  <c:v>6.7332307990690454</c:v>
                </c:pt>
                <c:pt idx="21">
                  <c:v>6.2855053560176435</c:v>
                </c:pt>
                <c:pt idx="22">
                  <c:v>6.5746841124351967</c:v>
                </c:pt>
                <c:pt idx="23">
                  <c:v>6.745266452220136</c:v>
                </c:pt>
                <c:pt idx="24">
                  <c:v>6.7713244779872861</c:v>
                </c:pt>
                <c:pt idx="25">
                  <c:v>6.6874371934939658</c:v>
                </c:pt>
                <c:pt idx="26">
                  <c:v>6.899339662728396</c:v>
                </c:pt>
                <c:pt idx="27">
                  <c:v>7.907652408143016</c:v>
                </c:pt>
                <c:pt idx="28">
                  <c:v>7.460223019245138</c:v>
                </c:pt>
                <c:pt idx="29">
                  <c:v>7.4223601048764323</c:v>
                </c:pt>
                <c:pt idx="30">
                  <c:v>7.0809931888379376</c:v>
                </c:pt>
                <c:pt idx="31">
                  <c:v>6.7573045263746065</c:v>
                </c:pt>
                <c:pt idx="32">
                  <c:v>6.4361526063035086</c:v>
                </c:pt>
                <c:pt idx="33">
                  <c:v>6.3378919120001429</c:v>
                </c:pt>
                <c:pt idx="34">
                  <c:v>6.144650187316298</c:v>
                </c:pt>
                <c:pt idx="35">
                  <c:v>6.0383329070788143</c:v>
                </c:pt>
                <c:pt idx="36">
                  <c:v>5.6520200569565713</c:v>
                </c:pt>
                <c:pt idx="37">
                  <c:v>5.4710535935296694</c:v>
                </c:pt>
                <c:pt idx="38">
                  <c:v>5.9540013282123665</c:v>
                </c:pt>
                <c:pt idx="39">
                  <c:v>6.0643120465853499</c:v>
                </c:pt>
                <c:pt idx="40">
                  <c:v>5.9127594809575035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EA45-4079-A705-5B7C8D0B039A}"/>
            </c:ext>
          </c:extLst>
        </c:ser>
        <c:ser>
          <c:idx val="11"/>
          <c:order val="10"/>
          <c:tx>
            <c:strRef>
              <c:f>'3.2.2 Хүү'!$A$61</c:f>
              <c:strCache>
                <c:ptCount val="1"/>
                <c:pt idx="0">
                  <c:v>Цэцэнс Майнинг энд Энержи 300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Хүү'!$GL$61:$IL$61</c15:sqref>
                  </c15:fullRef>
                </c:ext>
              </c:extLst>
              <c:f>'3.2.2 Хүү'!$GX$61:$IL$61</c:f>
              <c:numCache>
                <c:formatCode>0.00</c:formatCode>
                <c:ptCount val="41"/>
                <c:pt idx="37">
                  <c:v>10.686</c:v>
                </c:pt>
                <c:pt idx="38">
                  <c:v>11.01</c:v>
                </c:pt>
                <c:pt idx="39">
                  <c:v>10.823</c:v>
                </c:pt>
                <c:pt idx="40">
                  <c:v>10.618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5-4079-A705-5B7C8D0B039A}"/>
            </c:ext>
          </c:extLst>
        </c:ser>
        <c:ser>
          <c:idx val="14"/>
          <c:order val="12"/>
          <c:tx>
            <c:strRef>
              <c:f>'3.2.2 Хүү'!$A$64</c:f>
              <c:strCache>
                <c:ptCount val="1"/>
                <c:pt idx="0">
                  <c:v>MMC 350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Хүү'!$GL$64:$IL$64</c15:sqref>
                  </c15:fullRef>
                </c:ext>
              </c:extLst>
              <c:f>'3.2.2 Хүү'!$GX$64:$IL$64</c:f>
              <c:numCache>
                <c:formatCode>0.00</c:formatCode>
                <c:ptCount val="41"/>
                <c:pt idx="26">
                  <c:v>9.5679999999999996</c:v>
                </c:pt>
                <c:pt idx="27">
                  <c:v>12.093</c:v>
                </c:pt>
                <c:pt idx="28">
                  <c:v>10.595000000000001</c:v>
                </c:pt>
                <c:pt idx="29">
                  <c:v>10.372</c:v>
                </c:pt>
                <c:pt idx="30">
                  <c:v>9.9049999999999994</c:v>
                </c:pt>
                <c:pt idx="31">
                  <c:v>9.2919999999999998</c:v>
                </c:pt>
                <c:pt idx="32">
                  <c:v>8.3740000000000006</c:v>
                </c:pt>
                <c:pt idx="33">
                  <c:v>8.0210000000000008</c:v>
                </c:pt>
                <c:pt idx="34">
                  <c:v>8.016</c:v>
                </c:pt>
                <c:pt idx="35">
                  <c:v>8.1120000000000001</c:v>
                </c:pt>
                <c:pt idx="36">
                  <c:v>7.593</c:v>
                </c:pt>
                <c:pt idx="37">
                  <c:v>7.6029999999999998</c:v>
                </c:pt>
                <c:pt idx="38">
                  <c:v>8.3469999999999995</c:v>
                </c:pt>
                <c:pt idx="39">
                  <c:v>7.9640000000000004</c:v>
                </c:pt>
                <c:pt idx="40">
                  <c:v>7.7809999999999997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45-4079-A705-5B7C8D0B039A}"/>
            </c:ext>
          </c:extLst>
        </c:ser>
        <c:ser>
          <c:idx val="15"/>
          <c:order val="13"/>
          <c:tx>
            <c:strRef>
              <c:f>'3.2.2 Хүү'!$A$65</c:f>
              <c:strCache>
                <c:ptCount val="1"/>
                <c:pt idx="0">
                  <c:v>Худалдаа хөгжлийн банк 200+100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Хүү'!$GL$65:$IL$65</c15:sqref>
                  </c15:fullRef>
                </c:ext>
              </c:extLst>
              <c:f>'3.2.2 Хүү'!$GX$65:$IL$65</c:f>
              <c:numCache>
                <c:formatCode>0.00</c:formatCode>
                <c:ptCount val="41"/>
                <c:pt idx="23">
                  <c:v>9.1140000000000008</c:v>
                </c:pt>
                <c:pt idx="24">
                  <c:v>9.1679999999999993</c:v>
                </c:pt>
                <c:pt idx="25">
                  <c:v>9.2040000000000006</c:v>
                </c:pt>
                <c:pt idx="26">
                  <c:v>9.2189999999999994</c:v>
                </c:pt>
                <c:pt idx="27">
                  <c:v>11.896000000000001</c:v>
                </c:pt>
                <c:pt idx="28">
                  <c:v>11.004</c:v>
                </c:pt>
                <c:pt idx="29">
                  <c:v>10.48</c:v>
                </c:pt>
                <c:pt idx="30">
                  <c:v>10.15</c:v>
                </c:pt>
                <c:pt idx="31">
                  <c:v>9.6419999999999995</c:v>
                </c:pt>
                <c:pt idx="32">
                  <c:v>9.1579999999999995</c:v>
                </c:pt>
                <c:pt idx="33">
                  <c:v>9.2230000000000008</c:v>
                </c:pt>
                <c:pt idx="34">
                  <c:v>9.1639999999999997</c:v>
                </c:pt>
                <c:pt idx="35">
                  <c:v>8.6489999999999991</c:v>
                </c:pt>
                <c:pt idx="36">
                  <c:v>8.3409999999999993</c:v>
                </c:pt>
                <c:pt idx="37">
                  <c:v>8.09</c:v>
                </c:pt>
                <c:pt idx="38">
                  <c:v>8.9589999999999996</c:v>
                </c:pt>
                <c:pt idx="39">
                  <c:v>9.0069999999999997</c:v>
                </c:pt>
                <c:pt idx="40">
                  <c:v>8.298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45-4079-A705-5B7C8D0B039A}"/>
            </c:ext>
          </c:extLst>
        </c:ser>
        <c:ser>
          <c:idx val="16"/>
          <c:order val="14"/>
          <c:tx>
            <c:strRef>
              <c:f>'3.2.2 Хүү'!$A$66</c:f>
              <c:strCache>
                <c:ptCount val="1"/>
                <c:pt idx="0">
                  <c:v>Худалдаа хөгжлийн банк 10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Хүү'!$GL$66:$IL$66</c15:sqref>
                  </c15:fullRef>
                </c:ext>
              </c:extLst>
              <c:f>'3.2.2 Хүү'!$GX$66:$IL$66</c:f>
              <c:numCache>
                <c:formatCode>0.00</c:formatCode>
                <c:ptCount val="41"/>
                <c:pt idx="21">
                  <c:v>8.7439999999999998</c:v>
                </c:pt>
                <c:pt idx="22">
                  <c:v>8.6829999999999998</c:v>
                </c:pt>
                <c:pt idx="23">
                  <c:v>9.0050000000000008</c:v>
                </c:pt>
                <c:pt idx="24">
                  <c:v>9.2309999999999999</c:v>
                </c:pt>
                <c:pt idx="25">
                  <c:v>9.3529999999999998</c:v>
                </c:pt>
                <c:pt idx="26">
                  <c:v>9.5619999999999994</c:v>
                </c:pt>
                <c:pt idx="27">
                  <c:v>13.175000000000001</c:v>
                </c:pt>
                <c:pt idx="28">
                  <c:v>12.036</c:v>
                </c:pt>
                <c:pt idx="29">
                  <c:v>10.635999999999999</c:v>
                </c:pt>
                <c:pt idx="30">
                  <c:v>11.122999999999999</c:v>
                </c:pt>
                <c:pt idx="31">
                  <c:v>11.042</c:v>
                </c:pt>
                <c:pt idx="32">
                  <c:v>10.161</c:v>
                </c:pt>
                <c:pt idx="33">
                  <c:v>9.9380000000000006</c:v>
                </c:pt>
                <c:pt idx="34">
                  <c:v>9.9329999999999998</c:v>
                </c:pt>
                <c:pt idx="35">
                  <c:v>9.8810000000000002</c:v>
                </c:pt>
                <c:pt idx="36">
                  <c:v>9.8360000000000003</c:v>
                </c:pt>
                <c:pt idx="37">
                  <c:v>9.7690000000000001</c:v>
                </c:pt>
                <c:pt idx="38">
                  <c:v>9.923</c:v>
                </c:pt>
                <c:pt idx="39">
                  <c:v>9.8209999999999997</c:v>
                </c:pt>
                <c:pt idx="40">
                  <c:v>9.8580000000000005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45-4079-A705-5B7C8D0B039A}"/>
            </c:ext>
          </c:extLst>
        </c:ser>
        <c:ser>
          <c:idx val="17"/>
          <c:order val="15"/>
          <c:tx>
            <c:strRef>
              <c:f>'3.2.2 Хүү'!$A$67</c:f>
              <c:strCache>
                <c:ptCount val="1"/>
                <c:pt idx="0">
                  <c:v>Худалдаа хөгжлийн банк Ногоон 40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Хүү'!$GL$67:$IL$67</c15:sqref>
                  </c15:fullRef>
                </c:ext>
              </c:extLst>
              <c:f>'3.2.2 Хүү'!$GX$67:$IL$67</c:f>
              <c:numCache>
                <c:formatCode>0.00</c:formatCode>
                <c:ptCount val="41"/>
                <c:pt idx="21">
                  <c:v>9.0190000000000001</c:v>
                </c:pt>
                <c:pt idx="22">
                  <c:v>9.0259999999999998</c:v>
                </c:pt>
                <c:pt idx="23">
                  <c:v>10.099</c:v>
                </c:pt>
                <c:pt idx="24">
                  <c:v>10.365</c:v>
                </c:pt>
                <c:pt idx="25">
                  <c:v>10.358000000000001</c:v>
                </c:pt>
                <c:pt idx="26">
                  <c:v>10.384</c:v>
                </c:pt>
                <c:pt idx="27">
                  <c:v>13.302</c:v>
                </c:pt>
                <c:pt idx="28">
                  <c:v>11.913</c:v>
                </c:pt>
                <c:pt idx="29">
                  <c:v>11.545</c:v>
                </c:pt>
                <c:pt idx="30">
                  <c:v>11.395</c:v>
                </c:pt>
                <c:pt idx="31">
                  <c:v>10.722</c:v>
                </c:pt>
                <c:pt idx="32">
                  <c:v>9.9830000000000005</c:v>
                </c:pt>
                <c:pt idx="33">
                  <c:v>9.9429999999999996</c:v>
                </c:pt>
                <c:pt idx="34">
                  <c:v>9.9440000000000008</c:v>
                </c:pt>
                <c:pt idx="35">
                  <c:v>9.7799999999999994</c:v>
                </c:pt>
                <c:pt idx="36">
                  <c:v>9.8379999999999992</c:v>
                </c:pt>
                <c:pt idx="37">
                  <c:v>9.718</c:v>
                </c:pt>
                <c:pt idx="38">
                  <c:v>10.513999999999999</c:v>
                </c:pt>
                <c:pt idx="39">
                  <c:v>9.8190000000000008</c:v>
                </c:pt>
                <c:pt idx="40">
                  <c:v>9.657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45-4079-A705-5B7C8D0B039A}"/>
            </c:ext>
          </c:extLst>
        </c:ser>
        <c:ser>
          <c:idx val="18"/>
          <c:order val="16"/>
          <c:tx>
            <c:strRef>
              <c:f>'3.2.2 Хүү'!$A$69</c:f>
              <c:strCache>
                <c:ptCount val="1"/>
                <c:pt idx="0">
                  <c:v>МИК 225 сая ам.доллар</c:v>
                </c:pt>
              </c:strCache>
            </c:strRef>
          </c:tx>
          <c:spPr>
            <a:ln w="22225" cap="rnd">
              <a:solidFill>
                <a:srgbClr val="E2BFBF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Хүү'!$GL$69:$IL$69</c15:sqref>
                  </c15:fullRef>
                </c:ext>
              </c:extLst>
              <c:f>'3.2.2 Хүү'!$GX$69:$IL$69</c:f>
              <c:numCache>
                <c:formatCode>0.00</c:formatCode>
                <c:ptCount val="41"/>
                <c:pt idx="13">
                  <c:v>13.055</c:v>
                </c:pt>
                <c:pt idx="14">
                  <c:v>12.972</c:v>
                </c:pt>
                <c:pt idx="15">
                  <c:v>13.476000000000001</c:v>
                </c:pt>
                <c:pt idx="16">
                  <c:v>13.670999999999999</c:v>
                </c:pt>
                <c:pt idx="17">
                  <c:v>13.632999999999999</c:v>
                </c:pt>
                <c:pt idx="18">
                  <c:v>12.465999999999999</c:v>
                </c:pt>
                <c:pt idx="19">
                  <c:v>11.891999999999999</c:v>
                </c:pt>
                <c:pt idx="20">
                  <c:v>11.824999999999999</c:v>
                </c:pt>
                <c:pt idx="21">
                  <c:v>11.9</c:v>
                </c:pt>
                <c:pt idx="22">
                  <c:v>11.212999999999999</c:v>
                </c:pt>
                <c:pt idx="23">
                  <c:v>11.183999999999999</c:v>
                </c:pt>
                <c:pt idx="24">
                  <c:v>10.981999999999999</c:v>
                </c:pt>
                <c:pt idx="25">
                  <c:v>10.907999999999999</c:v>
                </c:pt>
                <c:pt idx="26">
                  <c:v>11.016</c:v>
                </c:pt>
                <c:pt idx="27">
                  <c:v>12.228</c:v>
                </c:pt>
                <c:pt idx="28">
                  <c:v>13.076000000000001</c:v>
                </c:pt>
                <c:pt idx="29">
                  <c:v>13.55</c:v>
                </c:pt>
                <c:pt idx="30">
                  <c:v>13.506</c:v>
                </c:pt>
                <c:pt idx="31">
                  <c:v>13.223000000000001</c:v>
                </c:pt>
                <c:pt idx="32">
                  <c:v>12.321999999999999</c:v>
                </c:pt>
                <c:pt idx="33">
                  <c:v>12.231</c:v>
                </c:pt>
                <c:pt idx="34">
                  <c:v>11.888999999999999</c:v>
                </c:pt>
                <c:pt idx="35">
                  <c:v>10.59</c:v>
                </c:pt>
                <c:pt idx="36">
                  <c:v>9.3119999999999994</c:v>
                </c:pt>
                <c:pt idx="37">
                  <c:v>8.9949999999999992</c:v>
                </c:pt>
                <c:pt idx="38">
                  <c:v>9.3330000000000002</c:v>
                </c:pt>
                <c:pt idx="39">
                  <c:v>8.33</c:v>
                </c:pt>
                <c:pt idx="40">
                  <c:v>8.7170000000000005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EA45-4079-A705-5B7C8D0B039A}"/>
            </c:ext>
          </c:extLst>
        </c:ser>
        <c:ser>
          <c:idx val="19"/>
          <c:order val="17"/>
          <c:tx>
            <c:strRef>
              <c:f>'3.2.2 Хүү'!$A$71</c:f>
              <c:strCache>
                <c:ptCount val="1"/>
                <c:pt idx="0">
                  <c:v>Компанийн бондын жигнэсэн дундаж өгөөж</c:v>
                </c:pt>
              </c:strCache>
            </c:strRef>
          </c:tx>
          <c:spPr>
            <a:ln w="2540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Хүү'!$GL$71:$IL$71</c15:sqref>
                  </c15:fullRef>
                </c:ext>
              </c:extLst>
              <c:f>'3.2.2 Хүү'!$GX$71:$IL$71</c:f>
              <c:numCache>
                <c:formatCode>0.00</c:formatCode>
                <c:ptCount val="41"/>
                <c:pt idx="13">
                  <c:v>13.055</c:v>
                </c:pt>
                <c:pt idx="14">
                  <c:v>12.972</c:v>
                </c:pt>
                <c:pt idx="15">
                  <c:v>13.476000000000001</c:v>
                </c:pt>
                <c:pt idx="16">
                  <c:v>12.86652485836145</c:v>
                </c:pt>
                <c:pt idx="17">
                  <c:v>12.199804857088294</c:v>
                </c:pt>
                <c:pt idx="18">
                  <c:v>11.605724839264116</c:v>
                </c:pt>
                <c:pt idx="19">
                  <c:v>11.223294958304157</c:v>
                </c:pt>
                <c:pt idx="20">
                  <c:v>10.543389935705646</c:v>
                </c:pt>
                <c:pt idx="21">
                  <c:v>9.835001302724141</c:v>
                </c:pt>
                <c:pt idx="22">
                  <c:v>9.6294121529687633</c:v>
                </c:pt>
                <c:pt idx="23">
                  <c:v>9.4912471994445795</c:v>
                </c:pt>
                <c:pt idx="24">
                  <c:v>9.434200570431388</c:v>
                </c:pt>
                <c:pt idx="25">
                  <c:v>9.45784003157382</c:v>
                </c:pt>
                <c:pt idx="26">
                  <c:v>10.619496769756074</c:v>
                </c:pt>
                <c:pt idx="27">
                  <c:v>11.647953204451104</c:v>
                </c:pt>
                <c:pt idx="28">
                  <c:v>10.965540703529932</c:v>
                </c:pt>
                <c:pt idx="29">
                  <c:v>10.71506177995038</c:v>
                </c:pt>
                <c:pt idx="30">
                  <c:v>10.206192217937065</c:v>
                </c:pt>
                <c:pt idx="31">
                  <c:v>9.770446510599621</c:v>
                </c:pt>
                <c:pt idx="32">
                  <c:v>8.1510942630805605</c:v>
                </c:pt>
                <c:pt idx="33">
                  <c:v>7.9797182968121128</c:v>
                </c:pt>
                <c:pt idx="34">
                  <c:v>7.8688640835622561</c:v>
                </c:pt>
                <c:pt idx="35">
                  <c:v>7.4540928788943548</c:v>
                </c:pt>
                <c:pt idx="36">
                  <c:v>6.981008294790624</c:v>
                </c:pt>
                <c:pt idx="37">
                  <c:v>7.764594676772373</c:v>
                </c:pt>
                <c:pt idx="38">
                  <c:v>8.054786563942498</c:v>
                </c:pt>
                <c:pt idx="39">
                  <c:v>7.6301385594140267</c:v>
                </c:pt>
                <c:pt idx="40">
                  <c:v>7.5122548799852691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EA45-4079-A705-5B7C8D0B039A}"/>
            </c:ext>
          </c:extLst>
        </c:ser>
        <c:ser>
          <c:idx val="10"/>
          <c:order val="18"/>
          <c:tx>
            <c:strRef>
              <c:f>'3.2.2 Хүү'!$A$73</c:f>
              <c:strCache>
                <c:ptCount val="1"/>
                <c:pt idx="0">
                  <c:v>ХНБ-ны бодлогын үйлчилж буй хүү</c:v>
                </c:pt>
              </c:strCache>
            </c:strRef>
          </c:tx>
          <c:spPr>
            <a:ln w="28575" cap="rnd">
              <a:solidFill>
                <a:srgbClr val="F793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Хүү'!$GL$1:$IL$2</c15:sqref>
                  </c15:fullRef>
                </c:ext>
              </c:extLst>
              <c:f>'3.2.2 Хүү'!$GX$1:$IL$2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  <c:pt idx="24">
                    <c:v>2025</c:v>
                  </c:pt>
                  <c:pt idx="3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Хүү'!$GL$73:$IL$73</c15:sqref>
                  </c15:fullRef>
                </c:ext>
              </c:extLst>
              <c:f>'3.2.2 Хүү'!$GX$73:$IL$73</c:f>
              <c:numCache>
                <c:formatCode>0.00</c:formatCode>
                <c:ptCount val="41"/>
                <c:pt idx="0">
                  <c:v>4.375</c:v>
                </c:pt>
                <c:pt idx="1">
                  <c:v>4.625</c:v>
                </c:pt>
                <c:pt idx="2">
                  <c:v>4.875</c:v>
                </c:pt>
                <c:pt idx="3">
                  <c:v>4.875</c:v>
                </c:pt>
                <c:pt idx="4">
                  <c:v>5.125</c:v>
                </c:pt>
                <c:pt idx="5">
                  <c:v>5.125</c:v>
                </c:pt>
                <c:pt idx="6">
                  <c:v>5.375</c:v>
                </c:pt>
                <c:pt idx="7">
                  <c:v>5.375</c:v>
                </c:pt>
                <c:pt idx="8">
                  <c:v>5.375</c:v>
                </c:pt>
                <c:pt idx="9">
                  <c:v>5.375</c:v>
                </c:pt>
                <c:pt idx="10">
                  <c:v>5.375</c:v>
                </c:pt>
                <c:pt idx="11">
                  <c:v>5.375</c:v>
                </c:pt>
                <c:pt idx="12">
                  <c:v>5.375</c:v>
                </c:pt>
                <c:pt idx="13">
                  <c:v>5.375</c:v>
                </c:pt>
                <c:pt idx="14">
                  <c:v>5.375</c:v>
                </c:pt>
                <c:pt idx="15">
                  <c:v>5.375</c:v>
                </c:pt>
                <c:pt idx="16">
                  <c:v>5.375</c:v>
                </c:pt>
                <c:pt idx="17">
                  <c:v>5.375</c:v>
                </c:pt>
                <c:pt idx="18">
                  <c:v>5.375</c:v>
                </c:pt>
                <c:pt idx="19">
                  <c:v>5.375</c:v>
                </c:pt>
                <c:pt idx="20">
                  <c:v>4.875</c:v>
                </c:pt>
                <c:pt idx="21">
                  <c:v>4.875</c:v>
                </c:pt>
                <c:pt idx="22">
                  <c:v>4.625</c:v>
                </c:pt>
                <c:pt idx="23">
                  <c:v>4.375</c:v>
                </c:pt>
                <c:pt idx="24">
                  <c:v>4.375</c:v>
                </c:pt>
                <c:pt idx="25">
                  <c:v>4.375</c:v>
                </c:pt>
                <c:pt idx="26">
                  <c:v>4.375</c:v>
                </c:pt>
                <c:pt idx="27">
                  <c:v>4.375</c:v>
                </c:pt>
                <c:pt idx="28">
                  <c:v>4.375</c:v>
                </c:pt>
                <c:pt idx="29">
                  <c:v>4.375</c:v>
                </c:pt>
                <c:pt idx="30">
                  <c:v>4.375</c:v>
                </c:pt>
                <c:pt idx="31">
                  <c:v>4.375</c:v>
                </c:pt>
                <c:pt idx="32">
                  <c:v>4.125</c:v>
                </c:pt>
                <c:pt idx="33">
                  <c:v>3.875</c:v>
                </c:pt>
                <c:pt idx="34">
                  <c:v>3.875</c:v>
                </c:pt>
                <c:pt idx="35">
                  <c:v>3.625</c:v>
                </c:pt>
                <c:pt idx="36">
                  <c:v>3.625</c:v>
                </c:pt>
                <c:pt idx="37">
                  <c:v>3.625</c:v>
                </c:pt>
                <c:pt idx="38">
                  <c:v>3.625</c:v>
                </c:pt>
                <c:pt idx="39">
                  <c:v>3.625</c:v>
                </c:pt>
                <c:pt idx="40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102-94A8-CEE542DD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97711"/>
        <c:axId val="135898671"/>
        <c:extLst>
          <c:ext xmlns:c15="http://schemas.microsoft.com/office/drawing/2012/chart" uri="{02D57815-91ED-43cb-92C2-25804820EDAC}">
            <c15:filteredLineSeries>
              <c15:ser>
                <c:idx val="12"/>
                <c:order val="11"/>
                <c:tx>
                  <c:strRef>
                    <c:extLst>
                      <c:ext uri="{02D57815-91ED-43cb-92C2-25804820EDAC}">
                        <c15:formulaRef>
                          <c15:sqref>'3.2.2 Хүү'!$A$62</c15:sqref>
                        </c15:formulaRef>
                      </c:ext>
                    </c:extLst>
                    <c:strCache>
                      <c:ptCount val="1"/>
                      <c:pt idx="0">
                        <c:v>Голомт банк "Самурай" 15 тэрбум иен</c:v>
                      </c:pt>
                    </c:strCache>
                  </c:strRef>
                </c:tx>
                <c:spPr>
                  <a:ln w="22225" cap="rnd">
                    <a:solidFill>
                      <a:srgbClr val="E2BFBF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'3.2.2 Хүү'!$GL$1:$IL$2</c15:sqref>
                        </c15:fullRef>
                        <c15:formulaRef>
                          <c15:sqref>'3.2.2 Хүү'!$GX$1:$IL$2</c15:sqref>
                        </c15:formulaRef>
                      </c:ext>
                    </c:extLst>
                    <c:multiLvlStrCache>
                      <c:ptCount val="41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  <c:pt idx="28">
                          <c:v>5</c:v>
                        </c:pt>
                        <c:pt idx="29">
                          <c:v>6</c:v>
                        </c:pt>
                        <c:pt idx="30">
                          <c:v>7</c:v>
                        </c:pt>
                        <c:pt idx="31">
                          <c:v>8</c:v>
                        </c:pt>
                        <c:pt idx="32">
                          <c:v>9</c:v>
                        </c:pt>
                        <c:pt idx="33">
                          <c:v>10</c:v>
                        </c:pt>
                        <c:pt idx="34">
                          <c:v>11</c:v>
                        </c:pt>
                        <c:pt idx="35">
                          <c:v>12</c:v>
                        </c:pt>
                        <c:pt idx="36">
                          <c:v>1</c:v>
                        </c:pt>
                        <c:pt idx="37">
                          <c:v>2</c:v>
                        </c:pt>
                        <c:pt idx="38">
                          <c:v>3</c:v>
                        </c:pt>
                        <c:pt idx="39">
                          <c:v>4</c:v>
                        </c:pt>
                        <c:pt idx="40">
                          <c:v>5</c:v>
                        </c:pt>
                      </c:lvl>
                      <c:lvl>
                        <c:pt idx="0">
                          <c:v>2023</c:v>
                        </c:pt>
                        <c:pt idx="12">
                          <c:v>2024</c:v>
                        </c:pt>
                        <c:pt idx="24">
                          <c:v>2025</c:v>
                        </c:pt>
                        <c:pt idx="36">
                          <c:v>2026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'3.2.2 Хүү'!$GL$62:$IL$62</c15:sqref>
                        </c15:fullRef>
                        <c15:formulaRef>
                          <c15:sqref>'3.2.2 Хүү'!$GX$62:$IL$62</c15:sqref>
                        </c15:formulaRef>
                      </c:ext>
                    </c:extLst>
                    <c:numCache>
                      <c:formatCode>0.00</c:formatCode>
                      <c:ptCount val="41"/>
                      <c:pt idx="34">
                        <c:v>1.857</c:v>
                      </c:pt>
                      <c:pt idx="35">
                        <c:v>1.897</c:v>
                      </c:pt>
                      <c:pt idx="36">
                        <c:v>1.9550000000000001</c:v>
                      </c:pt>
                      <c:pt idx="37">
                        <c:v>1.982</c:v>
                      </c:pt>
                      <c:pt idx="38">
                        <c:v>1.9530000000000001</c:v>
                      </c:pt>
                      <c:pt idx="39">
                        <c:v>2.028</c:v>
                      </c:pt>
                      <c:pt idx="40">
                        <c:v>2.044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EA45-4079-A705-5B7C8D0B039A}"/>
                  </c:ext>
                </c:extLst>
              </c15:ser>
            </c15:filteredLineSeries>
          </c:ext>
        </c:extLst>
      </c:lineChart>
      <c:catAx>
        <c:axId val="13589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5898671"/>
        <c:crosses val="autoZero"/>
        <c:auto val="1"/>
        <c:lblAlgn val="ctr"/>
        <c:lblOffset val="100"/>
        <c:noMultiLvlLbl val="0"/>
      </c:catAx>
      <c:valAx>
        <c:axId val="135898671"/>
        <c:scaling>
          <c:orientation val="minMax"/>
        </c:scaling>
        <c:delete val="0"/>
        <c:axPos val="l"/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35897711"/>
        <c:crosses val="autoZero"/>
        <c:crossBetween val="between"/>
        <c:majorUnit val="4"/>
      </c:valAx>
      <c:spPr>
        <a:solidFill>
          <a:sysClr val="window" lastClr="FFFFFF">
            <a:alpha val="50000"/>
          </a:sys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19489425472856844"/>
          <c:y val="0.74091252066111779"/>
          <c:w val="0.31164137211286103"/>
          <c:h val="8.97671003583535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'3.2.3 Ханш'!$F$4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1"/>
          <c:cat>
            <c:multiLvlStrRef>
              <c:f>'3.2.3 Ханш'!$B$5:$C$1172</c:f>
              <c:multiLvlStrCache>
                <c:ptCount val="1168"/>
                <c:lvl>
                  <c:pt idx="0">
                    <c:v>I</c:v>
                  </c:pt>
                  <c:pt idx="64">
                    <c:v>II</c:v>
                  </c:pt>
                  <c:pt idx="129">
                    <c:v>III</c:v>
                  </c:pt>
                  <c:pt idx="195">
                    <c:v>IV</c:v>
                  </c:pt>
                  <c:pt idx="260">
                    <c:v>I</c:v>
                  </c:pt>
                  <c:pt idx="325">
                    <c:v>II</c:v>
                  </c:pt>
                  <c:pt idx="390">
                    <c:v>III</c:v>
                  </c:pt>
                  <c:pt idx="455">
                    <c:v>IV</c:v>
                  </c:pt>
                  <c:pt idx="520">
                    <c:v>I</c:v>
                  </c:pt>
                  <c:pt idx="585">
                    <c:v>II</c:v>
                  </c:pt>
                  <c:pt idx="650">
                    <c:v>III</c:v>
                  </c:pt>
                  <c:pt idx="716">
                    <c:v>IV</c:v>
                  </c:pt>
                  <c:pt idx="782">
                    <c:v>I</c:v>
                  </c:pt>
                  <c:pt idx="846">
                    <c:v>II</c:v>
                  </c:pt>
                  <c:pt idx="911">
                    <c:v>III</c:v>
                  </c:pt>
                  <c:pt idx="977">
                    <c:v>IV</c:v>
                  </c:pt>
                  <c:pt idx="1043">
                    <c:v>I</c:v>
                  </c:pt>
                  <c:pt idx="1107">
                    <c:v>II</c:v>
                  </c:pt>
                  <c:pt idx="1167">
                    <c:v>6/24/2026</c:v>
                  </c:pt>
                </c:lvl>
                <c:lvl>
                  <c:pt idx="0">
                    <c:v>2022</c:v>
                  </c:pt>
                  <c:pt idx="260">
                    <c:v>2023</c:v>
                  </c:pt>
                  <c:pt idx="520">
                    <c:v>2024</c:v>
                  </c:pt>
                  <c:pt idx="782">
                    <c:v>2025</c:v>
                  </c:pt>
                  <c:pt idx="1043">
                    <c:v>2026</c:v>
                  </c:pt>
                </c:lvl>
              </c:multiLvlStrCache>
            </c:multiLvlStrRef>
          </c:cat>
          <c:val>
            <c:numRef>
              <c:f>'3.2.3 Ханш'!$F$5:$F$1172</c:f>
              <c:numCache>
                <c:formatCode>0.0000</c:formatCode>
                <c:ptCount val="1168"/>
                <c:pt idx="0">
                  <c:v>4.9134185460447917E-5</c:v>
                </c:pt>
                <c:pt idx="1">
                  <c:v>-2.7724356724734462E-4</c:v>
                </c:pt>
                <c:pt idx="2">
                  <c:v>2.0360235757485974E-4</c:v>
                </c:pt>
                <c:pt idx="3">
                  <c:v>-1.8250288670430736E-4</c:v>
                </c:pt>
                <c:pt idx="4">
                  <c:v>2.8082492321199892E-4</c:v>
                </c:pt>
                <c:pt idx="5">
                  <c:v>-5.2639890509059656E-5</c:v>
                </c:pt>
                <c:pt idx="6">
                  <c:v>-2.7023232961324552E-4</c:v>
                </c:pt>
                <c:pt idx="7">
                  <c:v>2.7732629369204268E-4</c:v>
                </c:pt>
                <c:pt idx="8">
                  <c:v>-1.4739841792367315E-4</c:v>
                </c:pt>
                <c:pt idx="9">
                  <c:v>3.0537030537026706E-4</c:v>
                </c:pt>
                <c:pt idx="10">
                  <c:v>-1.3684834746843634E-4</c:v>
                </c:pt>
                <c:pt idx="11">
                  <c:v>-8.4225893847381434E-5</c:v>
                </c:pt>
                <c:pt idx="12">
                  <c:v>1.5793685333642405E-4</c:v>
                </c:pt>
                <c:pt idx="13">
                  <c:v>-2.1405837126148013E-4</c:v>
                </c:pt>
                <c:pt idx="14">
                  <c:v>1.5794572282992153E-4</c:v>
                </c:pt>
                <c:pt idx="15">
                  <c:v>7.0187013296865832E-6</c:v>
                </c:pt>
                <c:pt idx="16">
                  <c:v>-1.122984330859833E-4</c:v>
                </c:pt>
                <c:pt idx="17">
                  <c:v>1.4740824714048104E-4</c:v>
                </c:pt>
                <c:pt idx="18">
                  <c:v>-1.5089572403638728E-4</c:v>
                </c:pt>
                <c:pt idx="19">
                  <c:v>9.8272509669383232E-5</c:v>
                </c:pt>
                <c:pt idx="20">
                  <c:v>2.6671345850156811E-4</c:v>
                </c:pt>
                <c:pt idx="21">
                  <c:v>1.8945640046871639E-4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2.9816191946117193E-4</c:v>
                </c:pt>
                <c:pt idx="26">
                  <c:v>-1.0870899303909856E-4</c:v>
                </c:pt>
                <c:pt idx="27">
                  <c:v>5.0151858424454332E-4</c:v>
                </c:pt>
                <c:pt idx="28">
                  <c:v>2.0681653270335343E-4</c:v>
                </c:pt>
                <c:pt idx="29">
                  <c:v>1.8574592760806395E-4</c:v>
                </c:pt>
                <c:pt idx="30">
                  <c:v>2.2425531467587309E-4</c:v>
                </c:pt>
                <c:pt idx="31">
                  <c:v>1.8917299870730507E-4</c:v>
                </c:pt>
                <c:pt idx="32">
                  <c:v>8.5111748573584399E-4</c:v>
                </c:pt>
                <c:pt idx="33">
                  <c:v>3.1146106736653462E-4</c:v>
                </c:pt>
                <c:pt idx="34">
                  <c:v>8.9560906664239149E-4</c:v>
                </c:pt>
                <c:pt idx="35">
                  <c:v>-9.7520054527341048E-4</c:v>
                </c:pt>
                <c:pt idx="36">
                  <c:v>3.6387046211547417E-4</c:v>
                </c:pt>
                <c:pt idx="37">
                  <c:v>8.6387800783444837E-4</c:v>
                </c:pt>
                <c:pt idx="38">
                  <c:v>2.5509580070379119E-4</c:v>
                </c:pt>
                <c:pt idx="39">
                  <c:v>7.1618222470644464E-4</c:v>
                </c:pt>
                <c:pt idx="40">
                  <c:v>4.4685716280619322E-4</c:v>
                </c:pt>
                <c:pt idx="41">
                  <c:v>6.8394440509051324E-4</c:v>
                </c:pt>
                <c:pt idx="42">
                  <c:v>7.9506501748785444E-4</c:v>
                </c:pt>
                <c:pt idx="43">
                  <c:v>4.1115412356236862E-4</c:v>
                </c:pt>
                <c:pt idx="44">
                  <c:v>7.5579471640286038E-4</c:v>
                </c:pt>
                <c:pt idx="45">
                  <c:v>4.3851711608862344E-4</c:v>
                </c:pt>
                <c:pt idx="46">
                  <c:v>0</c:v>
                </c:pt>
                <c:pt idx="47">
                  <c:v>6.0530581858923274E-4</c:v>
                </c:pt>
                <c:pt idx="48">
                  <c:v>5.0759303554543181E-4</c:v>
                </c:pt>
                <c:pt idx="49">
                  <c:v>1.8729715266628693E-3</c:v>
                </c:pt>
                <c:pt idx="50">
                  <c:v>3.3053895538590321E-3</c:v>
                </c:pt>
                <c:pt idx="51">
                  <c:v>4.0100943754980099E-4</c:v>
                </c:pt>
                <c:pt idx="52">
                  <c:v>3.6940280455861909E-3</c:v>
                </c:pt>
                <c:pt idx="53">
                  <c:v>-1.3633781480780279E-3</c:v>
                </c:pt>
                <c:pt idx="54">
                  <c:v>4.2336214356388678E-3</c:v>
                </c:pt>
                <c:pt idx="55">
                  <c:v>-6.9690717402415671E-4</c:v>
                </c:pt>
                <c:pt idx="56">
                  <c:v>1.2401918346592986E-3</c:v>
                </c:pt>
                <c:pt idx="57">
                  <c:v>8.4407006467773901E-4</c:v>
                </c:pt>
                <c:pt idx="58">
                  <c:v>5.930933762097625E-4</c:v>
                </c:pt>
                <c:pt idx="59">
                  <c:v>1.7405366883205629E-3</c:v>
                </c:pt>
                <c:pt idx="60">
                  <c:v>1.1971050579398848E-3</c:v>
                </c:pt>
                <c:pt idx="61">
                  <c:v>3.2966432314619643E-3</c:v>
                </c:pt>
                <c:pt idx="62">
                  <c:v>2.6320538532519379E-3</c:v>
                </c:pt>
                <c:pt idx="63">
                  <c:v>1.3108741424981754E-3</c:v>
                </c:pt>
                <c:pt idx="64">
                  <c:v>7.6209275350521289E-3</c:v>
                </c:pt>
                <c:pt idx="65">
                  <c:v>3.6958124223727988E-3</c:v>
                </c:pt>
                <c:pt idx="66">
                  <c:v>8.1826748627557809E-3</c:v>
                </c:pt>
                <c:pt idx="67">
                  <c:v>2.7242699522005563E-3</c:v>
                </c:pt>
                <c:pt idx="68">
                  <c:v>7.2980593796583148E-5</c:v>
                </c:pt>
                <c:pt idx="69">
                  <c:v>2.0831121961575869E-3</c:v>
                </c:pt>
                <c:pt idx="70">
                  <c:v>9.8642833498842038E-4</c:v>
                </c:pt>
                <c:pt idx="71">
                  <c:v>3.3961864827148267E-3</c:v>
                </c:pt>
                <c:pt idx="72">
                  <c:v>2.1817582598664879E-3</c:v>
                </c:pt>
                <c:pt idx="73">
                  <c:v>-6.2482118604233194E-5</c:v>
                </c:pt>
                <c:pt idx="74">
                  <c:v>2.1442572056250518E-3</c:v>
                </c:pt>
                <c:pt idx="75">
                  <c:v>1.1124967182988737E-3</c:v>
                </c:pt>
                <c:pt idx="76">
                  <c:v>1.8193201970765416E-3</c:v>
                </c:pt>
                <c:pt idx="77">
                  <c:v>1.6622275157551446E-3</c:v>
                </c:pt>
                <c:pt idx="78">
                  <c:v>7.4480109237500089E-4</c:v>
                </c:pt>
                <c:pt idx="79">
                  <c:v>8.0626734127625264E-4</c:v>
                </c:pt>
                <c:pt idx="80">
                  <c:v>1.8852108794281093E-3</c:v>
                </c:pt>
                <c:pt idx="81">
                  <c:v>1.1947586880442982E-3</c:v>
                </c:pt>
                <c:pt idx="82">
                  <c:v>-8.2265186543633065E-4</c:v>
                </c:pt>
                <c:pt idx="83">
                  <c:v>2.6001581573047642E-3</c:v>
                </c:pt>
                <c:pt idx="84">
                  <c:v>9.7374776038015106E-4</c:v>
                </c:pt>
                <c:pt idx="85">
                  <c:v>5.7395229386356854E-4</c:v>
                </c:pt>
                <c:pt idx="86">
                  <c:v>1.5620695801531958E-3</c:v>
                </c:pt>
                <c:pt idx="87">
                  <c:v>9.7719764307693715E-4</c:v>
                </c:pt>
                <c:pt idx="88">
                  <c:v>1.0441281529922574E-3</c:v>
                </c:pt>
                <c:pt idx="89">
                  <c:v>1.02689297062708E-3</c:v>
                </c:pt>
                <c:pt idx="90">
                  <c:v>-1.5806961514895206E-4</c:v>
                </c:pt>
                <c:pt idx="91">
                  <c:v>1.922946625325477E-3</c:v>
                </c:pt>
                <c:pt idx="92">
                  <c:v>1.6745186563919335E-4</c:v>
                </c:pt>
                <c:pt idx="93">
                  <c:v>9.6268702368732851E-4</c:v>
                </c:pt>
                <c:pt idx="94">
                  <c:v>9.5211137129771377E-4</c:v>
                </c:pt>
                <c:pt idx="95">
                  <c:v>2.8921795464963098E-5</c:v>
                </c:pt>
                <c:pt idx="96">
                  <c:v>1.09578300283114E-3</c:v>
                </c:pt>
                <c:pt idx="97">
                  <c:v>4.686486868207118E-4</c:v>
                </c:pt>
                <c:pt idx="98">
                  <c:v>5.1655544147833439E-4</c:v>
                </c:pt>
                <c:pt idx="99">
                  <c:v>4.8422112550954439E-4</c:v>
                </c:pt>
                <c:pt idx="100">
                  <c:v>1.859022026205567E-4</c:v>
                </c:pt>
                <c:pt idx="101">
                  <c:v>1.9227687870516082E-5</c:v>
                </c:pt>
                <c:pt idx="102">
                  <c:v>2.2431871202657124E-5</c:v>
                </c:pt>
                <c:pt idx="103">
                  <c:v>2.5635849171458083E-5</c:v>
                </c:pt>
                <c:pt idx="104">
                  <c:v>1.0894956596420222E-4</c:v>
                </c:pt>
                <c:pt idx="105">
                  <c:v>-1.7622274555043394E-4</c:v>
                </c:pt>
                <c:pt idx="106">
                  <c:v>1.0895689793307019E-4</c:v>
                </c:pt>
                <c:pt idx="107">
                  <c:v>0</c:v>
                </c:pt>
                <c:pt idx="108">
                  <c:v>-1.9225593109529944E-5</c:v>
                </c:pt>
                <c:pt idx="109">
                  <c:v>-8.0108178083684205E-5</c:v>
                </c:pt>
                <c:pt idx="110">
                  <c:v>-3.2045838367899933E-6</c:v>
                </c:pt>
                <c:pt idx="111">
                  <c:v>1.2818376424430422E-5</c:v>
                </c:pt>
                <c:pt idx="112">
                  <c:v>2.5636424231524868E-5</c:v>
                </c:pt>
                <c:pt idx="113">
                  <c:v>1.2817883511062994E-5</c:v>
                </c:pt>
                <c:pt idx="114">
                  <c:v>1.1215504313174173E-4</c:v>
                </c:pt>
                <c:pt idx="115">
                  <c:v>-1.4738724075066126E-4</c:v>
                </c:pt>
                <c:pt idx="116">
                  <c:v>0</c:v>
                </c:pt>
                <c:pt idx="117">
                  <c:v>3.2045427598134007E-5</c:v>
                </c:pt>
                <c:pt idx="118">
                  <c:v>2.5635520577288607E-5</c:v>
                </c:pt>
                <c:pt idx="119">
                  <c:v>9.2926379876620568E-5</c:v>
                </c:pt>
                <c:pt idx="120">
                  <c:v>-1.6020300925390864E-5</c:v>
                </c:pt>
                <c:pt idx="121">
                  <c:v>4.5177972374160422E-4</c:v>
                </c:pt>
                <c:pt idx="122">
                  <c:v>8.1667947732504706E-4</c:v>
                </c:pt>
                <c:pt idx="123">
                  <c:v>6.368101889630991E-4</c:v>
                </c:pt>
                <c:pt idx="124">
                  <c:v>8.3787984419269029E-4</c:v>
                </c:pt>
                <c:pt idx="125">
                  <c:v>7.0936489474566859E-4</c:v>
                </c:pt>
                <c:pt idx="126">
                  <c:v>1.6923283244664225E-4</c:v>
                </c:pt>
                <c:pt idx="127">
                  <c:v>6.2892880972836493E-4</c:v>
                </c:pt>
                <c:pt idx="128">
                  <c:v>-5.7429457483151163E-5</c:v>
                </c:pt>
                <c:pt idx="129">
                  <c:v>1.2028971634599987E-3</c:v>
                </c:pt>
                <c:pt idx="130">
                  <c:v>7.0429941329629218E-4</c:v>
                </c:pt>
                <c:pt idx="131">
                  <c:v>7.0698835698461654E-4</c:v>
                </c:pt>
                <c:pt idx="132">
                  <c:v>7.5104223021343365E-4</c:v>
                </c:pt>
                <c:pt idx="133">
                  <c:v>1.7489967118867602E-4</c:v>
                </c:pt>
                <c:pt idx="134">
                  <c:v>7.3445016390000836E-4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8.3240138267584986E-4</c:v>
                </c:pt>
                <c:pt idx="141">
                  <c:v>1.1301085031141301E-3</c:v>
                </c:pt>
                <c:pt idx="142">
                  <c:v>3.5830928750360189E-4</c:v>
                </c:pt>
                <c:pt idx="143">
                  <c:v>5.4836552207251042E-4</c:v>
                </c:pt>
                <c:pt idx="144">
                  <c:v>3.389766074461324E-4</c:v>
                </c:pt>
                <c:pt idx="145">
                  <c:v>6.3338643222923515E-4</c:v>
                </c:pt>
                <c:pt idx="146">
                  <c:v>3.7979130467802184E-4</c:v>
                </c:pt>
                <c:pt idx="147">
                  <c:v>9.0166190525903299E-4</c:v>
                </c:pt>
                <c:pt idx="148">
                  <c:v>6.4797956809796887E-4</c:v>
                </c:pt>
                <c:pt idx="149">
                  <c:v>7.4548366411542597E-4</c:v>
                </c:pt>
                <c:pt idx="150">
                  <c:v>2.0832741494081748E-4</c:v>
                </c:pt>
                <c:pt idx="151">
                  <c:v>3.3767258382648164E-4</c:v>
                </c:pt>
                <c:pt idx="152">
                  <c:v>1.4354127363698024E-3</c:v>
                </c:pt>
                <c:pt idx="153">
                  <c:v>4.189807741378375E-4</c:v>
                </c:pt>
                <c:pt idx="154">
                  <c:v>5.1012375224370864E-4</c:v>
                </c:pt>
                <c:pt idx="155">
                  <c:v>3.1787796004172179E-4</c:v>
                </c:pt>
                <c:pt idx="156">
                  <c:v>3.2406955854181286E-4</c:v>
                </c:pt>
                <c:pt idx="157">
                  <c:v>2.4218710683910654E-4</c:v>
                </c:pt>
                <c:pt idx="158">
                  <c:v>4.1193284551258768E-4</c:v>
                </c:pt>
                <c:pt idx="159">
                  <c:v>6.5693522430099118E-4</c:v>
                </c:pt>
                <c:pt idx="160">
                  <c:v>2.1045820205860098E-4</c:v>
                </c:pt>
                <c:pt idx="161">
                  <c:v>6.3124175617116339E-4</c:v>
                </c:pt>
                <c:pt idx="162">
                  <c:v>3.954541602718476E-4</c:v>
                </c:pt>
                <c:pt idx="163">
                  <c:v>2.9176745192905067E-4</c:v>
                </c:pt>
                <c:pt idx="164">
                  <c:v>8.8445615355655152E-4</c:v>
                </c:pt>
                <c:pt idx="165">
                  <c:v>4.3870369325940373E-5</c:v>
                </c:pt>
                <c:pt idx="166">
                  <c:v>4.324175273236659E-4</c:v>
                </c:pt>
                <c:pt idx="167">
                  <c:v>2.9755006671394253E-4</c:v>
                </c:pt>
                <c:pt idx="168">
                  <c:v>1.1898462280312401E-4</c:v>
                </c:pt>
                <c:pt idx="169">
                  <c:v>7.7643883822208599E-4</c:v>
                </c:pt>
                <c:pt idx="170">
                  <c:v>2.7216843159027414E-4</c:v>
                </c:pt>
                <c:pt idx="171">
                  <c:v>5.8171901095262029E-4</c:v>
                </c:pt>
                <c:pt idx="172">
                  <c:v>2.938161086243154E-4</c:v>
                </c:pt>
                <c:pt idx="173">
                  <c:v>5.5933654561261988E-4</c:v>
                </c:pt>
                <c:pt idx="174">
                  <c:v>1.6083647458938716E-3</c:v>
                </c:pt>
                <c:pt idx="175">
                  <c:v>7.8262387907064763E-4</c:v>
                </c:pt>
                <c:pt idx="176">
                  <c:v>1.3272392488946725E-3</c:v>
                </c:pt>
                <c:pt idx="177">
                  <c:v>6.1606817821172782E-4</c:v>
                </c:pt>
                <c:pt idx="178">
                  <c:v>1.2655826811074204E-3</c:v>
                </c:pt>
                <c:pt idx="179">
                  <c:v>2.7329362294179128E-4</c:v>
                </c:pt>
                <c:pt idx="180">
                  <c:v>2.2788944567598995E-3</c:v>
                </c:pt>
                <c:pt idx="181">
                  <c:v>2.0258967845858261E-3</c:v>
                </c:pt>
                <c:pt idx="182">
                  <c:v>4.7917297835380339E-4</c:v>
                </c:pt>
                <c:pt idx="183">
                  <c:v>2.7315228239744105E-3</c:v>
                </c:pt>
                <c:pt idx="184">
                  <c:v>1.1833116084716763E-3</c:v>
                </c:pt>
                <c:pt idx="185">
                  <c:v>4.5983804097914282E-3</c:v>
                </c:pt>
                <c:pt idx="186">
                  <c:v>5.6986865446661443E-4</c:v>
                </c:pt>
                <c:pt idx="187">
                  <c:v>7.5633005386166203E-4</c:v>
                </c:pt>
                <c:pt idx="188">
                  <c:v>3.1974396005190176E-3</c:v>
                </c:pt>
                <c:pt idx="189">
                  <c:v>2.1715990227804062E-3</c:v>
                </c:pt>
                <c:pt idx="190">
                  <c:v>4.6959501614517686E-3</c:v>
                </c:pt>
                <c:pt idx="191">
                  <c:v>2.777744120391148E-3</c:v>
                </c:pt>
                <c:pt idx="192">
                  <c:v>3.5765962524279913E-3</c:v>
                </c:pt>
                <c:pt idx="193">
                  <c:v>3.2417789148920105E-3</c:v>
                </c:pt>
                <c:pt idx="194">
                  <c:v>3.3213122033471636E-3</c:v>
                </c:pt>
                <c:pt idx="195">
                  <c:v>-2.4431160644600093E-3</c:v>
                </c:pt>
                <c:pt idx="196">
                  <c:v>4.9461617784599147E-3</c:v>
                </c:pt>
                <c:pt idx="197">
                  <c:v>-7.1590075229307929E-5</c:v>
                </c:pt>
                <c:pt idx="198">
                  <c:v>7.4876647435406763E-4</c:v>
                </c:pt>
                <c:pt idx="199">
                  <c:v>1.5321833015866958E-3</c:v>
                </c:pt>
                <c:pt idx="200">
                  <c:v>7.1432185557010052E-4</c:v>
                </c:pt>
                <c:pt idx="201">
                  <c:v>9.4282663589346138E-4</c:v>
                </c:pt>
                <c:pt idx="202">
                  <c:v>4.6651215308721368E-4</c:v>
                </c:pt>
                <c:pt idx="203">
                  <c:v>9.6228953628937496E-4</c:v>
                </c:pt>
                <c:pt idx="204">
                  <c:v>-2.0770219066516242E-5</c:v>
                </c:pt>
                <c:pt idx="205">
                  <c:v>1.3946008177709375E-4</c:v>
                </c:pt>
                <c:pt idx="206">
                  <c:v>3.1151631307084688E-4</c:v>
                </c:pt>
                <c:pt idx="207">
                  <c:v>5.9021372261741591E-4</c:v>
                </c:pt>
                <c:pt idx="208">
                  <c:v>2.6084507877228199E-4</c:v>
                </c:pt>
                <c:pt idx="209">
                  <c:v>5.8674837681099831E-4</c:v>
                </c:pt>
                <c:pt idx="210">
                  <c:v>4.7090042677193041E-4</c:v>
                </c:pt>
                <c:pt idx="211">
                  <c:v>1.2699446434386087E-3</c:v>
                </c:pt>
                <c:pt idx="212">
                  <c:v>4.9373372083055854E-4</c:v>
                </c:pt>
                <c:pt idx="213">
                  <c:v>6.3237649450656095E-4</c:v>
                </c:pt>
                <c:pt idx="214">
                  <c:v>8.6232354852048697E-4</c:v>
                </c:pt>
                <c:pt idx="215">
                  <c:v>5.5176565008022464E-4</c:v>
                </c:pt>
                <c:pt idx="216">
                  <c:v>2.3591930380326097E-5</c:v>
                </c:pt>
                <c:pt idx="217">
                  <c:v>-2.6245403368268052E-4</c:v>
                </c:pt>
                <c:pt idx="218">
                  <c:v>6.8727914152062199E-4</c:v>
                </c:pt>
                <c:pt idx="219">
                  <c:v>1.3470851965063355E-3</c:v>
                </c:pt>
                <c:pt idx="220">
                  <c:v>1.0008595617416886E-4</c:v>
                </c:pt>
                <c:pt idx="221">
                  <c:v>7.5351295983421105E-4</c:v>
                </c:pt>
                <c:pt idx="222">
                  <c:v>-1.2058894464080803E-4</c:v>
                </c:pt>
                <c:pt idx="223">
                  <c:v>6.7361460419993217E-4</c:v>
                </c:pt>
                <c:pt idx="224">
                  <c:v>6.5552374289359883E-4</c:v>
                </c:pt>
                <c:pt idx="225">
                  <c:v>8.8129279778149223E-4</c:v>
                </c:pt>
                <c:pt idx="226">
                  <c:v>3.2872627374090228E-4</c:v>
                </c:pt>
                <c:pt idx="227">
                  <c:v>7.6286379066948194E-5</c:v>
                </c:pt>
                <c:pt idx="228">
                  <c:v>2.1123847356739378E-4</c:v>
                </c:pt>
                <c:pt idx="229">
                  <c:v>6.071823512330388E-4</c:v>
                </c:pt>
                <c:pt idx="230">
                  <c:v>5.0421251971406451E-4</c:v>
                </c:pt>
                <c:pt idx="231">
                  <c:v>3.8089880397807527E-5</c:v>
                </c:pt>
                <c:pt idx="232">
                  <c:v>8.8775339792732881E-4</c:v>
                </c:pt>
                <c:pt idx="233">
                  <c:v>0</c:v>
                </c:pt>
                <c:pt idx="234">
                  <c:v>1.3465490290211655E-4</c:v>
                </c:pt>
                <c:pt idx="235">
                  <c:v>5.7366973014108655E-4</c:v>
                </c:pt>
                <c:pt idx="236">
                  <c:v>3.2469811850607491E-4</c:v>
                </c:pt>
                <c:pt idx="237">
                  <c:v>1.1404609216675079E-4</c:v>
                </c:pt>
                <c:pt idx="238">
                  <c:v>1.4912019087390813E-4</c:v>
                </c:pt>
                <c:pt idx="239">
                  <c:v>5.3792204223263691E-4</c:v>
                </c:pt>
                <c:pt idx="240">
                  <c:v>-9.3501363074473533E-5</c:v>
                </c:pt>
                <c:pt idx="241">
                  <c:v>3.4189632651393525E-4</c:v>
                </c:pt>
                <c:pt idx="242">
                  <c:v>2.2785298224492012E-4</c:v>
                </c:pt>
                <c:pt idx="243">
                  <c:v>3.7382740855836967E-4</c:v>
                </c:pt>
                <c:pt idx="244">
                  <c:v>3.5033223173304044E-4</c:v>
                </c:pt>
                <c:pt idx="245">
                  <c:v>4.3776192755358484E-5</c:v>
                </c:pt>
                <c:pt idx="246">
                  <c:v>5.8073873468988306E-4</c:v>
                </c:pt>
                <c:pt idx="247">
                  <c:v>6.1248417749218756E-5</c:v>
                </c:pt>
                <c:pt idx="248">
                  <c:v>1.3415498400348697E-4</c:v>
                </c:pt>
                <c:pt idx="249">
                  <c:v>7.9898989015353915E-4</c:v>
                </c:pt>
                <c:pt idx="250">
                  <c:v>2.3600917230707572E-4</c:v>
                </c:pt>
                <c:pt idx="251">
                  <c:v>9.0303185663333821E-5</c:v>
                </c:pt>
                <c:pt idx="252">
                  <c:v>6.7866910948707394E-4</c:v>
                </c:pt>
                <c:pt idx="253">
                  <c:v>3.4347056631887934E-4</c:v>
                </c:pt>
                <c:pt idx="254">
                  <c:v>7.9727645706644066E-4</c:v>
                </c:pt>
                <c:pt idx="255">
                  <c:v>8.7223501500164897E-5</c:v>
                </c:pt>
                <c:pt idx="256">
                  <c:v>5.9306808072715335E-4</c:v>
                </c:pt>
                <c:pt idx="257">
                  <c:v>4.6197025957489746E-4</c:v>
                </c:pt>
                <c:pt idx="258">
                  <c:v>0</c:v>
                </c:pt>
                <c:pt idx="259">
                  <c:v>3.5720820010629652E-4</c:v>
                </c:pt>
                <c:pt idx="260">
                  <c:v>7.7512628461942547E-4</c:v>
                </c:pt>
                <c:pt idx="261">
                  <c:v>3.6840746445737692E-4</c:v>
                </c:pt>
                <c:pt idx="262">
                  <c:v>5.7415601964890017E-4</c:v>
                </c:pt>
                <c:pt idx="263">
                  <c:v>1.6519249272578155E-4</c:v>
                </c:pt>
                <c:pt idx="264">
                  <c:v>7.9684969096720161E-4</c:v>
                </c:pt>
                <c:pt idx="265">
                  <c:v>4.3429921478596634E-5</c:v>
                </c:pt>
                <c:pt idx="266">
                  <c:v>5.0087000830923605E-4</c:v>
                </c:pt>
                <c:pt idx="267">
                  <c:v>5.729630872871698E-4</c:v>
                </c:pt>
                <c:pt idx="268">
                  <c:v>5.9577175579153779E-4</c:v>
                </c:pt>
                <c:pt idx="269">
                  <c:v>7.6594908317329413E-4</c:v>
                </c:pt>
                <c:pt idx="270">
                  <c:v>5.7763234279013754E-4</c:v>
                </c:pt>
                <c:pt idx="271">
                  <c:v>6.119368088651013E-4</c:v>
                </c:pt>
                <c:pt idx="272">
                  <c:v>1.1221596236005091E-3</c:v>
                </c:pt>
                <c:pt idx="273">
                  <c:v>2.1323067524961869E-4</c:v>
                </c:pt>
                <c:pt idx="274">
                  <c:v>1.2675877804538226E-3</c:v>
                </c:pt>
                <c:pt idx="275">
                  <c:v>6.6751832798172487E-4</c:v>
                </c:pt>
                <c:pt idx="276">
                  <c:v>3.1340931832026718E-4</c:v>
                </c:pt>
                <c:pt idx="277">
                  <c:v>1.14401676358233E-3</c:v>
                </c:pt>
                <c:pt idx="278">
                  <c:v>1.5791211473038141E-4</c:v>
                </c:pt>
                <c:pt idx="279">
                  <c:v>8.0953064446681892E-4</c:v>
                </c:pt>
                <c:pt idx="280">
                  <c:v>6.7979990362327346E-4</c:v>
                </c:pt>
                <c:pt idx="281">
                  <c:v>7.9399430731878784E-4</c:v>
                </c:pt>
                <c:pt idx="282">
                  <c:v>6.2724476293586477E-4</c:v>
                </c:pt>
                <c:pt idx="283">
                  <c:v>1.5456614142800898E-4</c:v>
                </c:pt>
                <c:pt idx="284">
                  <c:v>7.7557316574085452E-4</c:v>
                </c:pt>
                <c:pt idx="285">
                  <c:v>4.2037232977774598E-4</c:v>
                </c:pt>
                <c:pt idx="286">
                  <c:v>3.5445078708090812E-4</c:v>
                </c:pt>
                <c:pt idx="287">
                  <c:v>9.8296667342934055E-4</c:v>
                </c:pt>
                <c:pt idx="288">
                  <c:v>2.7119224675634606E-4</c:v>
                </c:pt>
                <c:pt idx="289">
                  <c:v>8.247716894976806E-4</c:v>
                </c:pt>
                <c:pt idx="290">
                  <c:v>6.5870329551253259E-4</c:v>
                </c:pt>
                <c:pt idx="291">
                  <c:v>1.4248261712071129E-4</c:v>
                </c:pt>
                <c:pt idx="292">
                  <c:v>1.2308744337123298E-3</c:v>
                </c:pt>
                <c:pt idx="293">
                  <c:v>7.1143590531641822E-5</c:v>
                </c:pt>
                <c:pt idx="294">
                  <c:v>2.247977531606745E-4</c:v>
                </c:pt>
                <c:pt idx="295">
                  <c:v>5.4337621548418934E-4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2.1893846123224875E-4</c:v>
                </c:pt>
                <c:pt idx="300">
                  <c:v>1.0802390170962556E-3</c:v>
                </c:pt>
                <c:pt idx="301">
                  <c:v>9.3709002311468068E-5</c:v>
                </c:pt>
                <c:pt idx="302">
                  <c:v>-2.7542186395290003E-4</c:v>
                </c:pt>
                <c:pt idx="303">
                  <c:v>2.2721463262226338E-4</c:v>
                </c:pt>
                <c:pt idx="304">
                  <c:v>5.7642615782156354E-4</c:v>
                </c:pt>
                <c:pt idx="305">
                  <c:v>2.8946599200278735E-4</c:v>
                </c:pt>
                <c:pt idx="306">
                  <c:v>1.3901695155678608E-4</c:v>
                </c:pt>
                <c:pt idx="307">
                  <c:v>0</c:v>
                </c:pt>
                <c:pt idx="308">
                  <c:v>2.3828164890905175E-4</c:v>
                </c:pt>
                <c:pt idx="309">
                  <c:v>2.8076504219990371E-4</c:v>
                </c:pt>
                <c:pt idx="310">
                  <c:v>-1.8428894237996154E-4</c:v>
                </c:pt>
                <c:pt idx="311">
                  <c:v>1.5880127721597126E-4</c:v>
                </c:pt>
                <c:pt idx="312">
                  <c:v>1.1341147383883406E-4</c:v>
                </c:pt>
                <c:pt idx="313">
                  <c:v>5.3864341239122115E-5</c:v>
                </c:pt>
                <c:pt idx="314">
                  <c:v>1.36071006386838E-4</c:v>
                </c:pt>
                <c:pt idx="315">
                  <c:v>-1.4739020138602961E-4</c:v>
                </c:pt>
                <c:pt idx="316">
                  <c:v>-1.1339379112415307E-5</c:v>
                </c:pt>
                <c:pt idx="317">
                  <c:v>-3.1183646161909057E-5</c:v>
                </c:pt>
                <c:pt idx="318">
                  <c:v>-2.9483639415088921E-4</c:v>
                </c:pt>
                <c:pt idx="319">
                  <c:v>-2.3537151834477878E-4</c:v>
                </c:pt>
                <c:pt idx="320">
                  <c:v>-2.4960927638841164E-4</c:v>
                </c:pt>
                <c:pt idx="321">
                  <c:v>-1.9860240649380867E-4</c:v>
                </c:pt>
                <c:pt idx="322">
                  <c:v>-5.5052171864936441E-4</c:v>
                </c:pt>
                <c:pt idx="323">
                  <c:v>-3.7478811694516707E-4</c:v>
                </c:pt>
                <c:pt idx="324">
                  <c:v>-7.1861321850676151E-4</c:v>
                </c:pt>
                <c:pt idx="325">
                  <c:v>-3.0982280409525795E-4</c:v>
                </c:pt>
                <c:pt idx="326">
                  <c:v>-5.771882685774157E-4</c:v>
                </c:pt>
                <c:pt idx="327">
                  <c:v>-3.669964893514016E-4</c:v>
                </c:pt>
                <c:pt idx="328">
                  <c:v>-7.4849234289490346E-4</c:v>
                </c:pt>
                <c:pt idx="329">
                  <c:v>-3.0474779983472673E-4</c:v>
                </c:pt>
                <c:pt idx="330">
                  <c:v>-8.5184457112908905E-4</c:v>
                </c:pt>
                <c:pt idx="331">
                  <c:v>-5.4461882385141154E-4</c:v>
                </c:pt>
                <c:pt idx="332">
                  <c:v>-9.8427162473296924E-4</c:v>
                </c:pt>
                <c:pt idx="333">
                  <c:v>-8.5387585387579161E-4</c:v>
                </c:pt>
                <c:pt idx="334">
                  <c:v>-7.5742635100568812E-4</c:v>
                </c:pt>
                <c:pt idx="335">
                  <c:v>-2.7745677967065593E-4</c:v>
                </c:pt>
                <c:pt idx="336">
                  <c:v>-4.6351002984213352E-4</c:v>
                </c:pt>
                <c:pt idx="337">
                  <c:v>-5.7249996421875223E-4</c:v>
                </c:pt>
                <c:pt idx="338">
                  <c:v>-5.2700167552154292E-4</c:v>
                </c:pt>
                <c:pt idx="339">
                  <c:v>-8.5396362344216639E-4</c:v>
                </c:pt>
                <c:pt idx="340">
                  <c:v>-8.0306771868543026E-4</c:v>
                </c:pt>
                <c:pt idx="341">
                  <c:v>-2.6694758355024108E-4</c:v>
                </c:pt>
                <c:pt idx="342">
                  <c:v>-7.752160555859407E-4</c:v>
                </c:pt>
                <c:pt idx="343">
                  <c:v>-9.5109476466868155E-4</c:v>
                </c:pt>
                <c:pt idx="344">
                  <c:v>-3.4225989318041546E-4</c:v>
                </c:pt>
                <c:pt idx="345">
                  <c:v>-5.3802111804813156E-4</c:v>
                </c:pt>
                <c:pt idx="346">
                  <c:v>-2.6483736970435304E-4</c:v>
                </c:pt>
                <c:pt idx="347">
                  <c:v>-3.9736129067544351E-4</c:v>
                </c:pt>
                <c:pt idx="348">
                  <c:v>-2.0164019899054222E-5</c:v>
                </c:pt>
                <c:pt idx="349">
                  <c:v>-3.3703398570056195E-4</c:v>
                </c:pt>
                <c:pt idx="350">
                  <c:v>-1.8730423105852565E-4</c:v>
                </c:pt>
                <c:pt idx="351">
                  <c:v>-4.6402508617599306E-4</c:v>
                </c:pt>
                <c:pt idx="352">
                  <c:v>-7.4682168262677818E-4</c:v>
                </c:pt>
                <c:pt idx="353">
                  <c:v>-1.7025255090266907E-4</c:v>
                </c:pt>
                <c:pt idx="354">
                  <c:v>-2.8861278266014404E-4</c:v>
                </c:pt>
                <c:pt idx="355">
                  <c:v>-4.8500945479736026E-4</c:v>
                </c:pt>
                <c:pt idx="356">
                  <c:v>-1.9352024886128431E-4</c:v>
                </c:pt>
                <c:pt idx="357">
                  <c:v>-4.2467138523755594E-4</c:v>
                </c:pt>
                <c:pt idx="358">
                  <c:v>-2.0231038459211996E-4</c:v>
                </c:pt>
                <c:pt idx="359">
                  <c:v>-3.7868604614186722E-4</c:v>
                </c:pt>
                <c:pt idx="360">
                  <c:v>-3.614785339587394E-4</c:v>
                </c:pt>
                <c:pt idx="361">
                  <c:v>-2.6614440648353022E-4</c:v>
                </c:pt>
                <c:pt idx="362">
                  <c:v>-5.0928136348503655E-4</c:v>
                </c:pt>
                <c:pt idx="363">
                  <c:v>-4.0242147714747656E-4</c:v>
                </c:pt>
                <c:pt idx="364">
                  <c:v>-5.1843484808989011E-4</c:v>
                </c:pt>
                <c:pt idx="365">
                  <c:v>-6.8967315867398879E-4</c:v>
                </c:pt>
                <c:pt idx="366">
                  <c:v>-1.7688696343083206E-4</c:v>
                </c:pt>
                <c:pt idx="367">
                  <c:v>-1.2181257105735421E-4</c:v>
                </c:pt>
                <c:pt idx="368">
                  <c:v>0</c:v>
                </c:pt>
                <c:pt idx="369">
                  <c:v>-1.0732414793325333E-4</c:v>
                </c:pt>
                <c:pt idx="370">
                  <c:v>-4.93163878356989E-5</c:v>
                </c:pt>
                <c:pt idx="371">
                  <c:v>-1.2474760368551892E-4</c:v>
                </c:pt>
                <c:pt idx="372">
                  <c:v>-4.7584091825700846E-4</c:v>
                </c:pt>
                <c:pt idx="373">
                  <c:v>-4.2671899538150707E-4</c:v>
                </c:pt>
                <c:pt idx="374">
                  <c:v>-4.1818889359998329E-4</c:v>
                </c:pt>
                <c:pt idx="375">
                  <c:v>-1.8884479282276216E-4</c:v>
                </c:pt>
                <c:pt idx="376">
                  <c:v>-2.8477361950176769E-4</c:v>
                </c:pt>
                <c:pt idx="377">
                  <c:v>-1.2208060226432565E-4</c:v>
                </c:pt>
                <c:pt idx="378">
                  <c:v>-5.087312823226054E-4</c:v>
                </c:pt>
                <c:pt idx="379">
                  <c:v>-2.2977272859476923E-4</c:v>
                </c:pt>
                <c:pt idx="380">
                  <c:v>-3.6073881636933307E-4</c:v>
                </c:pt>
                <c:pt idx="381">
                  <c:v>-2.4445964233230376E-4</c:v>
                </c:pt>
                <c:pt idx="382">
                  <c:v>-1.0479403605500735E-4</c:v>
                </c:pt>
                <c:pt idx="383">
                  <c:v>-3.31882560153677E-4</c:v>
                </c:pt>
                <c:pt idx="384">
                  <c:v>-2.3880179742040582E-4</c:v>
                </c:pt>
                <c:pt idx="385">
                  <c:v>-1.3399398192234224E-4</c:v>
                </c:pt>
                <c:pt idx="386">
                  <c:v>-1.1361881760693349E-4</c:v>
                </c:pt>
                <c:pt idx="387">
                  <c:v>7.2840851480417465E-5</c:v>
                </c:pt>
                <c:pt idx="388">
                  <c:v>3.4961062117167807E-5</c:v>
                </c:pt>
                <c:pt idx="389">
                  <c:v>4.3699799854810677E-5</c:v>
                </c:pt>
                <c:pt idx="390">
                  <c:v>-4.0784697581430345E-5</c:v>
                </c:pt>
                <c:pt idx="391">
                  <c:v>3.2337757682406141E-4</c:v>
                </c:pt>
                <c:pt idx="392">
                  <c:v>2.1842772808951458E-4</c:v>
                </c:pt>
                <c:pt idx="393">
                  <c:v>3.7270191417366317E-4</c:v>
                </c:pt>
                <c:pt idx="394">
                  <c:v>4.918996641111328E-4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3.7819832138161415E-5</c:v>
                </c:pt>
                <c:pt idx="401">
                  <c:v>4.5963903789983569E-4</c:v>
                </c:pt>
                <c:pt idx="402">
                  <c:v>3.4602478584265891E-4</c:v>
                </c:pt>
                <c:pt idx="403">
                  <c:v>8.4296199404115715E-4</c:v>
                </c:pt>
                <c:pt idx="404">
                  <c:v>3.3109216850845085E-4</c:v>
                </c:pt>
                <c:pt idx="405">
                  <c:v>4.9066716217277138E-4</c:v>
                </c:pt>
                <c:pt idx="406">
                  <c:v>8.7057963191945951E-5</c:v>
                </c:pt>
                <c:pt idx="407">
                  <c:v>6.064510138467248E-4</c:v>
                </c:pt>
                <c:pt idx="408">
                  <c:v>7.5977925802622422E-4</c:v>
                </c:pt>
                <c:pt idx="409">
                  <c:v>7.8817962381816657E-4</c:v>
                </c:pt>
                <c:pt idx="410">
                  <c:v>2.4321671477922163E-4</c:v>
                </c:pt>
                <c:pt idx="411">
                  <c:v>1.262103602495165E-3</c:v>
                </c:pt>
                <c:pt idx="412">
                  <c:v>5.5797924779780084E-4</c:v>
                </c:pt>
                <c:pt idx="413">
                  <c:v>8.2061002531168465E-4</c:v>
                </c:pt>
                <c:pt idx="414">
                  <c:v>4.0708148558767245E-4</c:v>
                </c:pt>
                <c:pt idx="415">
                  <c:v>1.3563861256123214E-4</c:v>
                </c:pt>
                <c:pt idx="416">
                  <c:v>3.9531850552288546E-4</c:v>
                </c:pt>
                <c:pt idx="417">
                  <c:v>3.3747436492806974E-4</c:v>
                </c:pt>
                <c:pt idx="418">
                  <c:v>2.3644070240193873E-4</c:v>
                </c:pt>
                <c:pt idx="419">
                  <c:v>1.7872997935953867E-4</c:v>
                </c:pt>
                <c:pt idx="420">
                  <c:v>2.8822264622975957E-4</c:v>
                </c:pt>
                <c:pt idx="421">
                  <c:v>1.2966281904251733E-4</c:v>
                </c:pt>
                <c:pt idx="422">
                  <c:v>4.4943949708884219E-4</c:v>
                </c:pt>
                <c:pt idx="423">
                  <c:v>-3.1677009690321904E-5</c:v>
                </c:pt>
                <c:pt idx="424">
                  <c:v>8.6394581331780294E-5</c:v>
                </c:pt>
                <c:pt idx="425">
                  <c:v>-6.3350553165454342E-5</c:v>
                </c:pt>
                <c:pt idx="426">
                  <c:v>3.5420962298273823E-4</c:v>
                </c:pt>
                <c:pt idx="427">
                  <c:v>1.3242173443685825E-4</c:v>
                </c:pt>
                <c:pt idx="428">
                  <c:v>5.7567044018587852E-6</c:v>
                </c:pt>
                <c:pt idx="429">
                  <c:v>3.7418363205691373E-5</c:v>
                </c:pt>
                <c:pt idx="430">
                  <c:v>-3.0221393292582862E-4</c:v>
                </c:pt>
                <c:pt idx="431">
                  <c:v>9.5010235193497626E-5</c:v>
                </c:pt>
                <c:pt idx="432">
                  <c:v>6.3334139404271791E-5</c:v>
                </c:pt>
                <c:pt idx="433">
                  <c:v>-3.1089335782096206E-4</c:v>
                </c:pt>
                <c:pt idx="434">
                  <c:v>5.7590748622088957E-5</c:v>
                </c:pt>
                <c:pt idx="435">
                  <c:v>-9.5019262996022793E-5</c:v>
                </c:pt>
                <c:pt idx="436">
                  <c:v>-2.1885303730586678E-4</c:v>
                </c:pt>
                <c:pt idx="437">
                  <c:v>-1.1521102339061325E-5</c:v>
                </c:pt>
                <c:pt idx="438">
                  <c:v>-6.0774515028014676E-4</c:v>
                </c:pt>
                <c:pt idx="439">
                  <c:v>1.4410301636486279E-5</c:v>
                </c:pt>
                <c:pt idx="440">
                  <c:v>-6.0522394727068896E-5</c:v>
                </c:pt>
                <c:pt idx="441">
                  <c:v>-4.8132627003846942E-4</c:v>
                </c:pt>
                <c:pt idx="442">
                  <c:v>7.2089529428387707E-5</c:v>
                </c:pt>
                <c:pt idx="443">
                  <c:v>-5.9685827643468268E-4</c:v>
                </c:pt>
                <c:pt idx="444">
                  <c:v>-3.1736048400395639E-5</c:v>
                </c:pt>
                <c:pt idx="445">
                  <c:v>-2.0773345489581588E-4</c:v>
                </c:pt>
                <c:pt idx="446">
                  <c:v>-1.9046189896293762E-4</c:v>
                </c:pt>
                <c:pt idx="447">
                  <c:v>-1.2988512382376555E-4</c:v>
                </c:pt>
                <c:pt idx="448">
                  <c:v>-3.8681927745627226E-4</c:v>
                </c:pt>
                <c:pt idx="449">
                  <c:v>-2.5412887221652622E-4</c:v>
                </c:pt>
                <c:pt idx="450">
                  <c:v>-9.2433989133145088E-5</c:v>
                </c:pt>
                <c:pt idx="451">
                  <c:v>-8.6664875592623629E-5</c:v>
                </c:pt>
                <c:pt idx="452">
                  <c:v>-2.4268268372383447E-4</c:v>
                </c:pt>
                <c:pt idx="453">
                  <c:v>-3.2076567633866865E-4</c:v>
                </c:pt>
                <c:pt idx="454">
                  <c:v>4.0469913509976602E-5</c:v>
                </c:pt>
                <c:pt idx="455">
                  <c:v>-5.2030640265939639E-4</c:v>
                </c:pt>
                <c:pt idx="456">
                  <c:v>-6.3626109841744496E-5</c:v>
                </c:pt>
                <c:pt idx="457">
                  <c:v>-2.8633571271568787E-4</c:v>
                </c:pt>
                <c:pt idx="458">
                  <c:v>-2.4591420776565507E-4</c:v>
                </c:pt>
                <c:pt idx="459">
                  <c:v>-1.8809829727636299E-4</c:v>
                </c:pt>
                <c:pt idx="460">
                  <c:v>-1.534013123047376E-4</c:v>
                </c:pt>
                <c:pt idx="461">
                  <c:v>-3.7632509856854369E-5</c:v>
                </c:pt>
                <c:pt idx="462">
                  <c:v>1.7369504361177256E-5</c:v>
                </c:pt>
                <c:pt idx="463">
                  <c:v>-2.7501237555684744E-4</c:v>
                </c:pt>
                <c:pt idx="464">
                  <c:v>-1.0424388435882116E-4</c:v>
                </c:pt>
                <c:pt idx="465">
                  <c:v>-2.0561353921717319E-4</c:v>
                </c:pt>
                <c:pt idx="466">
                  <c:v>-2.4331111671103931E-4</c:v>
                </c:pt>
                <c:pt idx="467">
                  <c:v>1.593496217618642E-4</c:v>
                </c:pt>
                <c:pt idx="468">
                  <c:v>-1.6222103775113711E-4</c:v>
                </c:pt>
                <c:pt idx="469">
                  <c:v>-1.2748006675321441E-4</c:v>
                </c:pt>
                <c:pt idx="470">
                  <c:v>-1.99937410897474E-4</c:v>
                </c:pt>
                <c:pt idx="471">
                  <c:v>-1.7389338596503846E-4</c:v>
                </c:pt>
                <c:pt idx="472">
                  <c:v>4.9278361871323405E-5</c:v>
                </c:pt>
                <c:pt idx="473">
                  <c:v>-4.2029472805476528E-4</c:v>
                </c:pt>
                <c:pt idx="474">
                  <c:v>7.2495077584232024E-5</c:v>
                </c:pt>
                <c:pt idx="475">
                  <c:v>-8.9887379811990441E-5</c:v>
                </c:pt>
                <c:pt idx="476">
                  <c:v>-1.4499267786976757E-4</c:v>
                </c:pt>
                <c:pt idx="477">
                  <c:v>-9.8609318580516193E-5</c:v>
                </c:pt>
                <c:pt idx="478">
                  <c:v>-3.3646497138606433E-4</c:v>
                </c:pt>
                <c:pt idx="479">
                  <c:v>-1.9730447271825685E-4</c:v>
                </c:pt>
                <c:pt idx="480">
                  <c:v>8.706326887807395E-6</c:v>
                </c:pt>
                <c:pt idx="481">
                  <c:v>-2.0895002611882716E-4</c:v>
                </c:pt>
                <c:pt idx="482">
                  <c:v>1.1610760853148147E-5</c:v>
                </c:pt>
                <c:pt idx="483">
                  <c:v>-5.3118614155673162E-4</c:v>
                </c:pt>
                <c:pt idx="484">
                  <c:v>-9.874277217432906E-5</c:v>
                </c:pt>
                <c:pt idx="485">
                  <c:v>-2.6140373807334881E-4</c:v>
                </c:pt>
                <c:pt idx="486">
                  <c:v>0</c:v>
                </c:pt>
                <c:pt idx="487">
                  <c:v>-1.5397800729222412E-4</c:v>
                </c:pt>
                <c:pt idx="488">
                  <c:v>-2.9928636184017529E-4</c:v>
                </c:pt>
                <c:pt idx="489">
                  <c:v>-1.4532813639917572E-4</c:v>
                </c:pt>
                <c:pt idx="490">
                  <c:v>-2.0058197843586751E-4</c:v>
                </c:pt>
                <c:pt idx="491">
                  <c:v>-1.8026924083399109E-4</c:v>
                </c:pt>
                <c:pt idx="492">
                  <c:v>-3.0825781986109366E-4</c:v>
                </c:pt>
                <c:pt idx="493">
                  <c:v>-2.5599106358472116E-4</c:v>
                </c:pt>
                <c:pt idx="494">
                  <c:v>2.9097342248864855E-5</c:v>
                </c:pt>
                <c:pt idx="495">
                  <c:v>-1.8912722151746689E-4</c:v>
                </c:pt>
                <c:pt idx="496">
                  <c:v>-3.0266079582327041E-4</c:v>
                </c:pt>
                <c:pt idx="497">
                  <c:v>-3.1148567020367778E-4</c:v>
                </c:pt>
                <c:pt idx="498">
                  <c:v>-3.7855844942451169E-4</c:v>
                </c:pt>
                <c:pt idx="499">
                  <c:v>-1.922639959450676E-4</c:v>
                </c:pt>
                <c:pt idx="500">
                  <c:v>-1.5733715604348438E-4</c:v>
                </c:pt>
                <c:pt idx="501">
                  <c:v>-3.0889561076820164E-4</c:v>
                </c:pt>
                <c:pt idx="502">
                  <c:v>-6.1215209356026604E-5</c:v>
                </c:pt>
                <c:pt idx="503">
                  <c:v>-9.9990962915883289E-4</c:v>
                </c:pt>
                <c:pt idx="504">
                  <c:v>-2.7430198898124663E-4</c:v>
                </c:pt>
                <c:pt idx="505">
                  <c:v>-1.3426971867576092E-4</c:v>
                </c:pt>
                <c:pt idx="506">
                  <c:v>-5.6342468792689967E-4</c:v>
                </c:pt>
                <c:pt idx="507">
                  <c:v>-4.8195586452661442E-4</c:v>
                </c:pt>
                <c:pt idx="508">
                  <c:v>-3.8282825330954889E-4</c:v>
                </c:pt>
                <c:pt idx="509">
                  <c:v>-4.4144431223859575E-4</c:v>
                </c:pt>
                <c:pt idx="510">
                  <c:v>-2.9247633866393608E-5</c:v>
                </c:pt>
                <c:pt idx="511">
                  <c:v>-5.1184856302171993E-4</c:v>
                </c:pt>
                <c:pt idx="512">
                  <c:v>5.2674242002977937E-5</c:v>
                </c:pt>
                <c:pt idx="513">
                  <c:v>-4.7404320816053411E-4</c:v>
                </c:pt>
                <c:pt idx="514">
                  <c:v>-1.6101692434259188E-4</c:v>
                </c:pt>
                <c:pt idx="515">
                  <c:v>-7.9057401529608999E-5</c:v>
                </c:pt>
                <c:pt idx="516">
                  <c:v>-4.6266877893507915E-4</c:v>
                </c:pt>
                <c:pt idx="517">
                  <c:v>-2.6073785884410297E-4</c:v>
                </c:pt>
                <c:pt idx="518">
                  <c:v>-5.3040293040291446E-4</c:v>
                </c:pt>
                <c:pt idx="519">
                  <c:v>0</c:v>
                </c:pt>
                <c:pt idx="520">
                  <c:v>0</c:v>
                </c:pt>
                <c:pt idx="521">
                  <c:v>-9.3822657585463265E-5</c:v>
                </c:pt>
                <c:pt idx="522">
                  <c:v>1.1142486005920447E-4</c:v>
                </c:pt>
                <c:pt idx="523">
                  <c:v>-4.4858169024413987E-4</c:v>
                </c:pt>
                <c:pt idx="524">
                  <c:v>6.1597667501667939E-5</c:v>
                </c:pt>
                <c:pt idx="525">
                  <c:v>-1.1732166373840678E-5</c:v>
                </c:pt>
                <c:pt idx="526">
                  <c:v>0</c:v>
                </c:pt>
                <c:pt idx="527">
                  <c:v>3.2263836052820981E-5</c:v>
                </c:pt>
                <c:pt idx="528">
                  <c:v>-9.38554040182325E-5</c:v>
                </c:pt>
                <c:pt idx="529">
                  <c:v>-8.7997700326017827E-6</c:v>
                </c:pt>
                <c:pt idx="530">
                  <c:v>7.3332062244254437E-5</c:v>
                </c:pt>
                <c:pt idx="531">
                  <c:v>-3.4610195342297504E-4</c:v>
                </c:pt>
                <c:pt idx="532">
                  <c:v>8.8022486811350771E-5</c:v>
                </c:pt>
                <c:pt idx="533">
                  <c:v>-5.9850022883831209E-4</c:v>
                </c:pt>
                <c:pt idx="534">
                  <c:v>8.8067447923369842E-6</c:v>
                </c:pt>
                <c:pt idx="535">
                  <c:v>1.8494001191825485E-4</c:v>
                </c:pt>
                <c:pt idx="536">
                  <c:v>-9.0985401245603485E-5</c:v>
                </c:pt>
                <c:pt idx="537">
                  <c:v>3.8158640143508523E-5</c:v>
                </c:pt>
                <c:pt idx="538">
                  <c:v>-7.3085683424526163E-4</c:v>
                </c:pt>
                <c:pt idx="539">
                  <c:v>-1.7036425640405917E-4</c:v>
                </c:pt>
                <c:pt idx="540">
                  <c:v>5.8756305285957571E-6</c:v>
                </c:pt>
                <c:pt idx="541">
                  <c:v>-5.5230602454226299E-4</c:v>
                </c:pt>
                <c:pt idx="542">
                  <c:v>-1.6460760193190541E-4</c:v>
                </c:pt>
                <c:pt idx="543">
                  <c:v>-4.5568533604580587E-4</c:v>
                </c:pt>
                <c:pt idx="544">
                  <c:v>1.4117979246571041E-4</c:v>
                </c:pt>
                <c:pt idx="545">
                  <c:v>-1.705681684507491E-4</c:v>
                </c:pt>
                <c:pt idx="546">
                  <c:v>-6.0003176638762155E-4</c:v>
                </c:pt>
                <c:pt idx="547">
                  <c:v>-9.1236042357186205E-5</c:v>
                </c:pt>
                <c:pt idx="548">
                  <c:v>-4.2090143547988252E-4</c:v>
                </c:pt>
                <c:pt idx="549">
                  <c:v>-2.797375767069346E-4</c:v>
                </c:pt>
                <c:pt idx="550">
                  <c:v>0</c:v>
                </c:pt>
                <c:pt idx="551">
                  <c:v>-5.3017740325084471E-5</c:v>
                </c:pt>
                <c:pt idx="552">
                  <c:v>-5.3020551354774144E-5</c:v>
                </c:pt>
                <c:pt idx="553">
                  <c:v>-8.4248231818145403E-4</c:v>
                </c:pt>
                <c:pt idx="554">
                  <c:v>8.2550333591853496E-5</c:v>
                </c:pt>
                <c:pt idx="555">
                  <c:v>-2.3289064457643783E-4</c:v>
                </c:pt>
                <c:pt idx="556">
                  <c:v>-8.1678146820154203E-4</c:v>
                </c:pt>
                <c:pt idx="557">
                  <c:v>-1.2689643775148102E-4</c:v>
                </c:pt>
                <c:pt idx="558">
                  <c:v>-3.3941726482799992E-4</c:v>
                </c:pt>
                <c:pt idx="559">
                  <c:v>-8.8573697745799642E-6</c:v>
                </c:pt>
                <c:pt idx="560">
                  <c:v>-4.0449013575512429E-4</c:v>
                </c:pt>
                <c:pt idx="561">
                  <c:v>-3.396729097563189E-4</c:v>
                </c:pt>
                <c:pt idx="562">
                  <c:v>-5.4661600373469006E-4</c:v>
                </c:pt>
                <c:pt idx="563">
                  <c:v>-2.1285338835995123E-4</c:v>
                </c:pt>
                <c:pt idx="564">
                  <c:v>-1.0526658170431167E-3</c:v>
                </c:pt>
                <c:pt idx="565">
                  <c:v>-1.1840169551230666E-4</c:v>
                </c:pt>
                <c:pt idx="566">
                  <c:v>-6.6608840325287977E-4</c:v>
                </c:pt>
                <c:pt idx="567">
                  <c:v>1.0960754573903499E-4</c:v>
                </c:pt>
                <c:pt idx="568">
                  <c:v>-3.1990047540776407E-4</c:v>
                </c:pt>
                <c:pt idx="569">
                  <c:v>0</c:v>
                </c:pt>
                <c:pt idx="570">
                  <c:v>2.1333522964656122E-4</c:v>
                </c:pt>
                <c:pt idx="571">
                  <c:v>-1.6885436755157128E-4</c:v>
                </c:pt>
                <c:pt idx="572">
                  <c:v>2.1628860603475379E-4</c:v>
                </c:pt>
                <c:pt idx="573">
                  <c:v>-2.1031740154332581E-4</c:v>
                </c:pt>
                <c:pt idx="574">
                  <c:v>5.9256801199438496E-5</c:v>
                </c:pt>
                <c:pt idx="575">
                  <c:v>2.8145312768486082E-4</c:v>
                </c:pt>
                <c:pt idx="576">
                  <c:v>9.1816757446767136E-5</c:v>
                </c:pt>
                <c:pt idx="577">
                  <c:v>2.6654030681793971E-5</c:v>
                </c:pt>
                <c:pt idx="578">
                  <c:v>-2.073036020486444E-5</c:v>
                </c:pt>
                <c:pt idx="579">
                  <c:v>9.1807784115460262E-5</c:v>
                </c:pt>
                <c:pt idx="580">
                  <c:v>-8.5876817109020219E-5</c:v>
                </c:pt>
                <c:pt idx="581">
                  <c:v>-7.6999620924873109E-5</c:v>
                </c:pt>
                <c:pt idx="582">
                  <c:v>-2.6655767419587108E-5</c:v>
                </c:pt>
                <c:pt idx="583">
                  <c:v>-9.7740419217521966E-5</c:v>
                </c:pt>
                <c:pt idx="584">
                  <c:v>8.8863612127351455E-6</c:v>
                </c:pt>
                <c:pt idx="585">
                  <c:v>-3.2583034902257587E-5</c:v>
                </c:pt>
                <c:pt idx="586">
                  <c:v>1.7773143595148792E-4</c:v>
                </c:pt>
                <c:pt idx="587">
                  <c:v>3.2578306401971082E-5</c:v>
                </c:pt>
                <c:pt idx="588">
                  <c:v>-2.6357952845928209E-4</c:v>
                </c:pt>
                <c:pt idx="589">
                  <c:v>7.7021062298254669E-5</c:v>
                </c:pt>
                <c:pt idx="590">
                  <c:v>-8.8863612128698474E-6</c:v>
                </c:pt>
                <c:pt idx="591">
                  <c:v>-2.0735027088745608E-5</c:v>
                </c:pt>
                <c:pt idx="592">
                  <c:v>2.1624119483628414E-4</c:v>
                </c:pt>
                <c:pt idx="593">
                  <c:v>-1.4511681903939667E-4</c:v>
                </c:pt>
                <c:pt idx="594">
                  <c:v>-5.9239951423185953E-6</c:v>
                </c:pt>
                <c:pt idx="595">
                  <c:v>1.095945593705987E-4</c:v>
                </c:pt>
                <c:pt idx="596">
                  <c:v>-1.0069747812041961E-4</c:v>
                </c:pt>
                <c:pt idx="597">
                  <c:v>1.2440352950587297E-4</c:v>
                </c:pt>
                <c:pt idx="598">
                  <c:v>-2.9616203617430851E-5</c:v>
                </c:pt>
                <c:pt idx="599">
                  <c:v>9.1812950364718191E-5</c:v>
                </c:pt>
                <c:pt idx="600">
                  <c:v>-1.2438031947962177E-4</c:v>
                </c:pt>
                <c:pt idx="601">
                  <c:v>1.5105203298258562E-4</c:v>
                </c:pt>
                <c:pt idx="602">
                  <c:v>2.9613572492517852E-5</c:v>
                </c:pt>
                <c:pt idx="603">
                  <c:v>1.5102474732973982E-4</c:v>
                </c:pt>
                <c:pt idx="604">
                  <c:v>-2.6647401582306573E-5</c:v>
                </c:pt>
                <c:pt idx="605">
                  <c:v>-9.4748841547280844E-5</c:v>
                </c:pt>
                <c:pt idx="606">
                  <c:v>3.7607009709714803E-4</c:v>
                </c:pt>
                <c:pt idx="607">
                  <c:v>1.7760412041556672E-4</c:v>
                </c:pt>
                <c:pt idx="608">
                  <c:v>4.1729556956401621E-4</c:v>
                </c:pt>
                <c:pt idx="609">
                  <c:v>2.7512269584737385E-4</c:v>
                </c:pt>
                <c:pt idx="610">
                  <c:v>6.5064887437820047E-5</c:v>
                </c:pt>
                <c:pt idx="611">
                  <c:v>-2.3658419735832225E-5</c:v>
                </c:pt>
                <c:pt idx="612">
                  <c:v>2.6616351903569185E-5</c:v>
                </c:pt>
                <c:pt idx="613">
                  <c:v>5.914587442734021E-6</c:v>
                </c:pt>
                <c:pt idx="614">
                  <c:v>4.140186722430864E-5</c:v>
                </c:pt>
                <c:pt idx="615">
                  <c:v>-1.7742922791655335E-5</c:v>
                </c:pt>
                <c:pt idx="616">
                  <c:v>-1.478603134052582E-5</c:v>
                </c:pt>
                <c:pt idx="617">
                  <c:v>-4.1401499917159344E-5</c:v>
                </c:pt>
                <c:pt idx="618">
                  <c:v>-9.7593290313400814E-5</c:v>
                </c:pt>
                <c:pt idx="619">
                  <c:v>1.7745966489697253E-4</c:v>
                </c:pt>
                <c:pt idx="620">
                  <c:v>-1.0941404344030011E-4</c:v>
                </c:pt>
                <c:pt idx="621">
                  <c:v>-5.0276818246366094E-5</c:v>
                </c:pt>
                <c:pt idx="622">
                  <c:v>1.0943151805173178E-4</c:v>
                </c:pt>
                <c:pt idx="623">
                  <c:v>0</c:v>
                </c:pt>
                <c:pt idx="624">
                  <c:v>4.7316559612907506E-5</c:v>
                </c:pt>
                <c:pt idx="625">
                  <c:v>-5.6185756023720615E-5</c:v>
                </c:pt>
                <c:pt idx="626">
                  <c:v>-2.2475565216098525E-4</c:v>
                </c:pt>
                <c:pt idx="627">
                  <c:v>2.5142796293061744E-4</c:v>
                </c:pt>
                <c:pt idx="628">
                  <c:v>-2.7502262282860362E-4</c:v>
                </c:pt>
                <c:pt idx="629">
                  <c:v>2.4255977471512801E-4</c:v>
                </c:pt>
                <c:pt idx="630">
                  <c:v>-1.271651342774614E-4</c:v>
                </c:pt>
                <c:pt idx="631">
                  <c:v>-2.247855664005378E-4</c:v>
                </c:pt>
                <c:pt idx="632">
                  <c:v>4.4079710316434235E-4</c:v>
                </c:pt>
                <c:pt idx="633">
                  <c:v>-1.5968158309503231E-4</c:v>
                </c:pt>
                <c:pt idx="634">
                  <c:v>1.6562216261137216E-4</c:v>
                </c:pt>
                <c:pt idx="635">
                  <c:v>-1.2715310120494901E-4</c:v>
                </c:pt>
                <c:pt idx="636">
                  <c:v>-8.2807897507541453E-5</c:v>
                </c:pt>
                <c:pt idx="637">
                  <c:v>5.6195726758646624E-5</c:v>
                </c:pt>
                <c:pt idx="638">
                  <c:v>-7.9852598019058692E-5</c:v>
                </c:pt>
                <c:pt idx="639">
                  <c:v>8.2816714779158972E-5</c:v>
                </c:pt>
                <c:pt idx="640">
                  <c:v>3.5489938602508431E-5</c:v>
                </c:pt>
                <c:pt idx="641">
                  <c:v>-2.0701729481677108E-5</c:v>
                </c:pt>
                <c:pt idx="642">
                  <c:v>-2.9574511502979351E-5</c:v>
                </c:pt>
                <c:pt idx="643">
                  <c:v>-9.1683697159859528E-5</c:v>
                </c:pt>
                <c:pt idx="644">
                  <c:v>-5.9156196019917324E-6</c:v>
                </c:pt>
                <c:pt idx="645">
                  <c:v>-2.3662618387016095E-5</c:v>
                </c:pt>
                <c:pt idx="646">
                  <c:v>6.803163766941895E-5</c:v>
                </c:pt>
                <c:pt idx="647">
                  <c:v>-3.2534656803773821E-5</c:v>
                </c:pt>
                <c:pt idx="648">
                  <c:v>4.4366884557393283E-5</c:v>
                </c:pt>
                <c:pt idx="649">
                  <c:v>0</c:v>
                </c:pt>
                <c:pt idx="650">
                  <c:v>8.8729832447746525E-6</c:v>
                </c:pt>
                <c:pt idx="651">
                  <c:v>-4.1406887739974409E-5</c:v>
                </c:pt>
                <c:pt idx="652">
                  <c:v>6.5070660822079036E-5</c:v>
                </c:pt>
                <c:pt idx="653">
                  <c:v>-7.9854251203723524E-5</c:v>
                </c:pt>
                <c:pt idx="654">
                  <c:v>7.6902827362090544E-5</c:v>
                </c:pt>
                <c:pt idx="655">
                  <c:v>-9.1684781804991024E-5</c:v>
                </c:pt>
                <c:pt idx="656">
                  <c:v>6.2114740715335946E-5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-7.3941527040416439E-5</c:v>
                </c:pt>
                <c:pt idx="662">
                  <c:v>2.9578797916953181E-6</c:v>
                </c:pt>
                <c:pt idx="663">
                  <c:v>-1.4789355213610689E-5</c:v>
                </c:pt>
                <c:pt idx="664">
                  <c:v>-5.9158295767896223E-5</c:v>
                </c:pt>
                <c:pt idx="665">
                  <c:v>-3.2538987623390011E-5</c:v>
                </c:pt>
                <c:pt idx="666">
                  <c:v>3.8456418524193274E-5</c:v>
                </c:pt>
                <c:pt idx="667">
                  <c:v>1.0649060220439313E-4</c:v>
                </c:pt>
                <c:pt idx="668">
                  <c:v>-2.0704301170728764E-5</c:v>
                </c:pt>
                <c:pt idx="669">
                  <c:v>-2.3662548397284497E-5</c:v>
                </c:pt>
                <c:pt idx="670">
                  <c:v>2.0705219785956452E-5</c:v>
                </c:pt>
                <c:pt idx="671">
                  <c:v>2.6620445685325853E-5</c:v>
                </c:pt>
                <c:pt idx="672">
                  <c:v>-4.1408479865089004E-5</c:v>
                </c:pt>
                <c:pt idx="673">
                  <c:v>1.4789355213745198E-5</c:v>
                </c:pt>
                <c:pt idx="674">
                  <c:v>-3.2536100282214385E-5</c:v>
                </c:pt>
                <c:pt idx="675">
                  <c:v>5.0284700140522891E-5</c:v>
                </c:pt>
                <c:pt idx="676">
                  <c:v>2.957774806787363E-6</c:v>
                </c:pt>
                <c:pt idx="677">
                  <c:v>2.9577660584621334E-5</c:v>
                </c:pt>
                <c:pt idx="678">
                  <c:v>3.2534464349524425E-5</c:v>
                </c:pt>
                <c:pt idx="679">
                  <c:v>6.506681178544948E-5</c:v>
                </c:pt>
                <c:pt idx="680">
                  <c:v>-1.6265644592713637E-4</c:v>
                </c:pt>
                <c:pt idx="681">
                  <c:v>1.0944122858128403E-4</c:v>
                </c:pt>
                <c:pt idx="682">
                  <c:v>-5.323585257213053E-5</c:v>
                </c:pt>
                <c:pt idx="683">
                  <c:v>6.802721088435912E-5</c:v>
                </c:pt>
                <c:pt idx="684">
                  <c:v>0</c:v>
                </c:pt>
                <c:pt idx="685">
                  <c:v>-1.1238513795278911E-4</c:v>
                </c:pt>
                <c:pt idx="686">
                  <c:v>5.3241048848748404E-5</c:v>
                </c:pt>
                <c:pt idx="687">
                  <c:v>1.1830714308942428E-4</c:v>
                </c:pt>
                <c:pt idx="688">
                  <c:v>-5.6189245378450706E-5</c:v>
                </c:pt>
                <c:pt idx="689">
                  <c:v>-3.2532443718775535E-5</c:v>
                </c:pt>
                <c:pt idx="690">
                  <c:v>-1.4492196395886477E-4</c:v>
                </c:pt>
                <c:pt idx="691">
                  <c:v>3.8454257182104316E-5</c:v>
                </c:pt>
                <c:pt idx="692">
                  <c:v>-1.1240042948798917E-4</c:v>
                </c:pt>
                <c:pt idx="693">
                  <c:v>5.9164770928878872E-5</c:v>
                </c:pt>
                <c:pt idx="694">
                  <c:v>1.0353222366507296E-4</c:v>
                </c:pt>
                <c:pt idx="695">
                  <c:v>-8.8732719302969554E-5</c:v>
                </c:pt>
                <c:pt idx="696">
                  <c:v>8.8740593497681184E-6</c:v>
                </c:pt>
                <c:pt idx="697">
                  <c:v>2.6621941804478258E-5</c:v>
                </c:pt>
                <c:pt idx="698">
                  <c:v>-1.4789573942007683E-5</c:v>
                </c:pt>
                <c:pt idx="699">
                  <c:v>1.1240242434284785E-4</c:v>
                </c:pt>
                <c:pt idx="700">
                  <c:v>-5.9152521819967179E-5</c:v>
                </c:pt>
                <c:pt idx="701">
                  <c:v>-4.4367015785811118E-5</c:v>
                </c:pt>
                <c:pt idx="702">
                  <c:v>2.9579322870248467E-5</c:v>
                </c:pt>
                <c:pt idx="703">
                  <c:v>-1.1831379183860703E-5</c:v>
                </c:pt>
                <c:pt idx="704">
                  <c:v>-1.7747278750709941E-5</c:v>
                </c:pt>
                <c:pt idx="705">
                  <c:v>-9.1695900897420516E-5</c:v>
                </c:pt>
                <c:pt idx="706">
                  <c:v>1.952414337821843E-4</c:v>
                </c:pt>
                <c:pt idx="707">
                  <c:v>1.3605080018574967E-4</c:v>
                </c:pt>
                <c:pt idx="708">
                  <c:v>-5.0272803891727981E-5</c:v>
                </c:pt>
                <c:pt idx="709">
                  <c:v>3.8445841638653195E-5</c:v>
                </c:pt>
                <c:pt idx="710">
                  <c:v>-1.5377745445095136E-4</c:v>
                </c:pt>
                <c:pt idx="711">
                  <c:v>7.3942839227563532E-5</c:v>
                </c:pt>
                <c:pt idx="712">
                  <c:v>-1.005548260400595E-4</c:v>
                </c:pt>
                <c:pt idx="713">
                  <c:v>3.5493507645860821E-5</c:v>
                </c:pt>
                <c:pt idx="714">
                  <c:v>2.9576873251240469E-5</c:v>
                </c:pt>
                <c:pt idx="715">
                  <c:v>-5.6194397122863007E-5</c:v>
                </c:pt>
                <c:pt idx="716">
                  <c:v>1.4197277080567127E-4</c:v>
                </c:pt>
                <c:pt idx="717">
                  <c:v>3.5488154349914865E-5</c:v>
                </c:pt>
                <c:pt idx="718">
                  <c:v>8.5759996214720434E-5</c:v>
                </c:pt>
                <c:pt idx="719">
                  <c:v>3.3709659295878331E-4</c:v>
                </c:pt>
                <c:pt idx="720">
                  <c:v>-7.3899780074254492E-5</c:v>
                </c:pt>
                <c:pt idx="721">
                  <c:v>3.3996411161467903E-4</c:v>
                </c:pt>
                <c:pt idx="722">
                  <c:v>1.6253627514132592E-4</c:v>
                </c:pt>
                <c:pt idx="723">
                  <c:v>4.3138981388189858E-4</c:v>
                </c:pt>
                <c:pt idx="724">
                  <c:v>0</c:v>
                </c:pt>
                <c:pt idx="725">
                  <c:v>3.8394858633089335E-4</c:v>
                </c:pt>
                <c:pt idx="726">
                  <c:v>4.0741976340133771E-4</c:v>
                </c:pt>
                <c:pt idx="727">
                  <c:v>2.8035590444284959E-4</c:v>
                </c:pt>
                <c:pt idx="728">
                  <c:v>8.4378226877124274E-4</c:v>
                </c:pt>
                <c:pt idx="729">
                  <c:v>3.4489264111122424E-4</c:v>
                </c:pt>
                <c:pt idx="730">
                  <c:v>4.8621936449644944E-4</c:v>
                </c:pt>
                <c:pt idx="731">
                  <c:v>6.5975883458321404E-4</c:v>
                </c:pt>
                <c:pt idx="732">
                  <c:v>6.1517268986470484E-4</c:v>
                </c:pt>
                <c:pt idx="733">
                  <c:v>5.7361207938785819E-4</c:v>
                </c:pt>
                <c:pt idx="734">
                  <c:v>2.7341200543291302E-4</c:v>
                </c:pt>
                <c:pt idx="735">
                  <c:v>3.233021493718455E-5</c:v>
                </c:pt>
                <c:pt idx="736">
                  <c:v>8.2292432035326992E-5</c:v>
                </c:pt>
                <c:pt idx="737">
                  <c:v>2.6448962318954139E-5</c:v>
                </c:pt>
                <c:pt idx="738">
                  <c:v>5.2014916820212987E-4</c:v>
                </c:pt>
                <c:pt idx="739">
                  <c:v>6.314911415010371E-4</c:v>
                </c:pt>
                <c:pt idx="740">
                  <c:v>1.8492481191975706E-4</c:v>
                </c:pt>
                <c:pt idx="741">
                  <c:v>1.34999501088811E-4</c:v>
                </c:pt>
                <c:pt idx="742">
                  <c:v>3.1397819172028035E-4</c:v>
                </c:pt>
                <c:pt idx="743">
                  <c:v>1.2320509247717708E-4</c:v>
                </c:pt>
                <c:pt idx="744">
                  <c:v>6.4528050636995888E-5</c:v>
                </c:pt>
                <c:pt idx="745">
                  <c:v>1.8770585319638803E-4</c:v>
                </c:pt>
                <c:pt idx="746">
                  <c:v>1.436853232772516E-4</c:v>
                </c:pt>
                <c:pt idx="747">
                  <c:v>2.0523525824467354E-4</c:v>
                </c:pt>
                <c:pt idx="748">
                  <c:v>4.8953221825517607E-4</c:v>
                </c:pt>
                <c:pt idx="749">
                  <c:v>1.2305564752176847E-4</c:v>
                </c:pt>
                <c:pt idx="750">
                  <c:v>1.9627890353320131E-4</c:v>
                </c:pt>
                <c:pt idx="751">
                  <c:v>2.9582505901862771E-4</c:v>
                </c:pt>
                <c:pt idx="752">
                  <c:v>-3.5137137318828779E-5</c:v>
                </c:pt>
                <c:pt idx="753">
                  <c:v>2.1083023188391451E-4</c:v>
                </c:pt>
                <c:pt idx="754">
                  <c:v>2.5469949850543826E-4</c:v>
                </c:pt>
                <c:pt idx="755">
                  <c:v>1.5512225389713934E-4</c:v>
                </c:pt>
                <c:pt idx="756">
                  <c:v>0</c:v>
                </c:pt>
                <c:pt idx="757">
                  <c:v>-2.926381032432577E-6</c:v>
                </c:pt>
                <c:pt idx="758">
                  <c:v>7.02333503064622E-5</c:v>
                </c:pt>
                <c:pt idx="759">
                  <c:v>1.0241644281355791E-4</c:v>
                </c:pt>
                <c:pt idx="760">
                  <c:v>-2.3114486931536166E-4</c:v>
                </c:pt>
                <c:pt idx="761">
                  <c:v>-4.6824974099893613E-5</c:v>
                </c:pt>
                <c:pt idx="762">
                  <c:v>0</c:v>
                </c:pt>
                <c:pt idx="763">
                  <c:v>-7.3167448095012321E-5</c:v>
                </c:pt>
                <c:pt idx="764">
                  <c:v>2.5756826290684935E-4</c:v>
                </c:pt>
                <c:pt idx="765">
                  <c:v>1.2582481089709903E-4</c:v>
                </c:pt>
                <c:pt idx="766">
                  <c:v>-1.7262162510098234E-4</c:v>
                </c:pt>
                <c:pt idx="767">
                  <c:v>1.2290440670826086E-4</c:v>
                </c:pt>
                <c:pt idx="768">
                  <c:v>-2.9259357874132093E-4</c:v>
                </c:pt>
                <c:pt idx="769">
                  <c:v>1.756075288800949E-4</c:v>
                </c:pt>
                <c:pt idx="770">
                  <c:v>1.4046135703229095E-4</c:v>
                </c:pt>
                <c:pt idx="771">
                  <c:v>-1.4629336501072331E-4</c:v>
                </c:pt>
                <c:pt idx="772">
                  <c:v>1.814303146645122E-4</c:v>
                </c:pt>
                <c:pt idx="773">
                  <c:v>-2.2528387230792555E-4</c:v>
                </c:pt>
                <c:pt idx="774">
                  <c:v>1.0242483480334697E-4</c:v>
                </c:pt>
                <c:pt idx="775">
                  <c:v>1.8434582105583607E-4</c:v>
                </c:pt>
                <c:pt idx="776">
                  <c:v>-4.0958187541652336E-5</c:v>
                </c:pt>
                <c:pt idx="777">
                  <c:v>2.5161060041314676E-4</c:v>
                </c:pt>
                <c:pt idx="778">
                  <c:v>2.1937265271261596E-4</c:v>
                </c:pt>
                <c:pt idx="779">
                  <c:v>1.4621635927114068E-4</c:v>
                </c:pt>
                <c:pt idx="780">
                  <c:v>4.6782394615303826E-5</c:v>
                </c:pt>
                <c:pt idx="781">
                  <c:v>6.1399020539444887E-5</c:v>
                </c:pt>
                <c:pt idx="782">
                  <c:v>0</c:v>
                </c:pt>
                <c:pt idx="783">
                  <c:v>1.3448483537303063E-4</c:v>
                </c:pt>
                <c:pt idx="784">
                  <c:v>1.4908270289856632E-4</c:v>
                </c:pt>
                <c:pt idx="785">
                  <c:v>1.8997904385011267E-4</c:v>
                </c:pt>
                <c:pt idx="786">
                  <c:v>1.8117636057599204E-4</c:v>
                </c:pt>
                <c:pt idx="787">
                  <c:v>1.6945686154216905E-4</c:v>
                </c:pt>
                <c:pt idx="788">
                  <c:v>1.8987637587332504E-4</c:v>
                </c:pt>
                <c:pt idx="789">
                  <c:v>1.9860219104955157E-4</c:v>
                </c:pt>
                <c:pt idx="790">
                  <c:v>4.3508603899415746E-4</c:v>
                </c:pt>
                <c:pt idx="791">
                  <c:v>2.8312074954036796E-4</c:v>
                </c:pt>
                <c:pt idx="792">
                  <c:v>2.3635350313823335E-4</c:v>
                </c:pt>
                <c:pt idx="793">
                  <c:v>3.0047726291461348E-4</c:v>
                </c:pt>
                <c:pt idx="794">
                  <c:v>2.3039391526752341E-4</c:v>
                </c:pt>
                <c:pt idx="795">
                  <c:v>2.7699215674848322E-4</c:v>
                </c:pt>
                <c:pt idx="796">
                  <c:v>6.9374608310381676E-4</c:v>
                </c:pt>
                <c:pt idx="797">
                  <c:v>6.2626892278821805E-4</c:v>
                </c:pt>
                <c:pt idx="798">
                  <c:v>7.9762923631374093E-4</c:v>
                </c:pt>
                <c:pt idx="799">
                  <c:v>3.1705217108023034E-4</c:v>
                </c:pt>
                <c:pt idx="800">
                  <c:v>3.7220013899341535E-4</c:v>
                </c:pt>
                <c:pt idx="801">
                  <c:v>8.6039258318340497E-4</c:v>
                </c:pt>
                <c:pt idx="802">
                  <c:v>5.7213388513752995E-4</c:v>
                </c:pt>
                <c:pt idx="803">
                  <c:v>6.4146846935755528E-4</c:v>
                </c:pt>
                <c:pt idx="804">
                  <c:v>2.3495763510787614E-4</c:v>
                </c:pt>
                <c:pt idx="805">
                  <c:v>2.2040229218390204E-4</c:v>
                </c:pt>
                <c:pt idx="806">
                  <c:v>6.6975935053637155E-4</c:v>
                </c:pt>
                <c:pt idx="807">
                  <c:v>6.8379832585311879E-4</c:v>
                </c:pt>
                <c:pt idx="808">
                  <c:v>3.0691988522352898E-4</c:v>
                </c:pt>
                <c:pt idx="809">
                  <c:v>1.4183452831329272E-4</c:v>
                </c:pt>
                <c:pt idx="810">
                  <c:v>1.9390950503877402E-4</c:v>
                </c:pt>
                <c:pt idx="811">
                  <c:v>4.5140325646937418E-4</c:v>
                </c:pt>
                <c:pt idx="812">
                  <c:v>3.5286121274356961E-4</c:v>
                </c:pt>
                <c:pt idx="813">
                  <c:v>7.2282120005666913E-5</c:v>
                </c:pt>
                <c:pt idx="814">
                  <c:v>4.3366137407078206E-5</c:v>
                </c:pt>
                <c:pt idx="815">
                  <c:v>1.4454752288910023E-4</c:v>
                </c:pt>
                <c:pt idx="816">
                  <c:v>1.09840240260973E-4</c:v>
                </c:pt>
                <c:pt idx="817">
                  <c:v>1.9075420165040225E-4</c:v>
                </c:pt>
                <c:pt idx="818">
                  <c:v>4.5078757791254878E-4</c:v>
                </c:pt>
                <c:pt idx="819">
                  <c:v>1.2131120077872339E-4</c:v>
                </c:pt>
                <c:pt idx="820">
                  <c:v>1.1263245143082855E-4</c:v>
                </c:pt>
                <c:pt idx="821">
                  <c:v>3.3208392771546212E-4</c:v>
                </c:pt>
                <c:pt idx="822">
                  <c:v>1.5010983998867876E-4</c:v>
                </c:pt>
                <c:pt idx="823">
                  <c:v>3.0017462081305862E-4</c:v>
                </c:pt>
                <c:pt idx="824">
                  <c:v>2.5103226197377459E-4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6.6348195329092292E-5</c:v>
                </c:pt>
                <c:pt idx="829">
                  <c:v>2.0191589337681778E-4</c:v>
                </c:pt>
                <c:pt idx="830">
                  <c:v>1.0670542669202957E-4</c:v>
                </c:pt>
                <c:pt idx="831">
                  <c:v>2.0473721545853535E-4</c:v>
                </c:pt>
                <c:pt idx="832">
                  <c:v>1.787480143113418E-4</c:v>
                </c:pt>
                <c:pt idx="833">
                  <c:v>4.4967269016685317E-4</c:v>
                </c:pt>
                <c:pt idx="834">
                  <c:v>3.1693438017756197E-5</c:v>
                </c:pt>
                <c:pt idx="835">
                  <c:v>1.7574894982790219E-4</c:v>
                </c:pt>
                <c:pt idx="836">
                  <c:v>5.2715420268658003E-4</c:v>
                </c:pt>
                <c:pt idx="837">
                  <c:v>7.7735870785702876E-5</c:v>
                </c:pt>
                <c:pt idx="838">
                  <c:v>5.1819885593200278E-4</c:v>
                </c:pt>
                <c:pt idx="839">
                  <c:v>4.6326002698996864E-4</c:v>
                </c:pt>
                <c:pt idx="840">
                  <c:v>3.0773832463809505E-4</c:v>
                </c:pt>
                <c:pt idx="841">
                  <c:v>7.3604462270523573E-4</c:v>
                </c:pt>
                <c:pt idx="842">
                  <c:v>8.3893340535138173E-4</c:v>
                </c:pt>
                <c:pt idx="843">
                  <c:v>9.4444428496380495E-4</c:v>
                </c:pt>
                <c:pt idx="844">
                  <c:v>3.4128518248721028E-4</c:v>
                </c:pt>
                <c:pt idx="845">
                  <c:v>-1.1467857030229011E-4</c:v>
                </c:pt>
                <c:pt idx="846">
                  <c:v>1.1497845229253738E-3</c:v>
                </c:pt>
                <c:pt idx="847">
                  <c:v>1.0711360342764208E-3</c:v>
                </c:pt>
                <c:pt idx="848">
                  <c:v>1.8510253593334591E-3</c:v>
                </c:pt>
                <c:pt idx="849">
                  <c:v>1.1536825031483436E-3</c:v>
                </c:pt>
                <c:pt idx="850">
                  <c:v>7.2164683801743935E-4</c:v>
                </c:pt>
                <c:pt idx="851">
                  <c:v>3.9847223805723458E-3</c:v>
                </c:pt>
                <c:pt idx="852">
                  <c:v>1.7857244249626569E-3</c:v>
                </c:pt>
                <c:pt idx="853">
                  <c:v>4.4209291319390742E-4</c:v>
                </c:pt>
                <c:pt idx="854">
                  <c:v>9.8293878869076508E-4</c:v>
                </c:pt>
                <c:pt idx="855">
                  <c:v>2.2073181084987411E-4</c:v>
                </c:pt>
                <c:pt idx="856">
                  <c:v>1.87297707159183E-3</c:v>
                </c:pt>
                <c:pt idx="857">
                  <c:v>9.3191381209233905E-4</c:v>
                </c:pt>
                <c:pt idx="858">
                  <c:v>3.0583455591918773E-3</c:v>
                </c:pt>
                <c:pt idx="859">
                  <c:v>2.0139287361754226E-3</c:v>
                </c:pt>
                <c:pt idx="860">
                  <c:v>1.7067145744441745E-3</c:v>
                </c:pt>
                <c:pt idx="861">
                  <c:v>1.5692956104558395E-4</c:v>
                </c:pt>
                <c:pt idx="862">
                  <c:v>1.7651805527539875E-4</c:v>
                </c:pt>
                <c:pt idx="863">
                  <c:v>1.2326069356552693E-4</c:v>
                </c:pt>
                <c:pt idx="864">
                  <c:v>2.128785947771255E-4</c:v>
                </c:pt>
                <c:pt idx="865">
                  <c:v>-2.8004379885014017E-4</c:v>
                </c:pt>
                <c:pt idx="866">
                  <c:v>1.9608557174358531E-4</c:v>
                </c:pt>
                <c:pt idx="867">
                  <c:v>7.0016832046423963E-5</c:v>
                </c:pt>
                <c:pt idx="868">
                  <c:v>-2.2403817610627807E-5</c:v>
                </c:pt>
                <c:pt idx="869">
                  <c:v>2.0443941591939436E-4</c:v>
                </c:pt>
                <c:pt idx="870">
                  <c:v>7.5599123050167528E-5</c:v>
                </c:pt>
                <c:pt idx="871">
                  <c:v>3.9196582058136209E-5</c:v>
                </c:pt>
                <c:pt idx="872">
                  <c:v>5.3193276369882123E-5</c:v>
                </c:pt>
                <c:pt idx="873">
                  <c:v>1.4557385493564845E-4</c:v>
                </c:pt>
                <c:pt idx="874">
                  <c:v>8.1173602344507379E-5</c:v>
                </c:pt>
                <c:pt idx="875">
                  <c:v>-1.4274198965546513E-4</c:v>
                </c:pt>
                <c:pt idx="876">
                  <c:v>1.5675867841235522E-4</c:v>
                </c:pt>
                <c:pt idx="877">
                  <c:v>-1.3434352198336328E-4</c:v>
                </c:pt>
                <c:pt idx="878">
                  <c:v>1.0636957830063658E-4</c:v>
                </c:pt>
                <c:pt idx="879">
                  <c:v>0</c:v>
                </c:pt>
                <c:pt idx="880">
                  <c:v>1.0076046159490582E-4</c:v>
                </c:pt>
                <c:pt idx="881">
                  <c:v>-5.6532118359224723E-4</c:v>
                </c:pt>
                <c:pt idx="882">
                  <c:v>7.1685190007755037E-4</c:v>
                </c:pt>
                <c:pt idx="883">
                  <c:v>-2.5183771577636116E-5</c:v>
                </c:pt>
                <c:pt idx="884">
                  <c:v>3.3579207754655091E-5</c:v>
                </c:pt>
                <c:pt idx="885">
                  <c:v>-8.9541547277982768E-5</c:v>
                </c:pt>
                <c:pt idx="886">
                  <c:v>6.9960598191098775E-5</c:v>
                </c:pt>
                <c:pt idx="887">
                  <c:v>2.7982281619253224E-5</c:v>
                </c:pt>
                <c:pt idx="888">
                  <c:v>-2.5183348769834132E-5</c:v>
                </c:pt>
                <c:pt idx="889">
                  <c:v>6.9955508296723292E-5</c:v>
                </c:pt>
                <c:pt idx="890">
                  <c:v>-4.1970368919441016E-5</c:v>
                </c:pt>
                <c:pt idx="891">
                  <c:v>6.4357266774866582E-5</c:v>
                </c:pt>
                <c:pt idx="892">
                  <c:v>2.7979619645050546E-4</c:v>
                </c:pt>
                <c:pt idx="893">
                  <c:v>1.678307594620057E-5</c:v>
                </c:pt>
                <c:pt idx="894">
                  <c:v>-2.7971323799451983E-6</c:v>
                </c:pt>
                <c:pt idx="895">
                  <c:v>6.1537084484893952E-5</c:v>
                </c:pt>
                <c:pt idx="896">
                  <c:v>3.9157553212282229E-5</c:v>
                </c:pt>
                <c:pt idx="897">
                  <c:v>0</c:v>
                </c:pt>
                <c:pt idx="898">
                  <c:v>1.4263978699118529E-4</c:v>
                </c:pt>
                <c:pt idx="899">
                  <c:v>1.6219466155857382E-4</c:v>
                </c:pt>
                <c:pt idx="900">
                  <c:v>3.6627681020428887E-4</c:v>
                </c:pt>
                <c:pt idx="901">
                  <c:v>1.6490396440301712E-4</c:v>
                </c:pt>
                <c:pt idx="902">
                  <c:v>2.0958912148623838E-4</c:v>
                </c:pt>
                <c:pt idx="903">
                  <c:v>1.0616956956624399E-4</c:v>
                </c:pt>
                <c:pt idx="904">
                  <c:v>3.0730033858945608E-5</c:v>
                </c:pt>
                <c:pt idx="905">
                  <c:v>2.793553595656452E-6</c:v>
                </c:pt>
                <c:pt idx="906">
                  <c:v>1.368837437983944E-4</c:v>
                </c:pt>
                <c:pt idx="907">
                  <c:v>6.4242759422043696E-5</c:v>
                </c:pt>
                <c:pt idx="908">
                  <c:v>3.3515808289546101E-5</c:v>
                </c:pt>
                <c:pt idx="909">
                  <c:v>5.3064917944894757E-5</c:v>
                </c:pt>
                <c:pt idx="910">
                  <c:v>6.4233071094843818E-5</c:v>
                </c:pt>
                <c:pt idx="911">
                  <c:v>9.7739699631914815E-5</c:v>
                </c:pt>
                <c:pt idx="912">
                  <c:v>1.7032968567195825E-4</c:v>
                </c:pt>
                <c:pt idx="913">
                  <c:v>-3.6293587202353256E-5</c:v>
                </c:pt>
                <c:pt idx="914">
                  <c:v>5.1092057837324209E-4</c:v>
                </c:pt>
                <c:pt idx="915">
                  <c:v>6.9762250251144108E-5</c:v>
                </c:pt>
                <c:pt idx="916">
                  <c:v>1.116118141104221E-5</c:v>
                </c:pt>
                <c:pt idx="917">
                  <c:v>8.0917662093413472E-5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1.674023068036355E-5</c:v>
                </c:pt>
                <c:pt idx="925">
                  <c:v>9.4859719215271724E-5</c:v>
                </c:pt>
                <c:pt idx="926">
                  <c:v>2.2596789582041564E-4</c:v>
                </c:pt>
                <c:pt idx="927">
                  <c:v>9.2040196463962713E-5</c:v>
                </c:pt>
                <c:pt idx="928">
                  <c:v>6.9721004428678201E-5</c:v>
                </c:pt>
                <c:pt idx="929">
                  <c:v>2.6213270049667303E-4</c:v>
                </c:pt>
                <c:pt idx="930">
                  <c:v>1.282440875293878E-4</c:v>
                </c:pt>
                <c:pt idx="931">
                  <c:v>-6.4113821546151693E-5</c:v>
                </c:pt>
                <c:pt idx="932">
                  <c:v>-1.0593397525595723E-4</c:v>
                </c:pt>
                <c:pt idx="933">
                  <c:v>2.0352630228940977E-4</c:v>
                </c:pt>
                <c:pt idx="934">
                  <c:v>3.6237034807070739E-4</c:v>
                </c:pt>
                <c:pt idx="935">
                  <c:v>4.7369726286595975E-5</c:v>
                </c:pt>
                <c:pt idx="936">
                  <c:v>4.1794837501697137E-5</c:v>
                </c:pt>
                <c:pt idx="937">
                  <c:v>9.751721178785522E-5</c:v>
                </c:pt>
                <c:pt idx="938">
                  <c:v>6.1290556239601476E-5</c:v>
                </c:pt>
                <c:pt idx="939">
                  <c:v>4.0950725412857266E-4</c:v>
                </c:pt>
                <c:pt idx="940">
                  <c:v>-6.9615582752043212E-5</c:v>
                </c:pt>
                <c:pt idx="941">
                  <c:v>1.782282993121147E-4</c:v>
                </c:pt>
                <c:pt idx="942">
                  <c:v>6.4039381435266823E-5</c:v>
                </c:pt>
                <c:pt idx="943">
                  <c:v>4.6495182041168359E-4</c:v>
                </c:pt>
                <c:pt idx="944">
                  <c:v>5.0091277438843084E-5</c:v>
                </c:pt>
                <c:pt idx="945">
                  <c:v>-5.287147778564639E-5</c:v>
                </c:pt>
                <c:pt idx="946">
                  <c:v>-3.617713438126091E-5</c:v>
                </c:pt>
                <c:pt idx="947">
                  <c:v>2.7829571702866181E-5</c:v>
                </c:pt>
                <c:pt idx="948">
                  <c:v>8.626927144207308E-5</c:v>
                </c:pt>
                <c:pt idx="949">
                  <c:v>1.6139310072318781E-4</c:v>
                </c:pt>
                <c:pt idx="950">
                  <c:v>-1.0015886308565177E-4</c:v>
                </c:pt>
                <c:pt idx="951">
                  <c:v>-4.4519509283668431E-5</c:v>
                </c:pt>
                <c:pt idx="952">
                  <c:v>-7.5130016667728267E-5</c:v>
                </c:pt>
                <c:pt idx="953">
                  <c:v>2.560178099346244E-4</c:v>
                </c:pt>
                <c:pt idx="954">
                  <c:v>-4.5348067282068011E-4</c:v>
                </c:pt>
                <c:pt idx="955">
                  <c:v>1.2525084961821263E-4</c:v>
                </c:pt>
                <c:pt idx="956">
                  <c:v>6.4009083723886578E-5</c:v>
                </c:pt>
                <c:pt idx="957">
                  <c:v>1.1687867159043286E-4</c:v>
                </c:pt>
                <c:pt idx="958">
                  <c:v>-2.2816502452765915E-4</c:v>
                </c:pt>
                <c:pt idx="959">
                  <c:v>1.7255438942182891E-4</c:v>
                </c:pt>
                <c:pt idx="960">
                  <c:v>1.2243682677138388E-4</c:v>
                </c:pt>
                <c:pt idx="961">
                  <c:v>-1.2520415232622993E-4</c:v>
                </c:pt>
                <c:pt idx="962">
                  <c:v>-1.9478640279520984E-5</c:v>
                </c:pt>
                <c:pt idx="963">
                  <c:v>1.6696302603773206E-5</c:v>
                </c:pt>
                <c:pt idx="964">
                  <c:v>3.1165911171584783E-4</c:v>
                </c:pt>
                <c:pt idx="965">
                  <c:v>-8.3454109975876731E-5</c:v>
                </c:pt>
                <c:pt idx="966">
                  <c:v>-1.9474250867294613E-4</c:v>
                </c:pt>
                <c:pt idx="967">
                  <c:v>9.7390220352304682E-5</c:v>
                </c:pt>
                <c:pt idx="968">
                  <c:v>-3.0605374303636638E-5</c:v>
                </c:pt>
                <c:pt idx="969">
                  <c:v>1.3633720364042084E-4</c:v>
                </c:pt>
                <c:pt idx="970">
                  <c:v>-2.5872717358641384E-4</c:v>
                </c:pt>
                <c:pt idx="971">
                  <c:v>-1.94791281142332E-4</c:v>
                </c:pt>
                <c:pt idx="972">
                  <c:v>3.4790934317499285E-4</c:v>
                </c:pt>
                <c:pt idx="973">
                  <c:v>-2.392783809199621E-4</c:v>
                </c:pt>
                <c:pt idx="974">
                  <c:v>2.0037403152545861E-4</c:v>
                </c:pt>
                <c:pt idx="975">
                  <c:v>1.7807456872561843E-4</c:v>
                </c:pt>
                <c:pt idx="976">
                  <c:v>-5.1743707297522779E-4</c:v>
                </c:pt>
                <c:pt idx="977">
                  <c:v>1.5865151776610562E-4</c:v>
                </c:pt>
                <c:pt idx="978">
                  <c:v>-1.6697510679447008E-4</c:v>
                </c:pt>
                <c:pt idx="979">
                  <c:v>3.479229002852968E-4</c:v>
                </c:pt>
                <c:pt idx="980">
                  <c:v>-7.7907623817529233E-5</c:v>
                </c:pt>
                <c:pt idx="981">
                  <c:v>-2.5043687321205777E-4</c:v>
                </c:pt>
                <c:pt idx="982">
                  <c:v>2.5049960755051359E-4</c:v>
                </c:pt>
                <c:pt idx="983">
                  <c:v>-3.5061162249695678E-4</c:v>
                </c:pt>
                <c:pt idx="984">
                  <c:v>3.4516737834235642E-4</c:v>
                </c:pt>
                <c:pt idx="985">
                  <c:v>2.1982914544897006E-4</c:v>
                </c:pt>
                <c:pt idx="986">
                  <c:v>-5.5084309596064077E-4</c:v>
                </c:pt>
                <c:pt idx="987">
                  <c:v>2.3938694673074606E-4</c:v>
                </c:pt>
                <c:pt idx="988">
                  <c:v>-2.7829029573884419E-5</c:v>
                </c:pt>
                <c:pt idx="989">
                  <c:v>2.8108102090859254E-4</c:v>
                </c:pt>
                <c:pt idx="990">
                  <c:v>-3.0047742524243572E-4</c:v>
                </c:pt>
                <c:pt idx="991">
                  <c:v>-5.4547478570634439E-4</c:v>
                </c:pt>
                <c:pt idx="992">
                  <c:v>1.9491874672822559E-4</c:v>
                </c:pt>
                <c:pt idx="993">
                  <c:v>-2.0601680428966978E-4</c:v>
                </c:pt>
                <c:pt idx="994">
                  <c:v>-1.9492091779825397E-5</c:v>
                </c:pt>
                <c:pt idx="995">
                  <c:v>-2.3390966074749326E-4</c:v>
                </c:pt>
                <c:pt idx="996">
                  <c:v>-4.2893471000948774E-4</c:v>
                </c:pt>
                <c:pt idx="997">
                  <c:v>-2.5357018460462683E-4</c:v>
                </c:pt>
                <c:pt idx="998">
                  <c:v>-4.9054584373891207E-4</c:v>
                </c:pt>
                <c:pt idx="999">
                  <c:v>-2.2029625663676317E-4</c:v>
                </c:pt>
                <c:pt idx="1000">
                  <c:v>3.7374940381395801E-4</c:v>
                </c:pt>
                <c:pt idx="1001">
                  <c:v>-9.1171935772577095E-4</c:v>
                </c:pt>
                <c:pt idx="1002">
                  <c:v>1.0046436863716527E-4</c:v>
                </c:pt>
                <c:pt idx="1003">
                  <c:v>-9.0408848905600375E-4</c:v>
                </c:pt>
                <c:pt idx="1004">
                  <c:v>-4.0218071320047999E-4</c:v>
                </c:pt>
                <c:pt idx="1005">
                  <c:v>-3.0175689570385557E-4</c:v>
                </c:pt>
                <c:pt idx="1006">
                  <c:v>-5.6456751892139151E-4</c:v>
                </c:pt>
                <c:pt idx="1007">
                  <c:v>-2.2092093267783117E-4</c:v>
                </c:pt>
                <c:pt idx="1008">
                  <c:v>-6.1256171069746851E-4</c:v>
                </c:pt>
                <c:pt idx="1009">
                  <c:v>-1.3154359410691825E-4</c:v>
                </c:pt>
                <c:pt idx="1010">
                  <c:v>-2.1833511080499748E-4</c:v>
                </c:pt>
                <c:pt idx="1011">
                  <c:v>-9.7992278208477177E-4</c:v>
                </c:pt>
                <c:pt idx="1012">
                  <c:v>-1.4853385871352865E-4</c:v>
                </c:pt>
                <c:pt idx="1013">
                  <c:v>-1.0763297156694801E-3</c:v>
                </c:pt>
                <c:pt idx="1014">
                  <c:v>0</c:v>
                </c:pt>
                <c:pt idx="1015">
                  <c:v>-3.2829756666968011E-4</c:v>
                </c:pt>
                <c:pt idx="1016">
                  <c:v>-8.1680312799104447E-4</c:v>
                </c:pt>
                <c:pt idx="1017">
                  <c:v>0</c:v>
                </c:pt>
                <c:pt idx="1018">
                  <c:v>-1.418634964154938E-3</c:v>
                </c:pt>
                <c:pt idx="1019">
                  <c:v>-3.1788809776328E-4</c:v>
                </c:pt>
                <c:pt idx="1020">
                  <c:v>-2.4763759363799579E-4</c:v>
                </c:pt>
                <c:pt idx="1021">
                  <c:v>-1.0273876206827585E-3</c:v>
                </c:pt>
                <c:pt idx="1022">
                  <c:v>-3.6629520575959521E-5</c:v>
                </c:pt>
                <c:pt idx="1023">
                  <c:v>-1.082019318553291E-3</c:v>
                </c:pt>
                <c:pt idx="1024">
                  <c:v>1.2411567580987017E-4</c:v>
                </c:pt>
                <c:pt idx="1025">
                  <c:v>-2.5948238904309462E-4</c:v>
                </c:pt>
                <c:pt idx="1026">
                  <c:v>-1.5516560401730158E-4</c:v>
                </c:pt>
                <c:pt idx="1027">
                  <c:v>6.7719134887990216E-5</c:v>
                </c:pt>
                <c:pt idx="1028">
                  <c:v>2.2571516439122698E-4</c:v>
                </c:pt>
                <c:pt idx="1029">
                  <c:v>-7.8982479993512178E-5</c:v>
                </c:pt>
                <c:pt idx="1030">
                  <c:v>1.8054564278476777E-4</c:v>
                </c:pt>
                <c:pt idx="1031">
                  <c:v>1.6923098619470077E-5</c:v>
                </c:pt>
                <c:pt idx="1032">
                  <c:v>1.7768952844573964E-4</c:v>
                </c:pt>
                <c:pt idx="1033">
                  <c:v>6.9089206855912986E-4</c:v>
                </c:pt>
                <c:pt idx="1034">
                  <c:v>2.1980561293351593E-4</c:v>
                </c:pt>
                <c:pt idx="1035">
                  <c:v>2.1975730904363314E-4</c:v>
                </c:pt>
                <c:pt idx="1036">
                  <c:v>9.0418714702196706E-4</c:v>
                </c:pt>
                <c:pt idx="1037">
                  <c:v>1.9136816984483313E-4</c:v>
                </c:pt>
                <c:pt idx="1038">
                  <c:v>4.9802478306377584E-4</c:v>
                </c:pt>
                <c:pt idx="1039">
                  <c:v>6.1870572387235159E-5</c:v>
                </c:pt>
                <c:pt idx="1040">
                  <c:v>0</c:v>
                </c:pt>
                <c:pt idx="1041">
                  <c:v>1.7716385969737442E-4</c:v>
                </c:pt>
                <c:pt idx="1042">
                  <c:v>4.2174399577156925E-5</c:v>
                </c:pt>
                <c:pt idx="1043">
                  <c:v>0</c:v>
                </c:pt>
                <c:pt idx="1044">
                  <c:v>-5.3418653231422136E-5</c:v>
                </c:pt>
                <c:pt idx="1045">
                  <c:v>-1.9681607818577459E-5</c:v>
                </c:pt>
                <c:pt idx="1046">
                  <c:v>5.9045985575919462E-5</c:v>
                </c:pt>
                <c:pt idx="1047">
                  <c:v>4.7796309000218738E-5</c:v>
                </c:pt>
                <c:pt idx="1048">
                  <c:v>2.7270708166881404E-4</c:v>
                </c:pt>
                <c:pt idx="1049">
                  <c:v>8.4319401894299202E-5</c:v>
                </c:pt>
                <c:pt idx="1050">
                  <c:v>1.0398516103657626E-4</c:v>
                </c:pt>
                <c:pt idx="1051">
                  <c:v>3.8498610396869832E-4</c:v>
                </c:pt>
                <c:pt idx="1052">
                  <c:v>-8.4271083221065767E-6</c:v>
                </c:pt>
                <c:pt idx="1053">
                  <c:v>4.2416802671983798E-4</c:v>
                </c:pt>
                <c:pt idx="1054">
                  <c:v>6.1773112971735963E-5</c:v>
                </c:pt>
                <c:pt idx="1055">
                  <c:v>-4.2115429970488581E-5</c:v>
                </c:pt>
                <c:pt idx="1056">
                  <c:v>4.6890486846799313E-4</c:v>
                </c:pt>
                <c:pt idx="1057">
                  <c:v>8.419492809809296E-6</c:v>
                </c:pt>
                <c:pt idx="1058">
                  <c:v>2.301308658814612E-4</c:v>
                </c:pt>
                <c:pt idx="1059">
                  <c:v>-7.5757363194950785E-5</c:v>
                </c:pt>
                <c:pt idx="1060">
                  <c:v>8.9793307031423098E-5</c:v>
                </c:pt>
                <c:pt idx="1061">
                  <c:v>1.0661997833934029E-4</c:v>
                </c:pt>
                <c:pt idx="1062">
                  <c:v>5.3304305865733345E-5</c:v>
                </c:pt>
                <c:pt idx="1063">
                  <c:v>-7.8549526879423699E-5</c:v>
                </c:pt>
                <c:pt idx="1064">
                  <c:v>-7.5750136771075176E-5</c:v>
                </c:pt>
                <c:pt idx="1065">
                  <c:v>2.637426769320707E-4</c:v>
                </c:pt>
                <c:pt idx="1066">
                  <c:v>1.5147180099970369E-4</c:v>
                </c:pt>
                <c:pt idx="1067">
                  <c:v>-1.1218434130953796E-5</c:v>
                </c:pt>
                <c:pt idx="1068">
                  <c:v>1.3181807983121674E-4</c:v>
                </c:pt>
                <c:pt idx="1069">
                  <c:v>-5.8889677200323512E-5</c:v>
                </c:pt>
                <c:pt idx="1070">
                  <c:v>6.1697580893885744E-5</c:v>
                </c:pt>
                <c:pt idx="1071">
                  <c:v>7.5715086932131743E-5</c:v>
                </c:pt>
                <c:pt idx="1072">
                  <c:v>-5.8885053571388702E-5</c:v>
                </c:pt>
                <c:pt idx="1073">
                  <c:v>-1.5703605660026624E-4</c:v>
                </c:pt>
                <c:pt idx="1074">
                  <c:v>8.4139671855840946E-6</c:v>
                </c:pt>
                <c:pt idx="1075">
                  <c:v>6.4506538999817186E-5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3.0848963474735419E-5</c:v>
                </c:pt>
                <c:pt idx="1081">
                  <c:v>1.626531533678814E-4</c:v>
                </c:pt>
                <c:pt idx="1082">
                  <c:v>5.6078172973073538E-6</c:v>
                </c:pt>
                <c:pt idx="1083">
                  <c:v>-5.6077858498688649E-6</c:v>
                </c:pt>
                <c:pt idx="1084">
                  <c:v>-1.4299934108140126E-4</c:v>
                </c:pt>
                <c:pt idx="1085">
                  <c:v>1.8508443776391484E-4</c:v>
                </c:pt>
                <c:pt idx="1086">
                  <c:v>2.8037907251214822E-6</c:v>
                </c:pt>
                <c:pt idx="1087">
                  <c:v>-1.8504966901351961E-4</c:v>
                </c:pt>
                <c:pt idx="1088">
                  <c:v>-1.4582369354589433E-4</c:v>
                </c:pt>
                <c:pt idx="1089">
                  <c:v>1.9913446624952288E-4</c:v>
                </c:pt>
                <c:pt idx="1090">
                  <c:v>-3.6453981055049547E-5</c:v>
                </c:pt>
                <c:pt idx="1091">
                  <c:v>-5.6085092303264867E-6</c:v>
                </c:pt>
                <c:pt idx="1092">
                  <c:v>2.2434162743132198E-5</c:v>
                </c:pt>
                <c:pt idx="1093">
                  <c:v>2.5237866895403277E-5</c:v>
                </c:pt>
                <c:pt idx="1094">
                  <c:v>4.206204993609119E-5</c:v>
                </c:pt>
                <c:pt idx="1095">
                  <c:v>6.7296449271161642E-5</c:v>
                </c:pt>
                <c:pt idx="1096">
                  <c:v>-2.8038300318336709E-5</c:v>
                </c:pt>
                <c:pt idx="1097">
                  <c:v>1.9627360540639492E-5</c:v>
                </c:pt>
                <c:pt idx="1098">
                  <c:v>3.3646243396894134E-5</c:v>
                </c:pt>
                <c:pt idx="1099">
                  <c:v>-1.2336540833951691E-4</c:v>
                </c:pt>
                <c:pt idx="1100">
                  <c:v>-5.0473893780448743E-5</c:v>
                </c:pt>
                <c:pt idx="1101">
                  <c:v>2.4396946736134146E-4</c:v>
                </c:pt>
                <c:pt idx="1102">
                  <c:v>7.5696194724250493E-5</c:v>
                </c:pt>
                <c:pt idx="1103">
                  <c:v>-2.803350564592254E-5</c:v>
                </c:pt>
                <c:pt idx="1104">
                  <c:v>2.8594977376326214E-4</c:v>
                </c:pt>
                <c:pt idx="1105">
                  <c:v>-2.5223649693993834E-5</c:v>
                </c:pt>
                <c:pt idx="1106">
                  <c:v>2.0179428754011494E-4</c:v>
                </c:pt>
                <c:pt idx="1107">
                  <c:v>1.288981172468585E-4</c:v>
                </c:pt>
                <c:pt idx="1108">
                  <c:v>4.0065337319316149E-4</c:v>
                </c:pt>
                <c:pt idx="1109">
                  <c:v>2.9126757407717572E-4</c:v>
                </c:pt>
                <c:pt idx="1110">
                  <c:v>-2.603845852325084E-4</c:v>
                </c:pt>
                <c:pt idx="1111">
                  <c:v>-5.6011269467365898E-6</c:v>
                </c:pt>
                <c:pt idx="1112">
                  <c:v>4.7049729884135455E-4</c:v>
                </c:pt>
                <c:pt idx="1113">
                  <c:v>4.4788193832192422E-5</c:v>
                </c:pt>
                <c:pt idx="1114">
                  <c:v>1.707473415197836E-4</c:v>
                </c:pt>
                <c:pt idx="1115">
                  <c:v>-1.3993294413240779E-5</c:v>
                </c:pt>
                <c:pt idx="1116">
                  <c:v>4.7577866776395994E-5</c:v>
                </c:pt>
                <c:pt idx="1117">
                  <c:v>8.3956946876928465E-6</c:v>
                </c:pt>
                <c:pt idx="1118">
                  <c:v>-8.3956242005953458E-6</c:v>
                </c:pt>
                <c:pt idx="1119">
                  <c:v>1.1753972562859069E-4</c:v>
                </c:pt>
                <c:pt idx="1120">
                  <c:v>-2.0147299142614895E-4</c:v>
                </c:pt>
                <c:pt idx="1121">
                  <c:v>6.5491917065966187E-4</c:v>
                </c:pt>
                <c:pt idx="1122">
                  <c:v>-5.8736329818486942E-5</c:v>
                </c:pt>
                <c:pt idx="1123">
                  <c:v>3.2446735606651985E-4</c:v>
                </c:pt>
                <c:pt idx="1124">
                  <c:v>-6.9905627403005948E-5</c:v>
                </c:pt>
                <c:pt idx="1125">
                  <c:v>-1.0626398210293879E-4</c:v>
                </c:pt>
                <c:pt idx="1126">
                  <c:v>2.0416039735766614E-4</c:v>
                </c:pt>
                <c:pt idx="1127">
                  <c:v>-5.8719085100741366E-5</c:v>
                </c:pt>
                <c:pt idx="1128">
                  <c:v>2.2370488851087273E-5</c:v>
                </c:pt>
                <c:pt idx="1129">
                  <c:v>-3.0758734082263562E-5</c:v>
                </c:pt>
                <c:pt idx="1130">
                  <c:v>2.7963345645865286E-6</c:v>
                </c:pt>
                <c:pt idx="1131">
                  <c:v>0</c:v>
                </c:pt>
                <c:pt idx="1132">
                  <c:v>-5.0333881413329612E-5</c:v>
                </c:pt>
                <c:pt idx="1133">
                  <c:v>7.8301090062961166E-5</c:v>
                </c:pt>
                <c:pt idx="1134">
                  <c:v>-2.2369988423510648E-5</c:v>
                </c:pt>
                <c:pt idx="1135">
                  <c:v>-5.5926222127718183E-5</c:v>
                </c:pt>
                <c:pt idx="1136">
                  <c:v>2.2371740017988904E-5</c:v>
                </c:pt>
                <c:pt idx="1137">
                  <c:v>-2.5167644476302012E-5</c:v>
                </c:pt>
                <c:pt idx="1138">
                  <c:v>1.6778851935005839E-5</c:v>
                </c:pt>
                <c:pt idx="1139">
                  <c:v>2.516785561484946E-5</c:v>
                </c:pt>
                <c:pt idx="1140">
                  <c:v>-8.3890740699236915E-5</c:v>
                </c:pt>
                <c:pt idx="1141">
                  <c:v>5.8728445262175421E-5</c:v>
                </c:pt>
                <c:pt idx="1142">
                  <c:v>5.033571122969892E-5</c:v>
                </c:pt>
                <c:pt idx="1143">
                  <c:v>9.227749240106797E-5</c:v>
                </c:pt>
                <c:pt idx="1144">
                  <c:v>-2.2368237103292952E-5</c:v>
                </c:pt>
                <c:pt idx="1145">
                  <c:v>-1.4819288562310917E-4</c:v>
                </c:pt>
                <c:pt idx="1146">
                  <c:v>3.9151092455396398E-5</c:v>
                </c:pt>
                <c:pt idx="1147">
                  <c:v>-1.3981985609791275E-5</c:v>
                </c:pt>
                <c:pt idx="1148">
                  <c:v>1.9575053551799427E-5</c:v>
                </c:pt>
                <c:pt idx="1149">
                  <c:v>-3.3556577788438529E-5</c:v>
                </c:pt>
                <c:pt idx="1150">
                  <c:v>0</c:v>
                </c:pt>
                <c:pt idx="1151">
                  <c:v>-2.2371802580007786E-5</c:v>
                </c:pt>
                <c:pt idx="1152">
                  <c:v>3.915153040532256E-5</c:v>
                </c:pt>
                <c:pt idx="1153">
                  <c:v>-4.4742854426286003E-5</c:v>
                </c:pt>
                <c:pt idx="1154">
                  <c:v>1.4542078342650008E-4</c:v>
                </c:pt>
                <c:pt idx="1155">
                  <c:v>-1.398073454779314E-4</c:v>
                </c:pt>
                <c:pt idx="1156">
                  <c:v>1.0067536389952805E-4</c:v>
                </c:pt>
                <c:pt idx="1157">
                  <c:v>-2.7962563719666644E-5</c:v>
                </c:pt>
                <c:pt idx="1158">
                  <c:v>4.7537687599115452E-5</c:v>
                </c:pt>
                <c:pt idx="1159">
                  <c:v>0</c:v>
                </c:pt>
                <c:pt idx="1160">
                  <c:v>-1.3421767870525186E-4</c:v>
                </c:pt>
                <c:pt idx="1161">
                  <c:v>1.2864254152917845E-4</c:v>
                </c:pt>
                <c:pt idx="1162">
                  <c:v>3.0758390049848884E-5</c:v>
                </c:pt>
                <c:pt idx="1163">
                  <c:v>7.2699413092106884E-5</c:v>
                </c:pt>
                <c:pt idx="1164">
                  <c:v>-7.5490056282025763E-5</c:v>
                </c:pt>
                <c:pt idx="1165">
                  <c:v>-9.5068729098900982E-5</c:v>
                </c:pt>
                <c:pt idx="1166">
                  <c:v>1.8735913110107683E-4</c:v>
                </c:pt>
                <c:pt idx="1167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BBF7F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3010-44A8-9D7D-F0AE67CB0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43344"/>
        <c:axId val="7051984"/>
      </c:barChart>
      <c:lineChart>
        <c:grouping val="standard"/>
        <c:varyColors val="0"/>
        <c:ser>
          <c:idx val="1"/>
          <c:order val="1"/>
          <c:tx>
            <c:strRef>
              <c:f>'3.2.3 Ханш'!$E$4</c:f>
              <c:strCache>
                <c:ptCount val="1"/>
                <c:pt idx="0">
                  <c:v>Төгрөгийн ам.доллартай харьцах ханш (БТ)</c:v>
                </c:pt>
              </c:strCache>
            </c:strRef>
          </c:tx>
          <c:spPr>
            <a:ln w="22225" cap="rnd">
              <a:solidFill>
                <a:srgbClr val="F77F00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Ханш'!$B$5:$C$1172</c:f>
              <c:multiLvlStrCache>
                <c:ptCount val="1168"/>
                <c:lvl>
                  <c:pt idx="0">
                    <c:v>I</c:v>
                  </c:pt>
                  <c:pt idx="64">
                    <c:v>II</c:v>
                  </c:pt>
                  <c:pt idx="129">
                    <c:v>III</c:v>
                  </c:pt>
                  <c:pt idx="195">
                    <c:v>IV</c:v>
                  </c:pt>
                  <c:pt idx="260">
                    <c:v>I</c:v>
                  </c:pt>
                  <c:pt idx="325">
                    <c:v>II</c:v>
                  </c:pt>
                  <c:pt idx="390">
                    <c:v>III</c:v>
                  </c:pt>
                  <c:pt idx="455">
                    <c:v>IV</c:v>
                  </c:pt>
                  <c:pt idx="520">
                    <c:v>I</c:v>
                  </c:pt>
                  <c:pt idx="585">
                    <c:v>II</c:v>
                  </c:pt>
                  <c:pt idx="650">
                    <c:v>III</c:v>
                  </c:pt>
                  <c:pt idx="716">
                    <c:v>IV</c:v>
                  </c:pt>
                  <c:pt idx="782">
                    <c:v>I</c:v>
                  </c:pt>
                  <c:pt idx="846">
                    <c:v>II</c:v>
                  </c:pt>
                  <c:pt idx="911">
                    <c:v>III</c:v>
                  </c:pt>
                  <c:pt idx="977">
                    <c:v>IV</c:v>
                  </c:pt>
                  <c:pt idx="1043">
                    <c:v>I</c:v>
                  </c:pt>
                  <c:pt idx="1107">
                    <c:v>II</c:v>
                  </c:pt>
                  <c:pt idx="1167">
                    <c:v>6/24/2026</c:v>
                  </c:pt>
                </c:lvl>
                <c:lvl>
                  <c:pt idx="0">
                    <c:v>2022</c:v>
                  </c:pt>
                  <c:pt idx="260">
                    <c:v>2023</c:v>
                  </c:pt>
                  <c:pt idx="520">
                    <c:v>2024</c:v>
                  </c:pt>
                  <c:pt idx="782">
                    <c:v>2025</c:v>
                  </c:pt>
                  <c:pt idx="1043">
                    <c:v>2026</c:v>
                  </c:pt>
                </c:lvl>
              </c:multiLvlStrCache>
            </c:multiLvlStrRef>
          </c:cat>
          <c:val>
            <c:numRef>
              <c:f>'3.2.3 Ханш'!$E$5:$E$1172</c:f>
              <c:numCache>
                <c:formatCode>_-* #,##0.00_₮_-;\-* #,##0.00_₮_-;_-* "-"??_₮_-;_-@_-</c:formatCode>
                <c:ptCount val="1168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2850.8</c:v>
                </c:pt>
                <c:pt idx="23">
                  <c:v>2850.8</c:v>
                </c:pt>
                <c:pt idx="24">
                  <c:v>2850.8</c:v>
                </c:pt>
                <c:pt idx="25">
                  <c:v>2851.65</c:v>
                </c:pt>
                <c:pt idx="26">
                  <c:v>2851.34</c:v>
                </c:pt>
                <c:pt idx="27">
                  <c:v>2852.77</c:v>
                </c:pt>
                <c:pt idx="28">
                  <c:v>2853.36</c:v>
                </c:pt>
                <c:pt idx="29">
                  <c:v>2853.89</c:v>
                </c:pt>
                <c:pt idx="30">
                  <c:v>2854.53</c:v>
                </c:pt>
                <c:pt idx="31">
                  <c:v>2855.07</c:v>
                </c:pt>
                <c:pt idx="32">
                  <c:v>2857.5</c:v>
                </c:pt>
                <c:pt idx="33">
                  <c:v>2858.39</c:v>
                </c:pt>
                <c:pt idx="34">
                  <c:v>2860.95</c:v>
                </c:pt>
                <c:pt idx="35">
                  <c:v>2858.16</c:v>
                </c:pt>
                <c:pt idx="36">
                  <c:v>2859.2</c:v>
                </c:pt>
                <c:pt idx="37">
                  <c:v>2861.67</c:v>
                </c:pt>
                <c:pt idx="38">
                  <c:v>2862.4</c:v>
                </c:pt>
                <c:pt idx="39">
                  <c:v>2864.45</c:v>
                </c:pt>
                <c:pt idx="40">
                  <c:v>2865.73</c:v>
                </c:pt>
                <c:pt idx="41">
                  <c:v>2867.69</c:v>
                </c:pt>
                <c:pt idx="42">
                  <c:v>2869.97</c:v>
                </c:pt>
                <c:pt idx="43">
                  <c:v>2871.15</c:v>
                </c:pt>
                <c:pt idx="44">
                  <c:v>2873.32</c:v>
                </c:pt>
                <c:pt idx="45">
                  <c:v>2874.58</c:v>
                </c:pt>
                <c:pt idx="46">
                  <c:v>2874.58</c:v>
                </c:pt>
                <c:pt idx="47">
                  <c:v>2876.32</c:v>
                </c:pt>
                <c:pt idx="48">
                  <c:v>2877.78</c:v>
                </c:pt>
                <c:pt idx="49">
                  <c:v>2883.17</c:v>
                </c:pt>
                <c:pt idx="50">
                  <c:v>2892.7</c:v>
                </c:pt>
                <c:pt idx="51">
                  <c:v>2893.86</c:v>
                </c:pt>
                <c:pt idx="52">
                  <c:v>2904.55</c:v>
                </c:pt>
                <c:pt idx="53">
                  <c:v>2900.59</c:v>
                </c:pt>
                <c:pt idx="54">
                  <c:v>2912.87</c:v>
                </c:pt>
                <c:pt idx="55">
                  <c:v>2910.84</c:v>
                </c:pt>
                <c:pt idx="56">
                  <c:v>2914.45</c:v>
                </c:pt>
                <c:pt idx="57">
                  <c:v>2916.91</c:v>
                </c:pt>
                <c:pt idx="58">
                  <c:v>2918.64</c:v>
                </c:pt>
                <c:pt idx="59">
                  <c:v>2923.72</c:v>
                </c:pt>
                <c:pt idx="60">
                  <c:v>2927.22</c:v>
                </c:pt>
                <c:pt idx="61">
                  <c:v>2936.87</c:v>
                </c:pt>
                <c:pt idx="62">
                  <c:v>2944.6</c:v>
                </c:pt>
                <c:pt idx="63">
                  <c:v>2948.46</c:v>
                </c:pt>
                <c:pt idx="64">
                  <c:v>2970.93</c:v>
                </c:pt>
                <c:pt idx="65">
                  <c:v>2981.91</c:v>
                </c:pt>
                <c:pt idx="66">
                  <c:v>3006.31</c:v>
                </c:pt>
                <c:pt idx="67">
                  <c:v>3014.5</c:v>
                </c:pt>
                <c:pt idx="68">
                  <c:v>3014.72</c:v>
                </c:pt>
                <c:pt idx="69">
                  <c:v>3021</c:v>
                </c:pt>
                <c:pt idx="70">
                  <c:v>3023.98</c:v>
                </c:pt>
                <c:pt idx="71">
                  <c:v>3034.25</c:v>
                </c:pt>
                <c:pt idx="72">
                  <c:v>3040.87</c:v>
                </c:pt>
                <c:pt idx="73">
                  <c:v>3040.68</c:v>
                </c:pt>
                <c:pt idx="74">
                  <c:v>3047.2</c:v>
                </c:pt>
                <c:pt idx="75">
                  <c:v>3050.59</c:v>
                </c:pt>
                <c:pt idx="76">
                  <c:v>3056.14</c:v>
                </c:pt>
                <c:pt idx="77">
                  <c:v>3061.22</c:v>
                </c:pt>
                <c:pt idx="78">
                  <c:v>3063.5</c:v>
                </c:pt>
                <c:pt idx="79">
                  <c:v>3065.97</c:v>
                </c:pt>
                <c:pt idx="80">
                  <c:v>3071.75</c:v>
                </c:pt>
                <c:pt idx="81">
                  <c:v>3075.42</c:v>
                </c:pt>
                <c:pt idx="82">
                  <c:v>3072.89</c:v>
                </c:pt>
                <c:pt idx="83">
                  <c:v>3080.88</c:v>
                </c:pt>
                <c:pt idx="84">
                  <c:v>3083.88</c:v>
                </c:pt>
                <c:pt idx="85">
                  <c:v>3085.65</c:v>
                </c:pt>
                <c:pt idx="86">
                  <c:v>3090.47</c:v>
                </c:pt>
                <c:pt idx="87">
                  <c:v>3093.49</c:v>
                </c:pt>
                <c:pt idx="88">
                  <c:v>3096.72</c:v>
                </c:pt>
                <c:pt idx="89">
                  <c:v>3099.9</c:v>
                </c:pt>
                <c:pt idx="90">
                  <c:v>3099.41</c:v>
                </c:pt>
                <c:pt idx="91">
                  <c:v>3105.37</c:v>
                </c:pt>
                <c:pt idx="92">
                  <c:v>3105.89</c:v>
                </c:pt>
                <c:pt idx="93">
                  <c:v>3108.88</c:v>
                </c:pt>
                <c:pt idx="94">
                  <c:v>3111.84</c:v>
                </c:pt>
                <c:pt idx="95">
                  <c:v>3111.93</c:v>
                </c:pt>
                <c:pt idx="96">
                  <c:v>3115.34</c:v>
                </c:pt>
                <c:pt idx="97">
                  <c:v>3116.8</c:v>
                </c:pt>
                <c:pt idx="98">
                  <c:v>3118.41</c:v>
                </c:pt>
                <c:pt idx="99">
                  <c:v>3119.92</c:v>
                </c:pt>
                <c:pt idx="100">
                  <c:v>3120.5</c:v>
                </c:pt>
                <c:pt idx="101">
                  <c:v>3120.56</c:v>
                </c:pt>
                <c:pt idx="102">
                  <c:v>3120.63</c:v>
                </c:pt>
                <c:pt idx="103">
                  <c:v>3120.71</c:v>
                </c:pt>
                <c:pt idx="104">
                  <c:v>3121.05</c:v>
                </c:pt>
                <c:pt idx="105">
                  <c:v>3120.5</c:v>
                </c:pt>
                <c:pt idx="106">
                  <c:v>3120.84</c:v>
                </c:pt>
                <c:pt idx="107">
                  <c:v>3120.84</c:v>
                </c:pt>
                <c:pt idx="108">
                  <c:v>3120.78</c:v>
                </c:pt>
                <c:pt idx="109">
                  <c:v>3120.53</c:v>
                </c:pt>
                <c:pt idx="110">
                  <c:v>3120.52</c:v>
                </c:pt>
                <c:pt idx="111">
                  <c:v>3120.56</c:v>
                </c:pt>
                <c:pt idx="112">
                  <c:v>3120.64</c:v>
                </c:pt>
                <c:pt idx="113">
                  <c:v>3120.68</c:v>
                </c:pt>
                <c:pt idx="114">
                  <c:v>3121.03</c:v>
                </c:pt>
                <c:pt idx="115">
                  <c:v>3120.57</c:v>
                </c:pt>
                <c:pt idx="116">
                  <c:v>3120.57</c:v>
                </c:pt>
                <c:pt idx="117">
                  <c:v>3120.67</c:v>
                </c:pt>
                <c:pt idx="118">
                  <c:v>3120.75</c:v>
                </c:pt>
                <c:pt idx="119">
                  <c:v>3121.04</c:v>
                </c:pt>
                <c:pt idx="120">
                  <c:v>3120.99</c:v>
                </c:pt>
                <c:pt idx="121">
                  <c:v>3122.4</c:v>
                </c:pt>
                <c:pt idx="122">
                  <c:v>3124.95</c:v>
                </c:pt>
                <c:pt idx="123">
                  <c:v>3126.94</c:v>
                </c:pt>
                <c:pt idx="124">
                  <c:v>3129.56</c:v>
                </c:pt>
                <c:pt idx="125">
                  <c:v>3131.78</c:v>
                </c:pt>
                <c:pt idx="126">
                  <c:v>3132.31</c:v>
                </c:pt>
                <c:pt idx="127">
                  <c:v>3134.28</c:v>
                </c:pt>
                <c:pt idx="128">
                  <c:v>3134.1</c:v>
                </c:pt>
                <c:pt idx="129">
                  <c:v>3137.87</c:v>
                </c:pt>
                <c:pt idx="130">
                  <c:v>3140.08</c:v>
                </c:pt>
                <c:pt idx="131">
                  <c:v>3142.3</c:v>
                </c:pt>
                <c:pt idx="132">
                  <c:v>3144.66</c:v>
                </c:pt>
                <c:pt idx="133">
                  <c:v>3145.21</c:v>
                </c:pt>
                <c:pt idx="134">
                  <c:v>3147.52</c:v>
                </c:pt>
                <c:pt idx="135">
                  <c:v>3147.52</c:v>
                </c:pt>
                <c:pt idx="136">
                  <c:v>3147.52</c:v>
                </c:pt>
                <c:pt idx="137">
                  <c:v>3147.52</c:v>
                </c:pt>
                <c:pt idx="138">
                  <c:v>3147.52</c:v>
                </c:pt>
                <c:pt idx="139">
                  <c:v>3147.52</c:v>
                </c:pt>
                <c:pt idx="140">
                  <c:v>3150.14</c:v>
                </c:pt>
                <c:pt idx="141">
                  <c:v>3153.7</c:v>
                </c:pt>
                <c:pt idx="142">
                  <c:v>3154.83</c:v>
                </c:pt>
                <c:pt idx="143">
                  <c:v>3156.56</c:v>
                </c:pt>
                <c:pt idx="144">
                  <c:v>3157.63</c:v>
                </c:pt>
                <c:pt idx="145">
                  <c:v>3159.63</c:v>
                </c:pt>
                <c:pt idx="146">
                  <c:v>3160.83</c:v>
                </c:pt>
                <c:pt idx="147">
                  <c:v>3163.68</c:v>
                </c:pt>
                <c:pt idx="148">
                  <c:v>3165.73</c:v>
                </c:pt>
                <c:pt idx="149">
                  <c:v>3168.09</c:v>
                </c:pt>
                <c:pt idx="150">
                  <c:v>3168.75</c:v>
                </c:pt>
                <c:pt idx="151">
                  <c:v>3169.82</c:v>
                </c:pt>
                <c:pt idx="152">
                  <c:v>3174.37</c:v>
                </c:pt>
                <c:pt idx="153">
                  <c:v>3175.7</c:v>
                </c:pt>
                <c:pt idx="154">
                  <c:v>3177.32</c:v>
                </c:pt>
                <c:pt idx="155">
                  <c:v>3178.33</c:v>
                </c:pt>
                <c:pt idx="156">
                  <c:v>3179.36</c:v>
                </c:pt>
                <c:pt idx="157">
                  <c:v>3180.13</c:v>
                </c:pt>
                <c:pt idx="158">
                  <c:v>3181.44</c:v>
                </c:pt>
                <c:pt idx="159">
                  <c:v>3183.53</c:v>
                </c:pt>
                <c:pt idx="160">
                  <c:v>3184.2</c:v>
                </c:pt>
                <c:pt idx="161">
                  <c:v>3186.21</c:v>
                </c:pt>
                <c:pt idx="162">
                  <c:v>3187.47</c:v>
                </c:pt>
                <c:pt idx="163">
                  <c:v>3188.4</c:v>
                </c:pt>
                <c:pt idx="164">
                  <c:v>3191.22</c:v>
                </c:pt>
                <c:pt idx="165">
                  <c:v>3191.36</c:v>
                </c:pt>
                <c:pt idx="166">
                  <c:v>3192.74</c:v>
                </c:pt>
                <c:pt idx="167">
                  <c:v>3193.69</c:v>
                </c:pt>
                <c:pt idx="168">
                  <c:v>3194.07</c:v>
                </c:pt>
                <c:pt idx="169">
                  <c:v>3196.55</c:v>
                </c:pt>
                <c:pt idx="170">
                  <c:v>3197.42</c:v>
                </c:pt>
                <c:pt idx="171">
                  <c:v>3199.28</c:v>
                </c:pt>
                <c:pt idx="172">
                  <c:v>3200.22</c:v>
                </c:pt>
                <c:pt idx="173">
                  <c:v>3202.01</c:v>
                </c:pt>
                <c:pt idx="174">
                  <c:v>3207.16</c:v>
                </c:pt>
                <c:pt idx="175">
                  <c:v>3209.67</c:v>
                </c:pt>
                <c:pt idx="176">
                  <c:v>3213.93</c:v>
                </c:pt>
                <c:pt idx="177">
                  <c:v>3215.91</c:v>
                </c:pt>
                <c:pt idx="178">
                  <c:v>3219.98</c:v>
                </c:pt>
                <c:pt idx="179">
                  <c:v>3220.86</c:v>
                </c:pt>
                <c:pt idx="180">
                  <c:v>3228.2</c:v>
                </c:pt>
                <c:pt idx="181">
                  <c:v>3234.74</c:v>
                </c:pt>
                <c:pt idx="182">
                  <c:v>3236.29</c:v>
                </c:pt>
                <c:pt idx="183">
                  <c:v>3245.13</c:v>
                </c:pt>
                <c:pt idx="184">
                  <c:v>3248.97</c:v>
                </c:pt>
                <c:pt idx="185">
                  <c:v>3263.91</c:v>
                </c:pt>
                <c:pt idx="186">
                  <c:v>3265.77</c:v>
                </c:pt>
                <c:pt idx="187">
                  <c:v>3268.24</c:v>
                </c:pt>
                <c:pt idx="188">
                  <c:v>3278.69</c:v>
                </c:pt>
                <c:pt idx="189">
                  <c:v>3285.81</c:v>
                </c:pt>
                <c:pt idx="190">
                  <c:v>3301.24</c:v>
                </c:pt>
                <c:pt idx="191">
                  <c:v>3310.41</c:v>
                </c:pt>
                <c:pt idx="192">
                  <c:v>3322.25</c:v>
                </c:pt>
                <c:pt idx="193">
                  <c:v>3333.02</c:v>
                </c:pt>
                <c:pt idx="194">
                  <c:v>3344.09</c:v>
                </c:pt>
                <c:pt idx="195">
                  <c:v>3335.92</c:v>
                </c:pt>
                <c:pt idx="196">
                  <c:v>3352.42</c:v>
                </c:pt>
                <c:pt idx="197">
                  <c:v>3352.18</c:v>
                </c:pt>
                <c:pt idx="198">
                  <c:v>3354.69</c:v>
                </c:pt>
                <c:pt idx="199">
                  <c:v>3359.83</c:v>
                </c:pt>
                <c:pt idx="200">
                  <c:v>3362.23</c:v>
                </c:pt>
                <c:pt idx="201">
                  <c:v>3365.4</c:v>
                </c:pt>
                <c:pt idx="202">
                  <c:v>3366.97</c:v>
                </c:pt>
                <c:pt idx="203">
                  <c:v>3370.21</c:v>
                </c:pt>
                <c:pt idx="204">
                  <c:v>3370.14</c:v>
                </c:pt>
                <c:pt idx="205">
                  <c:v>3370.61</c:v>
                </c:pt>
                <c:pt idx="206">
                  <c:v>3371.66</c:v>
                </c:pt>
                <c:pt idx="207">
                  <c:v>3373.65</c:v>
                </c:pt>
                <c:pt idx="208">
                  <c:v>3374.53</c:v>
                </c:pt>
                <c:pt idx="209">
                  <c:v>3376.51</c:v>
                </c:pt>
                <c:pt idx="210">
                  <c:v>3378.1</c:v>
                </c:pt>
                <c:pt idx="211">
                  <c:v>3382.39</c:v>
                </c:pt>
                <c:pt idx="212">
                  <c:v>3384.06</c:v>
                </c:pt>
                <c:pt idx="213">
                  <c:v>3386.2</c:v>
                </c:pt>
                <c:pt idx="214">
                  <c:v>3389.12</c:v>
                </c:pt>
                <c:pt idx="215">
                  <c:v>3390.99</c:v>
                </c:pt>
                <c:pt idx="216">
                  <c:v>3391.07</c:v>
                </c:pt>
                <c:pt idx="217">
                  <c:v>3390.18</c:v>
                </c:pt>
                <c:pt idx="218">
                  <c:v>3392.51</c:v>
                </c:pt>
                <c:pt idx="219">
                  <c:v>3397.08</c:v>
                </c:pt>
                <c:pt idx="220">
                  <c:v>3397.42</c:v>
                </c:pt>
                <c:pt idx="221">
                  <c:v>3399.98</c:v>
                </c:pt>
                <c:pt idx="222">
                  <c:v>3399.57</c:v>
                </c:pt>
                <c:pt idx="223">
                  <c:v>3401.86</c:v>
                </c:pt>
                <c:pt idx="224">
                  <c:v>3404.09</c:v>
                </c:pt>
                <c:pt idx="225">
                  <c:v>3407.09</c:v>
                </c:pt>
                <c:pt idx="226">
                  <c:v>3408.21</c:v>
                </c:pt>
                <c:pt idx="227">
                  <c:v>3408.47</c:v>
                </c:pt>
                <c:pt idx="228">
                  <c:v>3409.19</c:v>
                </c:pt>
                <c:pt idx="229">
                  <c:v>3411.26</c:v>
                </c:pt>
                <c:pt idx="230">
                  <c:v>3412.98</c:v>
                </c:pt>
                <c:pt idx="231">
                  <c:v>3413.11</c:v>
                </c:pt>
                <c:pt idx="232">
                  <c:v>3416.14</c:v>
                </c:pt>
                <c:pt idx="233">
                  <c:v>3416.14</c:v>
                </c:pt>
                <c:pt idx="234">
                  <c:v>3416.6</c:v>
                </c:pt>
                <c:pt idx="235">
                  <c:v>3418.56</c:v>
                </c:pt>
                <c:pt idx="236">
                  <c:v>3419.67</c:v>
                </c:pt>
                <c:pt idx="237">
                  <c:v>3420.06</c:v>
                </c:pt>
                <c:pt idx="238">
                  <c:v>3420.57</c:v>
                </c:pt>
                <c:pt idx="239">
                  <c:v>3422.41</c:v>
                </c:pt>
                <c:pt idx="240">
                  <c:v>3422.09</c:v>
                </c:pt>
                <c:pt idx="241">
                  <c:v>3423.26</c:v>
                </c:pt>
                <c:pt idx="242">
                  <c:v>3424.04</c:v>
                </c:pt>
                <c:pt idx="243">
                  <c:v>3425.32</c:v>
                </c:pt>
                <c:pt idx="244">
                  <c:v>3426.52</c:v>
                </c:pt>
                <c:pt idx="245">
                  <c:v>3426.67</c:v>
                </c:pt>
                <c:pt idx="246">
                  <c:v>3428.66</c:v>
                </c:pt>
                <c:pt idx="247">
                  <c:v>3428.87</c:v>
                </c:pt>
                <c:pt idx="248">
                  <c:v>3429.33</c:v>
                </c:pt>
                <c:pt idx="249">
                  <c:v>3432.07</c:v>
                </c:pt>
                <c:pt idx="250">
                  <c:v>3432.88</c:v>
                </c:pt>
                <c:pt idx="251">
                  <c:v>3433.19</c:v>
                </c:pt>
                <c:pt idx="252">
                  <c:v>3435.52</c:v>
                </c:pt>
                <c:pt idx="253">
                  <c:v>3436.7</c:v>
                </c:pt>
                <c:pt idx="254">
                  <c:v>3439.44</c:v>
                </c:pt>
                <c:pt idx="255">
                  <c:v>3439.74</c:v>
                </c:pt>
                <c:pt idx="256">
                  <c:v>3441.78</c:v>
                </c:pt>
                <c:pt idx="257">
                  <c:v>3443.37</c:v>
                </c:pt>
                <c:pt idx="258">
                  <c:v>3443.37</c:v>
                </c:pt>
                <c:pt idx="259">
                  <c:v>3444.6</c:v>
                </c:pt>
                <c:pt idx="260">
                  <c:v>3447.27</c:v>
                </c:pt>
                <c:pt idx="261">
                  <c:v>3448.54</c:v>
                </c:pt>
                <c:pt idx="262">
                  <c:v>3450.52</c:v>
                </c:pt>
                <c:pt idx="263">
                  <c:v>3451.09</c:v>
                </c:pt>
                <c:pt idx="264">
                  <c:v>3453.84</c:v>
                </c:pt>
                <c:pt idx="265">
                  <c:v>3453.99</c:v>
                </c:pt>
                <c:pt idx="266">
                  <c:v>3455.72</c:v>
                </c:pt>
                <c:pt idx="267">
                  <c:v>3457.7</c:v>
                </c:pt>
                <c:pt idx="268">
                  <c:v>3459.76</c:v>
                </c:pt>
                <c:pt idx="269">
                  <c:v>3462.41</c:v>
                </c:pt>
                <c:pt idx="270">
                  <c:v>3464.41</c:v>
                </c:pt>
                <c:pt idx="271">
                  <c:v>3466.53</c:v>
                </c:pt>
                <c:pt idx="272">
                  <c:v>3470.42</c:v>
                </c:pt>
                <c:pt idx="273">
                  <c:v>3471.16</c:v>
                </c:pt>
                <c:pt idx="274">
                  <c:v>3475.56</c:v>
                </c:pt>
                <c:pt idx="275">
                  <c:v>3477.88</c:v>
                </c:pt>
                <c:pt idx="276">
                  <c:v>3478.97</c:v>
                </c:pt>
                <c:pt idx="277">
                  <c:v>3482.95</c:v>
                </c:pt>
                <c:pt idx="278">
                  <c:v>3483.5</c:v>
                </c:pt>
                <c:pt idx="279">
                  <c:v>3486.32</c:v>
                </c:pt>
                <c:pt idx="280">
                  <c:v>3488.69</c:v>
                </c:pt>
                <c:pt idx="281">
                  <c:v>3491.46</c:v>
                </c:pt>
                <c:pt idx="282">
                  <c:v>3493.65</c:v>
                </c:pt>
                <c:pt idx="283">
                  <c:v>3494.19</c:v>
                </c:pt>
                <c:pt idx="284">
                  <c:v>3496.9</c:v>
                </c:pt>
                <c:pt idx="285">
                  <c:v>3498.37</c:v>
                </c:pt>
                <c:pt idx="286">
                  <c:v>3499.61</c:v>
                </c:pt>
                <c:pt idx="287">
                  <c:v>3503.05</c:v>
                </c:pt>
                <c:pt idx="288">
                  <c:v>3504</c:v>
                </c:pt>
                <c:pt idx="289">
                  <c:v>3506.89</c:v>
                </c:pt>
                <c:pt idx="290">
                  <c:v>3509.2</c:v>
                </c:pt>
                <c:pt idx="291">
                  <c:v>3509.7</c:v>
                </c:pt>
                <c:pt idx="292">
                  <c:v>3514.02</c:v>
                </c:pt>
                <c:pt idx="293">
                  <c:v>3514.27</c:v>
                </c:pt>
                <c:pt idx="294">
                  <c:v>3515.06</c:v>
                </c:pt>
                <c:pt idx="295">
                  <c:v>3516.97</c:v>
                </c:pt>
                <c:pt idx="296">
                  <c:v>3516.97</c:v>
                </c:pt>
                <c:pt idx="297">
                  <c:v>3516.97</c:v>
                </c:pt>
                <c:pt idx="298">
                  <c:v>3516.97</c:v>
                </c:pt>
                <c:pt idx="299">
                  <c:v>3517.74</c:v>
                </c:pt>
                <c:pt idx="300">
                  <c:v>3521.54</c:v>
                </c:pt>
                <c:pt idx="301">
                  <c:v>3521.87</c:v>
                </c:pt>
                <c:pt idx="302">
                  <c:v>3520.9</c:v>
                </c:pt>
                <c:pt idx="303">
                  <c:v>3521.7</c:v>
                </c:pt>
                <c:pt idx="304">
                  <c:v>3523.73</c:v>
                </c:pt>
                <c:pt idx="305">
                  <c:v>3524.75</c:v>
                </c:pt>
                <c:pt idx="306">
                  <c:v>3525.24</c:v>
                </c:pt>
                <c:pt idx="307">
                  <c:v>3525.24</c:v>
                </c:pt>
                <c:pt idx="308">
                  <c:v>3526.08</c:v>
                </c:pt>
                <c:pt idx="309">
                  <c:v>3527.07</c:v>
                </c:pt>
                <c:pt idx="310">
                  <c:v>3526.42</c:v>
                </c:pt>
                <c:pt idx="311">
                  <c:v>3526.98</c:v>
                </c:pt>
                <c:pt idx="312">
                  <c:v>3527.38</c:v>
                </c:pt>
                <c:pt idx="313">
                  <c:v>3527.57</c:v>
                </c:pt>
                <c:pt idx="314">
                  <c:v>3528.05</c:v>
                </c:pt>
                <c:pt idx="315">
                  <c:v>3527.53</c:v>
                </c:pt>
                <c:pt idx="316">
                  <c:v>3527.49</c:v>
                </c:pt>
                <c:pt idx="317">
                  <c:v>3527.38</c:v>
                </c:pt>
                <c:pt idx="318">
                  <c:v>3526.34</c:v>
                </c:pt>
                <c:pt idx="319">
                  <c:v>3525.51</c:v>
                </c:pt>
                <c:pt idx="320">
                  <c:v>3524.63</c:v>
                </c:pt>
                <c:pt idx="321">
                  <c:v>3523.93</c:v>
                </c:pt>
                <c:pt idx="322">
                  <c:v>3521.99</c:v>
                </c:pt>
                <c:pt idx="323">
                  <c:v>3520.67</c:v>
                </c:pt>
                <c:pt idx="324">
                  <c:v>3518.14</c:v>
                </c:pt>
                <c:pt idx="325">
                  <c:v>3517.05</c:v>
                </c:pt>
                <c:pt idx="326">
                  <c:v>3515.02</c:v>
                </c:pt>
                <c:pt idx="327">
                  <c:v>3513.73</c:v>
                </c:pt>
                <c:pt idx="328">
                  <c:v>3511.1</c:v>
                </c:pt>
                <c:pt idx="329">
                  <c:v>3510.03</c:v>
                </c:pt>
                <c:pt idx="330">
                  <c:v>3507.04</c:v>
                </c:pt>
                <c:pt idx="331">
                  <c:v>3505.13</c:v>
                </c:pt>
                <c:pt idx="332">
                  <c:v>3501.68</c:v>
                </c:pt>
                <c:pt idx="333">
                  <c:v>3498.69</c:v>
                </c:pt>
                <c:pt idx="334">
                  <c:v>3496.04</c:v>
                </c:pt>
                <c:pt idx="335">
                  <c:v>3495.07</c:v>
                </c:pt>
                <c:pt idx="336">
                  <c:v>3493.45</c:v>
                </c:pt>
                <c:pt idx="337">
                  <c:v>3491.45</c:v>
                </c:pt>
                <c:pt idx="338">
                  <c:v>3489.61</c:v>
                </c:pt>
                <c:pt idx="339">
                  <c:v>3486.63</c:v>
                </c:pt>
                <c:pt idx="340">
                  <c:v>3483.83</c:v>
                </c:pt>
                <c:pt idx="341">
                  <c:v>3482.9</c:v>
                </c:pt>
                <c:pt idx="342">
                  <c:v>3480.2</c:v>
                </c:pt>
                <c:pt idx="343">
                  <c:v>3476.89</c:v>
                </c:pt>
                <c:pt idx="344">
                  <c:v>3475.7</c:v>
                </c:pt>
                <c:pt idx="345">
                  <c:v>3473.83</c:v>
                </c:pt>
                <c:pt idx="346">
                  <c:v>3472.91</c:v>
                </c:pt>
                <c:pt idx="347">
                  <c:v>3471.53</c:v>
                </c:pt>
                <c:pt idx="348">
                  <c:v>3471.46</c:v>
                </c:pt>
                <c:pt idx="349">
                  <c:v>3470.29</c:v>
                </c:pt>
                <c:pt idx="350">
                  <c:v>3469.64</c:v>
                </c:pt>
                <c:pt idx="351">
                  <c:v>3468.03</c:v>
                </c:pt>
                <c:pt idx="352">
                  <c:v>3465.44</c:v>
                </c:pt>
                <c:pt idx="353">
                  <c:v>3464.85</c:v>
                </c:pt>
                <c:pt idx="354">
                  <c:v>3463.85</c:v>
                </c:pt>
                <c:pt idx="355">
                  <c:v>3462.17</c:v>
                </c:pt>
                <c:pt idx="356">
                  <c:v>3461.5</c:v>
                </c:pt>
                <c:pt idx="357">
                  <c:v>3460.03</c:v>
                </c:pt>
                <c:pt idx="358">
                  <c:v>3459.33</c:v>
                </c:pt>
                <c:pt idx="359">
                  <c:v>3458.02</c:v>
                </c:pt>
                <c:pt idx="360">
                  <c:v>3456.77</c:v>
                </c:pt>
                <c:pt idx="361">
                  <c:v>3455.85</c:v>
                </c:pt>
                <c:pt idx="362">
                  <c:v>3454.09</c:v>
                </c:pt>
                <c:pt idx="363">
                  <c:v>3452.7</c:v>
                </c:pt>
                <c:pt idx="364">
                  <c:v>3450.91</c:v>
                </c:pt>
                <c:pt idx="365">
                  <c:v>3448.53</c:v>
                </c:pt>
                <c:pt idx="366">
                  <c:v>3447.92</c:v>
                </c:pt>
                <c:pt idx="367">
                  <c:v>3447.5</c:v>
                </c:pt>
                <c:pt idx="368">
                  <c:v>3447.5</c:v>
                </c:pt>
                <c:pt idx="369">
                  <c:v>3447.13</c:v>
                </c:pt>
                <c:pt idx="370">
                  <c:v>3446.96</c:v>
                </c:pt>
                <c:pt idx="371">
                  <c:v>3446.53</c:v>
                </c:pt>
                <c:pt idx="372">
                  <c:v>3444.89</c:v>
                </c:pt>
                <c:pt idx="373">
                  <c:v>3443.42</c:v>
                </c:pt>
                <c:pt idx="374">
                  <c:v>3441.98</c:v>
                </c:pt>
                <c:pt idx="375">
                  <c:v>3441.33</c:v>
                </c:pt>
                <c:pt idx="376">
                  <c:v>3440.35</c:v>
                </c:pt>
                <c:pt idx="377">
                  <c:v>3439.93</c:v>
                </c:pt>
                <c:pt idx="378">
                  <c:v>3438.18</c:v>
                </c:pt>
                <c:pt idx="379">
                  <c:v>3437.39</c:v>
                </c:pt>
                <c:pt idx="380">
                  <c:v>3436.15</c:v>
                </c:pt>
                <c:pt idx="381">
                  <c:v>3435.31</c:v>
                </c:pt>
                <c:pt idx="382">
                  <c:v>3434.95</c:v>
                </c:pt>
                <c:pt idx="383">
                  <c:v>3433.81</c:v>
                </c:pt>
                <c:pt idx="384">
                  <c:v>3432.99</c:v>
                </c:pt>
                <c:pt idx="385">
                  <c:v>3432.53</c:v>
                </c:pt>
                <c:pt idx="386">
                  <c:v>3432.14</c:v>
                </c:pt>
                <c:pt idx="387">
                  <c:v>3432.39</c:v>
                </c:pt>
                <c:pt idx="388">
                  <c:v>3432.51</c:v>
                </c:pt>
                <c:pt idx="389">
                  <c:v>3432.66</c:v>
                </c:pt>
                <c:pt idx="390">
                  <c:v>3432.52</c:v>
                </c:pt>
                <c:pt idx="391">
                  <c:v>3433.63</c:v>
                </c:pt>
                <c:pt idx="392">
                  <c:v>3434.38</c:v>
                </c:pt>
                <c:pt idx="393">
                  <c:v>3435.66</c:v>
                </c:pt>
                <c:pt idx="394">
                  <c:v>3437.35</c:v>
                </c:pt>
                <c:pt idx="395">
                  <c:v>3437.35</c:v>
                </c:pt>
                <c:pt idx="396">
                  <c:v>3437.35</c:v>
                </c:pt>
                <c:pt idx="397">
                  <c:v>3437.35</c:v>
                </c:pt>
                <c:pt idx="398">
                  <c:v>3437.35</c:v>
                </c:pt>
                <c:pt idx="399">
                  <c:v>3437.35</c:v>
                </c:pt>
                <c:pt idx="400">
                  <c:v>3437.48</c:v>
                </c:pt>
                <c:pt idx="401">
                  <c:v>3439.06</c:v>
                </c:pt>
                <c:pt idx="402">
                  <c:v>3440.25</c:v>
                </c:pt>
                <c:pt idx="403">
                  <c:v>3443.15</c:v>
                </c:pt>
                <c:pt idx="404">
                  <c:v>3444.29</c:v>
                </c:pt>
                <c:pt idx="405">
                  <c:v>3445.98</c:v>
                </c:pt>
                <c:pt idx="406">
                  <c:v>3446.28</c:v>
                </c:pt>
                <c:pt idx="407">
                  <c:v>3448.37</c:v>
                </c:pt>
                <c:pt idx="408">
                  <c:v>3450.99</c:v>
                </c:pt>
                <c:pt idx="409">
                  <c:v>3453.71</c:v>
                </c:pt>
                <c:pt idx="410">
                  <c:v>3454.55</c:v>
                </c:pt>
                <c:pt idx="411">
                  <c:v>3458.91</c:v>
                </c:pt>
                <c:pt idx="412">
                  <c:v>3460.84</c:v>
                </c:pt>
                <c:pt idx="413">
                  <c:v>3463.68</c:v>
                </c:pt>
                <c:pt idx="414">
                  <c:v>3465.09</c:v>
                </c:pt>
                <c:pt idx="415">
                  <c:v>3465.56</c:v>
                </c:pt>
                <c:pt idx="416">
                  <c:v>3466.93</c:v>
                </c:pt>
                <c:pt idx="417">
                  <c:v>3468.1</c:v>
                </c:pt>
                <c:pt idx="418">
                  <c:v>3468.92</c:v>
                </c:pt>
                <c:pt idx="419">
                  <c:v>3469.54</c:v>
                </c:pt>
                <c:pt idx="420">
                  <c:v>3470.54</c:v>
                </c:pt>
                <c:pt idx="421">
                  <c:v>3470.99</c:v>
                </c:pt>
                <c:pt idx="422">
                  <c:v>3472.55</c:v>
                </c:pt>
                <c:pt idx="423">
                  <c:v>3472.44</c:v>
                </c:pt>
                <c:pt idx="424">
                  <c:v>3472.74</c:v>
                </c:pt>
                <c:pt idx="425">
                  <c:v>3472.52</c:v>
                </c:pt>
                <c:pt idx="426">
                  <c:v>3473.75</c:v>
                </c:pt>
                <c:pt idx="427">
                  <c:v>3474.21</c:v>
                </c:pt>
                <c:pt idx="428">
                  <c:v>3474.23</c:v>
                </c:pt>
                <c:pt idx="429">
                  <c:v>3474.36</c:v>
                </c:pt>
                <c:pt idx="430">
                  <c:v>3473.31</c:v>
                </c:pt>
                <c:pt idx="431">
                  <c:v>3473.64</c:v>
                </c:pt>
                <c:pt idx="432">
                  <c:v>3473.86</c:v>
                </c:pt>
                <c:pt idx="433">
                  <c:v>3472.78</c:v>
                </c:pt>
                <c:pt idx="434">
                  <c:v>3472.98</c:v>
                </c:pt>
                <c:pt idx="435">
                  <c:v>3472.65</c:v>
                </c:pt>
                <c:pt idx="436">
                  <c:v>3471.89</c:v>
                </c:pt>
                <c:pt idx="437">
                  <c:v>3471.85</c:v>
                </c:pt>
                <c:pt idx="438">
                  <c:v>3469.74</c:v>
                </c:pt>
                <c:pt idx="439">
                  <c:v>3469.79</c:v>
                </c:pt>
                <c:pt idx="440">
                  <c:v>3469.58</c:v>
                </c:pt>
                <c:pt idx="441">
                  <c:v>3467.91</c:v>
                </c:pt>
                <c:pt idx="442">
                  <c:v>3468.16</c:v>
                </c:pt>
                <c:pt idx="443">
                  <c:v>3466.09</c:v>
                </c:pt>
                <c:pt idx="444">
                  <c:v>3465.98</c:v>
                </c:pt>
                <c:pt idx="445">
                  <c:v>3465.26</c:v>
                </c:pt>
                <c:pt idx="446">
                  <c:v>3464.6</c:v>
                </c:pt>
                <c:pt idx="447">
                  <c:v>3464.15</c:v>
                </c:pt>
                <c:pt idx="448">
                  <c:v>3462.81</c:v>
                </c:pt>
                <c:pt idx="449">
                  <c:v>3461.93</c:v>
                </c:pt>
                <c:pt idx="450">
                  <c:v>3461.61</c:v>
                </c:pt>
                <c:pt idx="451">
                  <c:v>3461.31</c:v>
                </c:pt>
                <c:pt idx="452">
                  <c:v>3460.47</c:v>
                </c:pt>
                <c:pt idx="453">
                  <c:v>3459.36</c:v>
                </c:pt>
                <c:pt idx="454">
                  <c:v>3459.5</c:v>
                </c:pt>
                <c:pt idx="455">
                  <c:v>3457.7</c:v>
                </c:pt>
                <c:pt idx="456">
                  <c:v>3457.48</c:v>
                </c:pt>
                <c:pt idx="457">
                  <c:v>3456.49</c:v>
                </c:pt>
                <c:pt idx="458">
                  <c:v>3455.64</c:v>
                </c:pt>
                <c:pt idx="459">
                  <c:v>3454.99</c:v>
                </c:pt>
                <c:pt idx="460">
                  <c:v>3454.46</c:v>
                </c:pt>
                <c:pt idx="461">
                  <c:v>3454.33</c:v>
                </c:pt>
                <c:pt idx="462">
                  <c:v>3454.39</c:v>
                </c:pt>
                <c:pt idx="463">
                  <c:v>3453.44</c:v>
                </c:pt>
                <c:pt idx="464">
                  <c:v>3453.08</c:v>
                </c:pt>
                <c:pt idx="465">
                  <c:v>3452.37</c:v>
                </c:pt>
                <c:pt idx="466">
                  <c:v>3451.53</c:v>
                </c:pt>
                <c:pt idx="467">
                  <c:v>3452.08</c:v>
                </c:pt>
                <c:pt idx="468">
                  <c:v>3451.52</c:v>
                </c:pt>
                <c:pt idx="469">
                  <c:v>3451.08</c:v>
                </c:pt>
                <c:pt idx="470">
                  <c:v>3450.39</c:v>
                </c:pt>
                <c:pt idx="471">
                  <c:v>3449.79</c:v>
                </c:pt>
                <c:pt idx="472">
                  <c:v>3449.96</c:v>
                </c:pt>
                <c:pt idx="473">
                  <c:v>3448.51</c:v>
                </c:pt>
                <c:pt idx="474">
                  <c:v>3448.76</c:v>
                </c:pt>
                <c:pt idx="475">
                  <c:v>3448.45</c:v>
                </c:pt>
                <c:pt idx="476">
                  <c:v>3447.95</c:v>
                </c:pt>
                <c:pt idx="477">
                  <c:v>3447.61</c:v>
                </c:pt>
                <c:pt idx="478">
                  <c:v>3446.45</c:v>
                </c:pt>
                <c:pt idx="479">
                  <c:v>3445.77</c:v>
                </c:pt>
                <c:pt idx="480">
                  <c:v>3445.8</c:v>
                </c:pt>
                <c:pt idx="481">
                  <c:v>3445.08</c:v>
                </c:pt>
                <c:pt idx="482">
                  <c:v>3445.12</c:v>
                </c:pt>
                <c:pt idx="483">
                  <c:v>3443.29</c:v>
                </c:pt>
                <c:pt idx="484">
                  <c:v>3442.95</c:v>
                </c:pt>
                <c:pt idx="485">
                  <c:v>3442.05</c:v>
                </c:pt>
                <c:pt idx="486">
                  <c:v>3442.05</c:v>
                </c:pt>
                <c:pt idx="487">
                  <c:v>3441.52</c:v>
                </c:pt>
                <c:pt idx="488">
                  <c:v>3440.49</c:v>
                </c:pt>
                <c:pt idx="489">
                  <c:v>3439.99</c:v>
                </c:pt>
                <c:pt idx="490">
                  <c:v>3439.3</c:v>
                </c:pt>
                <c:pt idx="491">
                  <c:v>3438.68</c:v>
                </c:pt>
                <c:pt idx="492">
                  <c:v>3437.62</c:v>
                </c:pt>
                <c:pt idx="493">
                  <c:v>3436.74</c:v>
                </c:pt>
                <c:pt idx="494">
                  <c:v>3436.84</c:v>
                </c:pt>
                <c:pt idx="495">
                  <c:v>3436.19</c:v>
                </c:pt>
                <c:pt idx="496">
                  <c:v>3435.15</c:v>
                </c:pt>
                <c:pt idx="497">
                  <c:v>3434.08</c:v>
                </c:pt>
                <c:pt idx="498">
                  <c:v>3432.78</c:v>
                </c:pt>
                <c:pt idx="499">
                  <c:v>3432.12</c:v>
                </c:pt>
                <c:pt idx="500">
                  <c:v>3431.58</c:v>
                </c:pt>
                <c:pt idx="501">
                  <c:v>3430.52</c:v>
                </c:pt>
                <c:pt idx="502">
                  <c:v>3430.31</c:v>
                </c:pt>
                <c:pt idx="503">
                  <c:v>3426.88</c:v>
                </c:pt>
                <c:pt idx="504">
                  <c:v>3425.94</c:v>
                </c:pt>
                <c:pt idx="505">
                  <c:v>3425.48</c:v>
                </c:pt>
                <c:pt idx="506">
                  <c:v>3423.55</c:v>
                </c:pt>
                <c:pt idx="507">
                  <c:v>3421.9</c:v>
                </c:pt>
                <c:pt idx="508">
                  <c:v>3420.59</c:v>
                </c:pt>
                <c:pt idx="509">
                  <c:v>3419.08</c:v>
                </c:pt>
                <c:pt idx="510">
                  <c:v>3418.98</c:v>
                </c:pt>
                <c:pt idx="511">
                  <c:v>3417.23</c:v>
                </c:pt>
                <c:pt idx="512">
                  <c:v>3417.41</c:v>
                </c:pt>
                <c:pt idx="513">
                  <c:v>3415.79</c:v>
                </c:pt>
                <c:pt idx="514">
                  <c:v>3415.24</c:v>
                </c:pt>
                <c:pt idx="515">
                  <c:v>3414.97</c:v>
                </c:pt>
                <c:pt idx="516">
                  <c:v>3413.39</c:v>
                </c:pt>
                <c:pt idx="517">
                  <c:v>3412.5</c:v>
                </c:pt>
                <c:pt idx="518">
                  <c:v>3410.69</c:v>
                </c:pt>
                <c:pt idx="519">
                  <c:v>3410.69</c:v>
                </c:pt>
                <c:pt idx="520">
                  <c:v>3410.69</c:v>
                </c:pt>
                <c:pt idx="521">
                  <c:v>3410.37</c:v>
                </c:pt>
                <c:pt idx="522">
                  <c:v>3410.75</c:v>
                </c:pt>
                <c:pt idx="523">
                  <c:v>3409.22</c:v>
                </c:pt>
                <c:pt idx="524">
                  <c:v>3409.43</c:v>
                </c:pt>
                <c:pt idx="525">
                  <c:v>3409.39</c:v>
                </c:pt>
                <c:pt idx="526">
                  <c:v>3409.39</c:v>
                </c:pt>
                <c:pt idx="527">
                  <c:v>3409.5</c:v>
                </c:pt>
                <c:pt idx="528">
                  <c:v>3409.18</c:v>
                </c:pt>
                <c:pt idx="529">
                  <c:v>3409.15</c:v>
                </c:pt>
                <c:pt idx="530">
                  <c:v>3409.4</c:v>
                </c:pt>
                <c:pt idx="531">
                  <c:v>3408.22</c:v>
                </c:pt>
                <c:pt idx="532">
                  <c:v>3408.52</c:v>
                </c:pt>
                <c:pt idx="533">
                  <c:v>3406.48</c:v>
                </c:pt>
                <c:pt idx="534">
                  <c:v>3406.51</c:v>
                </c:pt>
                <c:pt idx="535">
                  <c:v>3407.14</c:v>
                </c:pt>
                <c:pt idx="536">
                  <c:v>3406.83</c:v>
                </c:pt>
                <c:pt idx="537">
                  <c:v>3406.96</c:v>
                </c:pt>
                <c:pt idx="538">
                  <c:v>3404.47</c:v>
                </c:pt>
                <c:pt idx="539">
                  <c:v>3403.89</c:v>
                </c:pt>
                <c:pt idx="540">
                  <c:v>3403.91</c:v>
                </c:pt>
                <c:pt idx="541">
                  <c:v>3402.03</c:v>
                </c:pt>
                <c:pt idx="542">
                  <c:v>3401.47</c:v>
                </c:pt>
                <c:pt idx="543">
                  <c:v>3399.92</c:v>
                </c:pt>
                <c:pt idx="544">
                  <c:v>3400.4</c:v>
                </c:pt>
                <c:pt idx="545">
                  <c:v>3399.82</c:v>
                </c:pt>
                <c:pt idx="546">
                  <c:v>3397.78</c:v>
                </c:pt>
                <c:pt idx="547">
                  <c:v>3397.47</c:v>
                </c:pt>
                <c:pt idx="548">
                  <c:v>3396.04</c:v>
                </c:pt>
                <c:pt idx="549">
                  <c:v>3395.09</c:v>
                </c:pt>
                <c:pt idx="550">
                  <c:v>3395.09</c:v>
                </c:pt>
                <c:pt idx="551">
                  <c:v>3394.91</c:v>
                </c:pt>
                <c:pt idx="552">
                  <c:v>3394.73</c:v>
                </c:pt>
                <c:pt idx="553">
                  <c:v>3391.87</c:v>
                </c:pt>
                <c:pt idx="554">
                  <c:v>3392.15</c:v>
                </c:pt>
                <c:pt idx="555">
                  <c:v>3391.36</c:v>
                </c:pt>
                <c:pt idx="556">
                  <c:v>3388.59</c:v>
                </c:pt>
                <c:pt idx="557">
                  <c:v>3388.16</c:v>
                </c:pt>
                <c:pt idx="558">
                  <c:v>3387.01</c:v>
                </c:pt>
                <c:pt idx="559">
                  <c:v>3386.98</c:v>
                </c:pt>
                <c:pt idx="560">
                  <c:v>3385.61</c:v>
                </c:pt>
                <c:pt idx="561">
                  <c:v>3384.46</c:v>
                </c:pt>
                <c:pt idx="562">
                  <c:v>3382.61</c:v>
                </c:pt>
                <c:pt idx="563">
                  <c:v>3381.89</c:v>
                </c:pt>
                <c:pt idx="564">
                  <c:v>3378.33</c:v>
                </c:pt>
                <c:pt idx="565">
                  <c:v>3377.93</c:v>
                </c:pt>
                <c:pt idx="566">
                  <c:v>3375.68</c:v>
                </c:pt>
                <c:pt idx="567">
                  <c:v>3376.05</c:v>
                </c:pt>
                <c:pt idx="568">
                  <c:v>3374.97</c:v>
                </c:pt>
                <c:pt idx="569">
                  <c:v>3374.97</c:v>
                </c:pt>
                <c:pt idx="570">
                  <c:v>3375.69</c:v>
                </c:pt>
                <c:pt idx="571">
                  <c:v>3375.12</c:v>
                </c:pt>
                <c:pt idx="572">
                  <c:v>3375.85</c:v>
                </c:pt>
                <c:pt idx="573">
                  <c:v>3375.14</c:v>
                </c:pt>
                <c:pt idx="574">
                  <c:v>3375.34</c:v>
                </c:pt>
                <c:pt idx="575">
                  <c:v>3376.29</c:v>
                </c:pt>
                <c:pt idx="576">
                  <c:v>3376.6</c:v>
                </c:pt>
                <c:pt idx="577">
                  <c:v>3376.69</c:v>
                </c:pt>
                <c:pt idx="578">
                  <c:v>3376.62</c:v>
                </c:pt>
                <c:pt idx="579">
                  <c:v>3376.93</c:v>
                </c:pt>
                <c:pt idx="580">
                  <c:v>3376.64</c:v>
                </c:pt>
                <c:pt idx="581">
                  <c:v>3376.38</c:v>
                </c:pt>
                <c:pt idx="582">
                  <c:v>3376.29</c:v>
                </c:pt>
                <c:pt idx="583">
                  <c:v>3375.96</c:v>
                </c:pt>
                <c:pt idx="584">
                  <c:v>3375.99</c:v>
                </c:pt>
                <c:pt idx="585">
                  <c:v>3375.88</c:v>
                </c:pt>
                <c:pt idx="586">
                  <c:v>3376.48</c:v>
                </c:pt>
                <c:pt idx="587">
                  <c:v>3376.59</c:v>
                </c:pt>
                <c:pt idx="588">
                  <c:v>3375.7</c:v>
                </c:pt>
                <c:pt idx="589">
                  <c:v>3375.96</c:v>
                </c:pt>
                <c:pt idx="590">
                  <c:v>3375.93</c:v>
                </c:pt>
                <c:pt idx="591">
                  <c:v>3375.86</c:v>
                </c:pt>
                <c:pt idx="592">
                  <c:v>3376.59</c:v>
                </c:pt>
                <c:pt idx="593">
                  <c:v>3376.1</c:v>
                </c:pt>
                <c:pt idx="594">
                  <c:v>3376.08</c:v>
                </c:pt>
                <c:pt idx="595">
                  <c:v>3376.45</c:v>
                </c:pt>
                <c:pt idx="596">
                  <c:v>3376.11</c:v>
                </c:pt>
                <c:pt idx="597">
                  <c:v>3376.53</c:v>
                </c:pt>
                <c:pt idx="598">
                  <c:v>3376.43</c:v>
                </c:pt>
                <c:pt idx="599">
                  <c:v>3376.74</c:v>
                </c:pt>
                <c:pt idx="600">
                  <c:v>3376.32</c:v>
                </c:pt>
                <c:pt idx="601">
                  <c:v>3376.83</c:v>
                </c:pt>
                <c:pt idx="602">
                  <c:v>3376.93</c:v>
                </c:pt>
                <c:pt idx="603">
                  <c:v>3377.44</c:v>
                </c:pt>
                <c:pt idx="604">
                  <c:v>3377.35</c:v>
                </c:pt>
                <c:pt idx="605">
                  <c:v>3377.03</c:v>
                </c:pt>
                <c:pt idx="606">
                  <c:v>3378.3</c:v>
                </c:pt>
                <c:pt idx="607">
                  <c:v>3378.9</c:v>
                </c:pt>
                <c:pt idx="608">
                  <c:v>3380.31</c:v>
                </c:pt>
                <c:pt idx="609">
                  <c:v>3381.24</c:v>
                </c:pt>
                <c:pt idx="610">
                  <c:v>3381.46</c:v>
                </c:pt>
                <c:pt idx="611">
                  <c:v>3381.38</c:v>
                </c:pt>
                <c:pt idx="612">
                  <c:v>3381.47</c:v>
                </c:pt>
                <c:pt idx="613">
                  <c:v>3381.49</c:v>
                </c:pt>
                <c:pt idx="614">
                  <c:v>3381.63</c:v>
                </c:pt>
                <c:pt idx="615">
                  <c:v>3381.57</c:v>
                </c:pt>
                <c:pt idx="616">
                  <c:v>3381.52</c:v>
                </c:pt>
                <c:pt idx="617">
                  <c:v>3381.38</c:v>
                </c:pt>
                <c:pt idx="618">
                  <c:v>3381.05</c:v>
                </c:pt>
                <c:pt idx="619">
                  <c:v>3381.65</c:v>
                </c:pt>
                <c:pt idx="620">
                  <c:v>3381.28</c:v>
                </c:pt>
                <c:pt idx="621">
                  <c:v>3381.11</c:v>
                </c:pt>
                <c:pt idx="622">
                  <c:v>3381.48</c:v>
                </c:pt>
                <c:pt idx="623">
                  <c:v>3381.48</c:v>
                </c:pt>
                <c:pt idx="624">
                  <c:v>3381.64</c:v>
                </c:pt>
                <c:pt idx="625">
                  <c:v>3381.45</c:v>
                </c:pt>
                <c:pt idx="626">
                  <c:v>3380.69</c:v>
                </c:pt>
                <c:pt idx="627">
                  <c:v>3381.54</c:v>
                </c:pt>
                <c:pt idx="628">
                  <c:v>3380.61</c:v>
                </c:pt>
                <c:pt idx="629">
                  <c:v>3381.43</c:v>
                </c:pt>
                <c:pt idx="630">
                  <c:v>3381</c:v>
                </c:pt>
                <c:pt idx="631">
                  <c:v>3380.24</c:v>
                </c:pt>
                <c:pt idx="632">
                  <c:v>3381.73</c:v>
                </c:pt>
                <c:pt idx="633">
                  <c:v>3381.19</c:v>
                </c:pt>
                <c:pt idx="634">
                  <c:v>3381.75</c:v>
                </c:pt>
                <c:pt idx="635">
                  <c:v>3381.32</c:v>
                </c:pt>
                <c:pt idx="636">
                  <c:v>3381.04</c:v>
                </c:pt>
                <c:pt idx="637">
                  <c:v>3381.23</c:v>
                </c:pt>
                <c:pt idx="638">
                  <c:v>3380.96</c:v>
                </c:pt>
                <c:pt idx="639">
                  <c:v>3381.24</c:v>
                </c:pt>
                <c:pt idx="640">
                  <c:v>3381.36</c:v>
                </c:pt>
                <c:pt idx="641">
                  <c:v>3381.29</c:v>
                </c:pt>
                <c:pt idx="642">
                  <c:v>3381.19</c:v>
                </c:pt>
                <c:pt idx="643">
                  <c:v>3380.88</c:v>
                </c:pt>
                <c:pt idx="644">
                  <c:v>3380.86</c:v>
                </c:pt>
                <c:pt idx="645">
                  <c:v>3380.78</c:v>
                </c:pt>
                <c:pt idx="646">
                  <c:v>3381.01</c:v>
                </c:pt>
                <c:pt idx="647">
                  <c:v>3380.9</c:v>
                </c:pt>
                <c:pt idx="648">
                  <c:v>3381.05</c:v>
                </c:pt>
                <c:pt idx="649">
                  <c:v>3381.05</c:v>
                </c:pt>
                <c:pt idx="650">
                  <c:v>3381.08</c:v>
                </c:pt>
                <c:pt idx="651">
                  <c:v>3380.94</c:v>
                </c:pt>
                <c:pt idx="652">
                  <c:v>3381.16</c:v>
                </c:pt>
                <c:pt idx="653">
                  <c:v>3380.89</c:v>
                </c:pt>
                <c:pt idx="654">
                  <c:v>3381.15</c:v>
                </c:pt>
                <c:pt idx="655">
                  <c:v>3380.84</c:v>
                </c:pt>
                <c:pt idx="656">
                  <c:v>3381.05</c:v>
                </c:pt>
                <c:pt idx="657">
                  <c:v>3381.05</c:v>
                </c:pt>
                <c:pt idx="658">
                  <c:v>3381.05</c:v>
                </c:pt>
                <c:pt idx="659">
                  <c:v>3381.05</c:v>
                </c:pt>
                <c:pt idx="660">
                  <c:v>3381.05</c:v>
                </c:pt>
                <c:pt idx="661">
                  <c:v>3380.8</c:v>
                </c:pt>
                <c:pt idx="662">
                  <c:v>3380.81</c:v>
                </c:pt>
                <c:pt idx="663">
                  <c:v>3380.76</c:v>
                </c:pt>
                <c:pt idx="664">
                  <c:v>3380.56</c:v>
                </c:pt>
                <c:pt idx="665">
                  <c:v>3380.45</c:v>
                </c:pt>
                <c:pt idx="666">
                  <c:v>3380.58</c:v>
                </c:pt>
                <c:pt idx="667">
                  <c:v>3380.94</c:v>
                </c:pt>
                <c:pt idx="668">
                  <c:v>3380.87</c:v>
                </c:pt>
                <c:pt idx="669">
                  <c:v>3380.79</c:v>
                </c:pt>
                <c:pt idx="670">
                  <c:v>3380.86</c:v>
                </c:pt>
                <c:pt idx="671">
                  <c:v>3380.95</c:v>
                </c:pt>
                <c:pt idx="672">
                  <c:v>3380.81</c:v>
                </c:pt>
                <c:pt idx="673">
                  <c:v>3380.86</c:v>
                </c:pt>
                <c:pt idx="674">
                  <c:v>3380.75</c:v>
                </c:pt>
                <c:pt idx="675">
                  <c:v>3380.92</c:v>
                </c:pt>
                <c:pt idx="676">
                  <c:v>3380.93</c:v>
                </c:pt>
                <c:pt idx="677">
                  <c:v>3381.03</c:v>
                </c:pt>
                <c:pt idx="678">
                  <c:v>3381.14</c:v>
                </c:pt>
                <c:pt idx="679">
                  <c:v>3381.36</c:v>
                </c:pt>
                <c:pt idx="680">
                  <c:v>3380.81</c:v>
                </c:pt>
                <c:pt idx="681">
                  <c:v>3381.18</c:v>
                </c:pt>
                <c:pt idx="682">
                  <c:v>3381</c:v>
                </c:pt>
                <c:pt idx="683">
                  <c:v>3381.23</c:v>
                </c:pt>
                <c:pt idx="684">
                  <c:v>3381.23</c:v>
                </c:pt>
                <c:pt idx="685">
                  <c:v>3380.85</c:v>
                </c:pt>
                <c:pt idx="686">
                  <c:v>3381.03</c:v>
                </c:pt>
                <c:pt idx="687">
                  <c:v>3381.43</c:v>
                </c:pt>
                <c:pt idx="688">
                  <c:v>3381.24</c:v>
                </c:pt>
                <c:pt idx="689">
                  <c:v>3381.13</c:v>
                </c:pt>
                <c:pt idx="690">
                  <c:v>3380.64</c:v>
                </c:pt>
                <c:pt idx="691">
                  <c:v>3380.77</c:v>
                </c:pt>
                <c:pt idx="692">
                  <c:v>3380.39</c:v>
                </c:pt>
                <c:pt idx="693">
                  <c:v>3380.59</c:v>
                </c:pt>
                <c:pt idx="694">
                  <c:v>3380.94</c:v>
                </c:pt>
                <c:pt idx="695">
                  <c:v>3380.64</c:v>
                </c:pt>
                <c:pt idx="696">
                  <c:v>3380.67</c:v>
                </c:pt>
                <c:pt idx="697">
                  <c:v>3380.76</c:v>
                </c:pt>
                <c:pt idx="698">
                  <c:v>3380.71</c:v>
                </c:pt>
                <c:pt idx="699">
                  <c:v>3381.09</c:v>
                </c:pt>
                <c:pt idx="700">
                  <c:v>3380.89</c:v>
                </c:pt>
                <c:pt idx="701">
                  <c:v>3380.74</c:v>
                </c:pt>
                <c:pt idx="702">
                  <c:v>3380.84</c:v>
                </c:pt>
                <c:pt idx="703">
                  <c:v>3380.8</c:v>
                </c:pt>
                <c:pt idx="704">
                  <c:v>3380.74</c:v>
                </c:pt>
                <c:pt idx="705">
                  <c:v>3380.43</c:v>
                </c:pt>
                <c:pt idx="706">
                  <c:v>3381.09</c:v>
                </c:pt>
                <c:pt idx="707">
                  <c:v>3381.55</c:v>
                </c:pt>
                <c:pt idx="708">
                  <c:v>3381.38</c:v>
                </c:pt>
                <c:pt idx="709">
                  <c:v>3381.51</c:v>
                </c:pt>
                <c:pt idx="710">
                  <c:v>3380.99</c:v>
                </c:pt>
                <c:pt idx="711">
                  <c:v>3381.24</c:v>
                </c:pt>
                <c:pt idx="712">
                  <c:v>3380.9</c:v>
                </c:pt>
                <c:pt idx="713">
                  <c:v>3381.02</c:v>
                </c:pt>
                <c:pt idx="714">
                  <c:v>3381.12</c:v>
                </c:pt>
                <c:pt idx="715">
                  <c:v>3380.93</c:v>
                </c:pt>
                <c:pt idx="716">
                  <c:v>3381.41</c:v>
                </c:pt>
                <c:pt idx="717">
                  <c:v>3381.53</c:v>
                </c:pt>
                <c:pt idx="718">
                  <c:v>3381.82</c:v>
                </c:pt>
                <c:pt idx="719">
                  <c:v>3382.96</c:v>
                </c:pt>
                <c:pt idx="720">
                  <c:v>3382.71</c:v>
                </c:pt>
                <c:pt idx="721">
                  <c:v>3383.86</c:v>
                </c:pt>
                <c:pt idx="722">
                  <c:v>3384.41</c:v>
                </c:pt>
                <c:pt idx="723">
                  <c:v>3385.87</c:v>
                </c:pt>
                <c:pt idx="724">
                  <c:v>3385.87</c:v>
                </c:pt>
                <c:pt idx="725">
                  <c:v>3387.17</c:v>
                </c:pt>
                <c:pt idx="726">
                  <c:v>3388.55</c:v>
                </c:pt>
                <c:pt idx="727">
                  <c:v>3389.5</c:v>
                </c:pt>
                <c:pt idx="728">
                  <c:v>3392.36</c:v>
                </c:pt>
                <c:pt idx="729">
                  <c:v>3393.53</c:v>
                </c:pt>
                <c:pt idx="730">
                  <c:v>3395.18</c:v>
                </c:pt>
                <c:pt idx="731">
                  <c:v>3397.42</c:v>
                </c:pt>
                <c:pt idx="732">
                  <c:v>3399.51</c:v>
                </c:pt>
                <c:pt idx="733">
                  <c:v>3401.46</c:v>
                </c:pt>
                <c:pt idx="734">
                  <c:v>3402.39</c:v>
                </c:pt>
                <c:pt idx="735">
                  <c:v>3402.5</c:v>
                </c:pt>
                <c:pt idx="736">
                  <c:v>3402.78</c:v>
                </c:pt>
                <c:pt idx="737">
                  <c:v>3402.87</c:v>
                </c:pt>
                <c:pt idx="738">
                  <c:v>3404.64</c:v>
                </c:pt>
                <c:pt idx="739">
                  <c:v>3406.79</c:v>
                </c:pt>
                <c:pt idx="740">
                  <c:v>3407.42</c:v>
                </c:pt>
                <c:pt idx="741">
                  <c:v>3407.88</c:v>
                </c:pt>
                <c:pt idx="742">
                  <c:v>3408.95</c:v>
                </c:pt>
                <c:pt idx="743">
                  <c:v>3409.37</c:v>
                </c:pt>
                <c:pt idx="744">
                  <c:v>3409.59</c:v>
                </c:pt>
                <c:pt idx="745">
                  <c:v>3410.23</c:v>
                </c:pt>
                <c:pt idx="746">
                  <c:v>3410.72</c:v>
                </c:pt>
                <c:pt idx="747">
                  <c:v>3411.42</c:v>
                </c:pt>
                <c:pt idx="748">
                  <c:v>3413.09</c:v>
                </c:pt>
                <c:pt idx="749">
                  <c:v>3413.51</c:v>
                </c:pt>
                <c:pt idx="750">
                  <c:v>3414.18</c:v>
                </c:pt>
                <c:pt idx="751">
                  <c:v>3415.19</c:v>
                </c:pt>
                <c:pt idx="752">
                  <c:v>3415.07</c:v>
                </c:pt>
                <c:pt idx="753">
                  <c:v>3415.79</c:v>
                </c:pt>
                <c:pt idx="754">
                  <c:v>3416.66</c:v>
                </c:pt>
                <c:pt idx="755">
                  <c:v>3417.19</c:v>
                </c:pt>
                <c:pt idx="756">
                  <c:v>3417.19</c:v>
                </c:pt>
                <c:pt idx="757">
                  <c:v>3417.18</c:v>
                </c:pt>
                <c:pt idx="758">
                  <c:v>3417.42</c:v>
                </c:pt>
                <c:pt idx="759">
                  <c:v>3417.77</c:v>
                </c:pt>
                <c:pt idx="760">
                  <c:v>3416.98</c:v>
                </c:pt>
                <c:pt idx="761">
                  <c:v>3416.82</c:v>
                </c:pt>
                <c:pt idx="762">
                  <c:v>3416.82</c:v>
                </c:pt>
                <c:pt idx="763">
                  <c:v>3416.57</c:v>
                </c:pt>
                <c:pt idx="764">
                  <c:v>3417.45</c:v>
                </c:pt>
                <c:pt idx="765">
                  <c:v>3417.88</c:v>
                </c:pt>
                <c:pt idx="766">
                  <c:v>3417.29</c:v>
                </c:pt>
                <c:pt idx="767">
                  <c:v>3417.71</c:v>
                </c:pt>
                <c:pt idx="768">
                  <c:v>3416.71</c:v>
                </c:pt>
                <c:pt idx="769">
                  <c:v>3417.31</c:v>
                </c:pt>
                <c:pt idx="770">
                  <c:v>3417.79</c:v>
                </c:pt>
                <c:pt idx="771">
                  <c:v>3417.29</c:v>
                </c:pt>
                <c:pt idx="772">
                  <c:v>3417.91</c:v>
                </c:pt>
                <c:pt idx="773">
                  <c:v>3417.14</c:v>
                </c:pt>
                <c:pt idx="774">
                  <c:v>3417.49</c:v>
                </c:pt>
                <c:pt idx="775">
                  <c:v>3418.12</c:v>
                </c:pt>
                <c:pt idx="776">
                  <c:v>3417.98</c:v>
                </c:pt>
                <c:pt idx="777">
                  <c:v>3418.84</c:v>
                </c:pt>
                <c:pt idx="778">
                  <c:v>3419.59</c:v>
                </c:pt>
                <c:pt idx="779">
                  <c:v>3420.09</c:v>
                </c:pt>
                <c:pt idx="780">
                  <c:v>3420.25</c:v>
                </c:pt>
                <c:pt idx="781">
                  <c:v>3420.46</c:v>
                </c:pt>
                <c:pt idx="782">
                  <c:v>3420.46</c:v>
                </c:pt>
                <c:pt idx="783">
                  <c:v>3420.92</c:v>
                </c:pt>
                <c:pt idx="784">
                  <c:v>3421.43</c:v>
                </c:pt>
                <c:pt idx="785">
                  <c:v>3422.08</c:v>
                </c:pt>
                <c:pt idx="786">
                  <c:v>3422.7</c:v>
                </c:pt>
                <c:pt idx="787">
                  <c:v>3423.28</c:v>
                </c:pt>
                <c:pt idx="788">
                  <c:v>3423.93</c:v>
                </c:pt>
                <c:pt idx="789">
                  <c:v>3424.61</c:v>
                </c:pt>
                <c:pt idx="790">
                  <c:v>3426.1</c:v>
                </c:pt>
                <c:pt idx="791">
                  <c:v>3427.07</c:v>
                </c:pt>
                <c:pt idx="792">
                  <c:v>3427.88</c:v>
                </c:pt>
                <c:pt idx="793">
                  <c:v>3428.91</c:v>
                </c:pt>
                <c:pt idx="794">
                  <c:v>3429.7</c:v>
                </c:pt>
                <c:pt idx="795">
                  <c:v>3430.65</c:v>
                </c:pt>
                <c:pt idx="796">
                  <c:v>3433.03</c:v>
                </c:pt>
                <c:pt idx="797">
                  <c:v>3435.18</c:v>
                </c:pt>
                <c:pt idx="798">
                  <c:v>3437.92</c:v>
                </c:pt>
                <c:pt idx="799">
                  <c:v>3439.01</c:v>
                </c:pt>
                <c:pt idx="800">
                  <c:v>3440.29</c:v>
                </c:pt>
                <c:pt idx="801">
                  <c:v>3443.25</c:v>
                </c:pt>
                <c:pt idx="802">
                  <c:v>3445.22</c:v>
                </c:pt>
                <c:pt idx="803">
                  <c:v>3447.43</c:v>
                </c:pt>
                <c:pt idx="804">
                  <c:v>3448.24</c:v>
                </c:pt>
                <c:pt idx="805">
                  <c:v>3449</c:v>
                </c:pt>
                <c:pt idx="806">
                  <c:v>3451.31</c:v>
                </c:pt>
                <c:pt idx="807">
                  <c:v>3453.67</c:v>
                </c:pt>
                <c:pt idx="808">
                  <c:v>3454.73</c:v>
                </c:pt>
                <c:pt idx="809">
                  <c:v>3455.22</c:v>
                </c:pt>
                <c:pt idx="810">
                  <c:v>3455.89</c:v>
                </c:pt>
                <c:pt idx="811">
                  <c:v>3457.45</c:v>
                </c:pt>
                <c:pt idx="812">
                  <c:v>3458.67</c:v>
                </c:pt>
                <c:pt idx="813">
                  <c:v>3458.92</c:v>
                </c:pt>
                <c:pt idx="814">
                  <c:v>3459.07</c:v>
                </c:pt>
                <c:pt idx="815">
                  <c:v>3459.57</c:v>
                </c:pt>
                <c:pt idx="816">
                  <c:v>3459.95</c:v>
                </c:pt>
                <c:pt idx="817">
                  <c:v>3460.61</c:v>
                </c:pt>
                <c:pt idx="818">
                  <c:v>3462.17</c:v>
                </c:pt>
                <c:pt idx="819">
                  <c:v>3462.59</c:v>
                </c:pt>
                <c:pt idx="820">
                  <c:v>3462.98</c:v>
                </c:pt>
                <c:pt idx="821">
                  <c:v>3464.13</c:v>
                </c:pt>
                <c:pt idx="822">
                  <c:v>3464.65</c:v>
                </c:pt>
                <c:pt idx="823">
                  <c:v>3465.69</c:v>
                </c:pt>
                <c:pt idx="824">
                  <c:v>3466.56</c:v>
                </c:pt>
                <c:pt idx="825">
                  <c:v>3466.56</c:v>
                </c:pt>
                <c:pt idx="826">
                  <c:v>3466.56</c:v>
                </c:pt>
                <c:pt idx="827">
                  <c:v>3466.56</c:v>
                </c:pt>
                <c:pt idx="828">
                  <c:v>3466.79</c:v>
                </c:pt>
                <c:pt idx="829">
                  <c:v>3467.49</c:v>
                </c:pt>
                <c:pt idx="830">
                  <c:v>3467.86</c:v>
                </c:pt>
                <c:pt idx="831">
                  <c:v>3468.57</c:v>
                </c:pt>
                <c:pt idx="832">
                  <c:v>3469.19</c:v>
                </c:pt>
                <c:pt idx="833">
                  <c:v>3470.75</c:v>
                </c:pt>
                <c:pt idx="834">
                  <c:v>3470.86</c:v>
                </c:pt>
                <c:pt idx="835">
                  <c:v>3471.47</c:v>
                </c:pt>
                <c:pt idx="836">
                  <c:v>3473.3</c:v>
                </c:pt>
                <c:pt idx="837">
                  <c:v>3473.57</c:v>
                </c:pt>
                <c:pt idx="838">
                  <c:v>3475.37</c:v>
                </c:pt>
                <c:pt idx="839">
                  <c:v>3476.98</c:v>
                </c:pt>
                <c:pt idx="840">
                  <c:v>3478.05</c:v>
                </c:pt>
                <c:pt idx="841">
                  <c:v>3480.61</c:v>
                </c:pt>
                <c:pt idx="842">
                  <c:v>3483.53</c:v>
                </c:pt>
                <c:pt idx="843">
                  <c:v>3486.82</c:v>
                </c:pt>
                <c:pt idx="844">
                  <c:v>3488.01</c:v>
                </c:pt>
                <c:pt idx="845">
                  <c:v>3487.61</c:v>
                </c:pt>
                <c:pt idx="846">
                  <c:v>3491.62</c:v>
                </c:pt>
                <c:pt idx="847">
                  <c:v>3495.36</c:v>
                </c:pt>
                <c:pt idx="848">
                  <c:v>3501.83</c:v>
                </c:pt>
                <c:pt idx="849">
                  <c:v>3505.87</c:v>
                </c:pt>
                <c:pt idx="850">
                  <c:v>3508.4</c:v>
                </c:pt>
                <c:pt idx="851">
                  <c:v>3522.38</c:v>
                </c:pt>
                <c:pt idx="852">
                  <c:v>3528.67</c:v>
                </c:pt>
                <c:pt idx="853">
                  <c:v>3530.23</c:v>
                </c:pt>
                <c:pt idx="854">
                  <c:v>3533.7</c:v>
                </c:pt>
                <c:pt idx="855">
                  <c:v>3534.48</c:v>
                </c:pt>
                <c:pt idx="856">
                  <c:v>3541.1</c:v>
                </c:pt>
                <c:pt idx="857">
                  <c:v>3544.4</c:v>
                </c:pt>
                <c:pt idx="858">
                  <c:v>3555.24</c:v>
                </c:pt>
                <c:pt idx="859">
                  <c:v>3562.4</c:v>
                </c:pt>
                <c:pt idx="860">
                  <c:v>3568.48</c:v>
                </c:pt>
                <c:pt idx="861">
                  <c:v>3569.04</c:v>
                </c:pt>
                <c:pt idx="862">
                  <c:v>3569.67</c:v>
                </c:pt>
                <c:pt idx="863">
                  <c:v>3570.11</c:v>
                </c:pt>
                <c:pt idx="864">
                  <c:v>3570.87</c:v>
                </c:pt>
                <c:pt idx="865">
                  <c:v>3569.87</c:v>
                </c:pt>
                <c:pt idx="866">
                  <c:v>3570.57</c:v>
                </c:pt>
                <c:pt idx="867">
                  <c:v>3570.82</c:v>
                </c:pt>
                <c:pt idx="868">
                  <c:v>3570.74</c:v>
                </c:pt>
                <c:pt idx="869">
                  <c:v>3571.47</c:v>
                </c:pt>
                <c:pt idx="870">
                  <c:v>3571.74</c:v>
                </c:pt>
                <c:pt idx="871">
                  <c:v>3571.88</c:v>
                </c:pt>
                <c:pt idx="872">
                  <c:v>3572.07</c:v>
                </c:pt>
                <c:pt idx="873">
                  <c:v>3572.59</c:v>
                </c:pt>
                <c:pt idx="874">
                  <c:v>3572.88</c:v>
                </c:pt>
                <c:pt idx="875">
                  <c:v>3572.37</c:v>
                </c:pt>
                <c:pt idx="876">
                  <c:v>3572.93</c:v>
                </c:pt>
                <c:pt idx="877">
                  <c:v>3572.45</c:v>
                </c:pt>
                <c:pt idx="878">
                  <c:v>3572.83</c:v>
                </c:pt>
                <c:pt idx="879">
                  <c:v>3572.83</c:v>
                </c:pt>
                <c:pt idx="880">
                  <c:v>3573.19</c:v>
                </c:pt>
                <c:pt idx="881">
                  <c:v>3571.17</c:v>
                </c:pt>
                <c:pt idx="882">
                  <c:v>3573.73</c:v>
                </c:pt>
                <c:pt idx="883">
                  <c:v>3573.64</c:v>
                </c:pt>
                <c:pt idx="884">
                  <c:v>3573.76</c:v>
                </c:pt>
                <c:pt idx="885">
                  <c:v>3573.44</c:v>
                </c:pt>
                <c:pt idx="886">
                  <c:v>3573.69</c:v>
                </c:pt>
                <c:pt idx="887">
                  <c:v>3573.79</c:v>
                </c:pt>
                <c:pt idx="888">
                  <c:v>3573.7</c:v>
                </c:pt>
                <c:pt idx="889">
                  <c:v>3573.95</c:v>
                </c:pt>
                <c:pt idx="890">
                  <c:v>3573.8</c:v>
                </c:pt>
                <c:pt idx="891">
                  <c:v>3574.03</c:v>
                </c:pt>
                <c:pt idx="892">
                  <c:v>3575.03</c:v>
                </c:pt>
                <c:pt idx="893">
                  <c:v>3575.09</c:v>
                </c:pt>
                <c:pt idx="894">
                  <c:v>3575.08</c:v>
                </c:pt>
                <c:pt idx="895">
                  <c:v>3575.3</c:v>
                </c:pt>
                <c:pt idx="896">
                  <c:v>3575.44</c:v>
                </c:pt>
                <c:pt idx="897">
                  <c:v>3575.44</c:v>
                </c:pt>
                <c:pt idx="898">
                  <c:v>3575.95</c:v>
                </c:pt>
                <c:pt idx="899">
                  <c:v>3576.53</c:v>
                </c:pt>
                <c:pt idx="900">
                  <c:v>3577.84</c:v>
                </c:pt>
                <c:pt idx="901">
                  <c:v>3578.43</c:v>
                </c:pt>
                <c:pt idx="902">
                  <c:v>3579.18</c:v>
                </c:pt>
                <c:pt idx="903">
                  <c:v>3579.56</c:v>
                </c:pt>
                <c:pt idx="904">
                  <c:v>3579.67</c:v>
                </c:pt>
                <c:pt idx="905">
                  <c:v>3579.68</c:v>
                </c:pt>
                <c:pt idx="906">
                  <c:v>3580.17</c:v>
                </c:pt>
                <c:pt idx="907">
                  <c:v>3580.4</c:v>
                </c:pt>
                <c:pt idx="908">
                  <c:v>3580.52</c:v>
                </c:pt>
                <c:pt idx="909">
                  <c:v>3580.71</c:v>
                </c:pt>
                <c:pt idx="910">
                  <c:v>3580.94</c:v>
                </c:pt>
                <c:pt idx="911">
                  <c:v>3581.29</c:v>
                </c:pt>
                <c:pt idx="912">
                  <c:v>3581.9</c:v>
                </c:pt>
                <c:pt idx="913">
                  <c:v>3581.77</c:v>
                </c:pt>
                <c:pt idx="914">
                  <c:v>3583.6</c:v>
                </c:pt>
                <c:pt idx="915">
                  <c:v>3583.85</c:v>
                </c:pt>
                <c:pt idx="916">
                  <c:v>3583.89</c:v>
                </c:pt>
                <c:pt idx="917">
                  <c:v>3584.18</c:v>
                </c:pt>
                <c:pt idx="918">
                  <c:v>3584.18</c:v>
                </c:pt>
                <c:pt idx="919">
                  <c:v>3584.18</c:v>
                </c:pt>
                <c:pt idx="920">
                  <c:v>3584.18</c:v>
                </c:pt>
                <c:pt idx="921">
                  <c:v>3584.18</c:v>
                </c:pt>
                <c:pt idx="922">
                  <c:v>3584.18</c:v>
                </c:pt>
                <c:pt idx="923">
                  <c:v>3584.18</c:v>
                </c:pt>
                <c:pt idx="924">
                  <c:v>3584.24</c:v>
                </c:pt>
                <c:pt idx="925">
                  <c:v>3584.58</c:v>
                </c:pt>
                <c:pt idx="926">
                  <c:v>3585.39</c:v>
                </c:pt>
                <c:pt idx="927">
                  <c:v>3585.72</c:v>
                </c:pt>
                <c:pt idx="928">
                  <c:v>3585.97</c:v>
                </c:pt>
                <c:pt idx="929">
                  <c:v>3586.91</c:v>
                </c:pt>
                <c:pt idx="930">
                  <c:v>3587.37</c:v>
                </c:pt>
                <c:pt idx="931">
                  <c:v>3587.14</c:v>
                </c:pt>
                <c:pt idx="932">
                  <c:v>3586.76</c:v>
                </c:pt>
                <c:pt idx="933">
                  <c:v>3587.49</c:v>
                </c:pt>
                <c:pt idx="934">
                  <c:v>3588.79</c:v>
                </c:pt>
                <c:pt idx="935">
                  <c:v>3588.96</c:v>
                </c:pt>
                <c:pt idx="936">
                  <c:v>3589.11</c:v>
                </c:pt>
                <c:pt idx="937">
                  <c:v>3589.46</c:v>
                </c:pt>
                <c:pt idx="938">
                  <c:v>3589.68</c:v>
                </c:pt>
                <c:pt idx="939">
                  <c:v>3591.15</c:v>
                </c:pt>
                <c:pt idx="940">
                  <c:v>3590.9</c:v>
                </c:pt>
                <c:pt idx="941">
                  <c:v>3591.54</c:v>
                </c:pt>
                <c:pt idx="942">
                  <c:v>3591.77</c:v>
                </c:pt>
                <c:pt idx="943">
                  <c:v>3593.44</c:v>
                </c:pt>
                <c:pt idx="944">
                  <c:v>3593.62</c:v>
                </c:pt>
                <c:pt idx="945">
                  <c:v>3593.43</c:v>
                </c:pt>
                <c:pt idx="946">
                  <c:v>3593.3</c:v>
                </c:pt>
                <c:pt idx="947">
                  <c:v>3593.4</c:v>
                </c:pt>
                <c:pt idx="948">
                  <c:v>3593.71</c:v>
                </c:pt>
                <c:pt idx="949">
                  <c:v>3594.29</c:v>
                </c:pt>
                <c:pt idx="950">
                  <c:v>3593.93</c:v>
                </c:pt>
                <c:pt idx="951">
                  <c:v>3593.77</c:v>
                </c:pt>
                <c:pt idx="952">
                  <c:v>3593.5</c:v>
                </c:pt>
                <c:pt idx="953">
                  <c:v>3594.42</c:v>
                </c:pt>
                <c:pt idx="954">
                  <c:v>3592.79</c:v>
                </c:pt>
                <c:pt idx="955">
                  <c:v>3593.24</c:v>
                </c:pt>
                <c:pt idx="956">
                  <c:v>3593.47</c:v>
                </c:pt>
                <c:pt idx="957">
                  <c:v>3593.89</c:v>
                </c:pt>
                <c:pt idx="958">
                  <c:v>3593.07</c:v>
                </c:pt>
                <c:pt idx="959">
                  <c:v>3593.69</c:v>
                </c:pt>
                <c:pt idx="960">
                  <c:v>3594.13</c:v>
                </c:pt>
                <c:pt idx="961">
                  <c:v>3593.68</c:v>
                </c:pt>
                <c:pt idx="962">
                  <c:v>3593.61</c:v>
                </c:pt>
                <c:pt idx="963">
                  <c:v>3593.67</c:v>
                </c:pt>
                <c:pt idx="964">
                  <c:v>3594.79</c:v>
                </c:pt>
                <c:pt idx="965">
                  <c:v>3594.49</c:v>
                </c:pt>
                <c:pt idx="966">
                  <c:v>3593.79</c:v>
                </c:pt>
                <c:pt idx="967">
                  <c:v>3594.14</c:v>
                </c:pt>
                <c:pt idx="968">
                  <c:v>3594.03</c:v>
                </c:pt>
                <c:pt idx="969">
                  <c:v>3594.52</c:v>
                </c:pt>
                <c:pt idx="970">
                  <c:v>3593.59</c:v>
                </c:pt>
                <c:pt idx="971">
                  <c:v>3592.89</c:v>
                </c:pt>
                <c:pt idx="972">
                  <c:v>3594.14</c:v>
                </c:pt>
                <c:pt idx="973">
                  <c:v>3593.28</c:v>
                </c:pt>
                <c:pt idx="974">
                  <c:v>3594</c:v>
                </c:pt>
                <c:pt idx="975">
                  <c:v>3594.64</c:v>
                </c:pt>
                <c:pt idx="976">
                  <c:v>3592.78</c:v>
                </c:pt>
                <c:pt idx="977">
                  <c:v>3593.35</c:v>
                </c:pt>
                <c:pt idx="978">
                  <c:v>3592.75</c:v>
                </c:pt>
                <c:pt idx="979">
                  <c:v>3594</c:v>
                </c:pt>
                <c:pt idx="980">
                  <c:v>3593.72</c:v>
                </c:pt>
                <c:pt idx="981">
                  <c:v>3592.82</c:v>
                </c:pt>
                <c:pt idx="982">
                  <c:v>3593.72</c:v>
                </c:pt>
                <c:pt idx="983">
                  <c:v>3592.46</c:v>
                </c:pt>
                <c:pt idx="984">
                  <c:v>3593.7</c:v>
                </c:pt>
                <c:pt idx="985">
                  <c:v>3594.49</c:v>
                </c:pt>
                <c:pt idx="986">
                  <c:v>3592.51</c:v>
                </c:pt>
                <c:pt idx="987">
                  <c:v>3593.37</c:v>
                </c:pt>
                <c:pt idx="988">
                  <c:v>3593.27</c:v>
                </c:pt>
                <c:pt idx="989">
                  <c:v>3594.28</c:v>
                </c:pt>
                <c:pt idx="990">
                  <c:v>3593.2</c:v>
                </c:pt>
                <c:pt idx="991">
                  <c:v>3591.24</c:v>
                </c:pt>
                <c:pt idx="992">
                  <c:v>3591.94</c:v>
                </c:pt>
                <c:pt idx="993">
                  <c:v>3591.2</c:v>
                </c:pt>
                <c:pt idx="994">
                  <c:v>3591.13</c:v>
                </c:pt>
                <c:pt idx="995">
                  <c:v>3590.29</c:v>
                </c:pt>
                <c:pt idx="996">
                  <c:v>3588.75</c:v>
                </c:pt>
                <c:pt idx="997">
                  <c:v>3587.84</c:v>
                </c:pt>
                <c:pt idx="998">
                  <c:v>3586.08</c:v>
                </c:pt>
                <c:pt idx="999">
                  <c:v>3585.29</c:v>
                </c:pt>
                <c:pt idx="1000">
                  <c:v>3586.63</c:v>
                </c:pt>
                <c:pt idx="1001">
                  <c:v>3583.36</c:v>
                </c:pt>
                <c:pt idx="1002">
                  <c:v>3583.72</c:v>
                </c:pt>
                <c:pt idx="1003">
                  <c:v>3580.48</c:v>
                </c:pt>
                <c:pt idx="1004">
                  <c:v>3579.04</c:v>
                </c:pt>
                <c:pt idx="1005">
                  <c:v>3577.96</c:v>
                </c:pt>
                <c:pt idx="1006">
                  <c:v>3575.94</c:v>
                </c:pt>
                <c:pt idx="1007">
                  <c:v>3575.15</c:v>
                </c:pt>
                <c:pt idx="1008">
                  <c:v>3572.96</c:v>
                </c:pt>
                <c:pt idx="1009">
                  <c:v>3572.49</c:v>
                </c:pt>
                <c:pt idx="1010">
                  <c:v>3571.71</c:v>
                </c:pt>
                <c:pt idx="1011">
                  <c:v>3568.21</c:v>
                </c:pt>
                <c:pt idx="1012">
                  <c:v>3567.68</c:v>
                </c:pt>
                <c:pt idx="1013">
                  <c:v>3563.84</c:v>
                </c:pt>
                <c:pt idx="1014">
                  <c:v>3563.84</c:v>
                </c:pt>
                <c:pt idx="1015">
                  <c:v>3562.67</c:v>
                </c:pt>
                <c:pt idx="1016">
                  <c:v>3559.76</c:v>
                </c:pt>
                <c:pt idx="1017">
                  <c:v>3559.76</c:v>
                </c:pt>
                <c:pt idx="1018">
                  <c:v>3554.71</c:v>
                </c:pt>
                <c:pt idx="1019">
                  <c:v>3553.58</c:v>
                </c:pt>
                <c:pt idx="1020">
                  <c:v>3552.7</c:v>
                </c:pt>
                <c:pt idx="1021">
                  <c:v>3549.05</c:v>
                </c:pt>
                <c:pt idx="1022">
                  <c:v>3548.92</c:v>
                </c:pt>
                <c:pt idx="1023">
                  <c:v>3545.08</c:v>
                </c:pt>
                <c:pt idx="1024">
                  <c:v>3545.52</c:v>
                </c:pt>
                <c:pt idx="1025">
                  <c:v>3544.6</c:v>
                </c:pt>
                <c:pt idx="1026">
                  <c:v>3544.05</c:v>
                </c:pt>
                <c:pt idx="1027">
                  <c:v>3544.29</c:v>
                </c:pt>
                <c:pt idx="1028">
                  <c:v>3545.09</c:v>
                </c:pt>
                <c:pt idx="1029">
                  <c:v>3544.81</c:v>
                </c:pt>
                <c:pt idx="1030">
                  <c:v>3545.45</c:v>
                </c:pt>
                <c:pt idx="1031">
                  <c:v>3545.51</c:v>
                </c:pt>
                <c:pt idx="1032">
                  <c:v>3546.14</c:v>
                </c:pt>
                <c:pt idx="1033">
                  <c:v>3548.59</c:v>
                </c:pt>
                <c:pt idx="1034">
                  <c:v>3549.37</c:v>
                </c:pt>
                <c:pt idx="1035">
                  <c:v>3550.15</c:v>
                </c:pt>
                <c:pt idx="1036">
                  <c:v>3553.36</c:v>
                </c:pt>
                <c:pt idx="1037">
                  <c:v>3554.04</c:v>
                </c:pt>
                <c:pt idx="1038">
                  <c:v>3555.81</c:v>
                </c:pt>
                <c:pt idx="1039">
                  <c:v>3556.03</c:v>
                </c:pt>
                <c:pt idx="1040">
                  <c:v>3556.03</c:v>
                </c:pt>
                <c:pt idx="1041">
                  <c:v>3556.66</c:v>
                </c:pt>
                <c:pt idx="1042">
                  <c:v>3556.81</c:v>
                </c:pt>
                <c:pt idx="1043">
                  <c:v>3556.81</c:v>
                </c:pt>
                <c:pt idx="1044">
                  <c:v>3556.62</c:v>
                </c:pt>
                <c:pt idx="1045">
                  <c:v>3556.55</c:v>
                </c:pt>
                <c:pt idx="1046">
                  <c:v>3556.76</c:v>
                </c:pt>
                <c:pt idx="1047">
                  <c:v>3556.93</c:v>
                </c:pt>
                <c:pt idx="1048">
                  <c:v>3557.9</c:v>
                </c:pt>
                <c:pt idx="1049">
                  <c:v>3558.2</c:v>
                </c:pt>
                <c:pt idx="1050">
                  <c:v>3558.57</c:v>
                </c:pt>
                <c:pt idx="1051">
                  <c:v>3559.94</c:v>
                </c:pt>
                <c:pt idx="1052">
                  <c:v>3559.91</c:v>
                </c:pt>
                <c:pt idx="1053">
                  <c:v>3561.42</c:v>
                </c:pt>
                <c:pt idx="1054">
                  <c:v>3561.64</c:v>
                </c:pt>
                <c:pt idx="1055">
                  <c:v>3561.49</c:v>
                </c:pt>
                <c:pt idx="1056">
                  <c:v>3563.16</c:v>
                </c:pt>
                <c:pt idx="1057">
                  <c:v>3563.19</c:v>
                </c:pt>
                <c:pt idx="1058">
                  <c:v>3564.01</c:v>
                </c:pt>
                <c:pt idx="1059">
                  <c:v>3563.74</c:v>
                </c:pt>
                <c:pt idx="1060">
                  <c:v>3564.06</c:v>
                </c:pt>
                <c:pt idx="1061">
                  <c:v>3564.44</c:v>
                </c:pt>
                <c:pt idx="1062">
                  <c:v>3564.63</c:v>
                </c:pt>
                <c:pt idx="1063">
                  <c:v>3564.35</c:v>
                </c:pt>
                <c:pt idx="1064">
                  <c:v>3564.08</c:v>
                </c:pt>
                <c:pt idx="1065">
                  <c:v>3565.02</c:v>
                </c:pt>
                <c:pt idx="1066">
                  <c:v>3565.56</c:v>
                </c:pt>
                <c:pt idx="1067">
                  <c:v>3565.52</c:v>
                </c:pt>
                <c:pt idx="1068">
                  <c:v>3565.99</c:v>
                </c:pt>
                <c:pt idx="1069">
                  <c:v>3565.78</c:v>
                </c:pt>
                <c:pt idx="1070">
                  <c:v>3566</c:v>
                </c:pt>
                <c:pt idx="1071">
                  <c:v>3566.27</c:v>
                </c:pt>
                <c:pt idx="1072">
                  <c:v>3566.06</c:v>
                </c:pt>
                <c:pt idx="1073">
                  <c:v>3565.5</c:v>
                </c:pt>
                <c:pt idx="1074">
                  <c:v>3565.53</c:v>
                </c:pt>
                <c:pt idx="1075">
                  <c:v>3565.76</c:v>
                </c:pt>
                <c:pt idx="1076">
                  <c:v>3565.76</c:v>
                </c:pt>
                <c:pt idx="1077">
                  <c:v>3565.76</c:v>
                </c:pt>
                <c:pt idx="1078">
                  <c:v>3565.76</c:v>
                </c:pt>
                <c:pt idx="1079">
                  <c:v>3565.76</c:v>
                </c:pt>
                <c:pt idx="1080">
                  <c:v>3565.87</c:v>
                </c:pt>
                <c:pt idx="1081">
                  <c:v>3566.45</c:v>
                </c:pt>
                <c:pt idx="1082">
                  <c:v>3566.47</c:v>
                </c:pt>
                <c:pt idx="1083">
                  <c:v>3566.45</c:v>
                </c:pt>
                <c:pt idx="1084">
                  <c:v>3565.94</c:v>
                </c:pt>
                <c:pt idx="1085">
                  <c:v>3566.6</c:v>
                </c:pt>
                <c:pt idx="1086">
                  <c:v>3566.61</c:v>
                </c:pt>
                <c:pt idx="1087">
                  <c:v>3565.95</c:v>
                </c:pt>
                <c:pt idx="1088">
                  <c:v>3565.43</c:v>
                </c:pt>
                <c:pt idx="1089">
                  <c:v>3566.14</c:v>
                </c:pt>
                <c:pt idx="1090">
                  <c:v>3566.01</c:v>
                </c:pt>
                <c:pt idx="1091">
                  <c:v>3565.99</c:v>
                </c:pt>
                <c:pt idx="1092">
                  <c:v>3566.07</c:v>
                </c:pt>
                <c:pt idx="1093">
                  <c:v>3566.16</c:v>
                </c:pt>
                <c:pt idx="1094">
                  <c:v>3566.31</c:v>
                </c:pt>
                <c:pt idx="1095">
                  <c:v>3566.55</c:v>
                </c:pt>
                <c:pt idx="1096">
                  <c:v>3566.45</c:v>
                </c:pt>
                <c:pt idx="1097">
                  <c:v>3566.52</c:v>
                </c:pt>
                <c:pt idx="1098">
                  <c:v>3566.64</c:v>
                </c:pt>
                <c:pt idx="1099">
                  <c:v>3566.2</c:v>
                </c:pt>
                <c:pt idx="1100">
                  <c:v>3566.02</c:v>
                </c:pt>
                <c:pt idx="1101">
                  <c:v>3566.89</c:v>
                </c:pt>
                <c:pt idx="1102">
                  <c:v>3567.16</c:v>
                </c:pt>
                <c:pt idx="1103">
                  <c:v>3567.06</c:v>
                </c:pt>
                <c:pt idx="1104">
                  <c:v>3568.08</c:v>
                </c:pt>
                <c:pt idx="1105">
                  <c:v>3567.99</c:v>
                </c:pt>
                <c:pt idx="1106">
                  <c:v>3568.71</c:v>
                </c:pt>
                <c:pt idx="1107">
                  <c:v>3569.17</c:v>
                </c:pt>
                <c:pt idx="1108">
                  <c:v>3570.6</c:v>
                </c:pt>
                <c:pt idx="1109">
                  <c:v>3571.64</c:v>
                </c:pt>
                <c:pt idx="1110">
                  <c:v>3570.71</c:v>
                </c:pt>
                <c:pt idx="1111">
                  <c:v>3570.69</c:v>
                </c:pt>
                <c:pt idx="1112">
                  <c:v>3572.37</c:v>
                </c:pt>
                <c:pt idx="1113">
                  <c:v>3572.53</c:v>
                </c:pt>
                <c:pt idx="1114">
                  <c:v>3573.14</c:v>
                </c:pt>
                <c:pt idx="1115">
                  <c:v>3573.09</c:v>
                </c:pt>
                <c:pt idx="1116">
                  <c:v>3573.26</c:v>
                </c:pt>
                <c:pt idx="1117">
                  <c:v>3573.29</c:v>
                </c:pt>
                <c:pt idx="1118">
                  <c:v>3573.26</c:v>
                </c:pt>
                <c:pt idx="1119">
                  <c:v>3573.68</c:v>
                </c:pt>
                <c:pt idx="1120">
                  <c:v>3572.96</c:v>
                </c:pt>
                <c:pt idx="1121">
                  <c:v>3575.3</c:v>
                </c:pt>
                <c:pt idx="1122">
                  <c:v>3575.09</c:v>
                </c:pt>
                <c:pt idx="1123">
                  <c:v>3576.25</c:v>
                </c:pt>
                <c:pt idx="1124">
                  <c:v>3576</c:v>
                </c:pt>
                <c:pt idx="1125">
                  <c:v>3575.62</c:v>
                </c:pt>
                <c:pt idx="1126">
                  <c:v>3576.35</c:v>
                </c:pt>
                <c:pt idx="1127">
                  <c:v>3576.14</c:v>
                </c:pt>
                <c:pt idx="1128">
                  <c:v>3576.22</c:v>
                </c:pt>
                <c:pt idx="1129">
                  <c:v>3576.11</c:v>
                </c:pt>
                <c:pt idx="1130">
                  <c:v>3576.12</c:v>
                </c:pt>
                <c:pt idx="1131">
                  <c:v>3576.12</c:v>
                </c:pt>
                <c:pt idx="1132">
                  <c:v>3575.94</c:v>
                </c:pt>
                <c:pt idx="1133">
                  <c:v>3576.22</c:v>
                </c:pt>
                <c:pt idx="1134">
                  <c:v>3576.14</c:v>
                </c:pt>
                <c:pt idx="1135">
                  <c:v>3575.94</c:v>
                </c:pt>
                <c:pt idx="1136">
                  <c:v>3576.02</c:v>
                </c:pt>
                <c:pt idx="1137">
                  <c:v>3575.93</c:v>
                </c:pt>
                <c:pt idx="1138">
                  <c:v>3575.99</c:v>
                </c:pt>
                <c:pt idx="1139">
                  <c:v>3576.08</c:v>
                </c:pt>
                <c:pt idx="1140">
                  <c:v>3575.78</c:v>
                </c:pt>
                <c:pt idx="1141">
                  <c:v>3575.99</c:v>
                </c:pt>
                <c:pt idx="1142">
                  <c:v>3576.17</c:v>
                </c:pt>
                <c:pt idx="1143">
                  <c:v>3576.5</c:v>
                </c:pt>
                <c:pt idx="1144">
                  <c:v>3576.42</c:v>
                </c:pt>
                <c:pt idx="1145">
                  <c:v>3575.89</c:v>
                </c:pt>
                <c:pt idx="1146">
                  <c:v>3576.03</c:v>
                </c:pt>
                <c:pt idx="1147">
                  <c:v>3575.98</c:v>
                </c:pt>
                <c:pt idx="1148">
                  <c:v>3576.05</c:v>
                </c:pt>
                <c:pt idx="1149">
                  <c:v>3575.93</c:v>
                </c:pt>
                <c:pt idx="1150">
                  <c:v>3575.93</c:v>
                </c:pt>
                <c:pt idx="1151">
                  <c:v>3575.85</c:v>
                </c:pt>
                <c:pt idx="1152">
                  <c:v>3575.99</c:v>
                </c:pt>
                <c:pt idx="1153">
                  <c:v>3575.83</c:v>
                </c:pt>
                <c:pt idx="1154">
                  <c:v>3576.35</c:v>
                </c:pt>
                <c:pt idx="1155">
                  <c:v>3575.85</c:v>
                </c:pt>
                <c:pt idx="1156">
                  <c:v>3576.21</c:v>
                </c:pt>
                <c:pt idx="1157">
                  <c:v>3576.11</c:v>
                </c:pt>
                <c:pt idx="1158">
                  <c:v>3576.28</c:v>
                </c:pt>
                <c:pt idx="1159">
                  <c:v>3576.28</c:v>
                </c:pt>
                <c:pt idx="1160">
                  <c:v>3575.8</c:v>
                </c:pt>
                <c:pt idx="1161">
                  <c:v>3576.26</c:v>
                </c:pt>
                <c:pt idx="1162">
                  <c:v>3576.37</c:v>
                </c:pt>
                <c:pt idx="1163">
                  <c:v>3576.63</c:v>
                </c:pt>
                <c:pt idx="1164">
                  <c:v>3576.36</c:v>
                </c:pt>
                <c:pt idx="1165">
                  <c:v>3576.02</c:v>
                </c:pt>
                <c:pt idx="1166">
                  <c:v>3576.69</c:v>
                </c:pt>
                <c:pt idx="1167">
                  <c:v>3576.69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0-44A8-9D7D-F0AE67CB0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402048"/>
        <c:axId val="559403008"/>
      </c:lineChart>
      <c:catAx>
        <c:axId val="704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051984"/>
        <c:crosses val="autoZero"/>
        <c:auto val="1"/>
        <c:lblAlgn val="ctr"/>
        <c:lblOffset val="100"/>
        <c:noMultiLvlLbl val="0"/>
      </c:catAx>
      <c:valAx>
        <c:axId val="7051984"/>
        <c:scaling>
          <c:orientation val="minMax"/>
        </c:scaling>
        <c:delete val="0"/>
        <c:axPos val="l"/>
        <c:numFmt formatCode="0.0%" sourceLinked="0"/>
        <c:majorTickMark val="in"/>
        <c:minorTickMark val="none"/>
        <c:tickLblPos val="nextTo"/>
        <c:spPr>
          <a:noFill/>
          <a:ln w="6350">
            <a:solidFill>
              <a:schemeClr val="accent3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043344"/>
        <c:crosses val="autoZero"/>
        <c:crossBetween val="between"/>
        <c:majorUnit val="3.0000000000000009E-3"/>
      </c:valAx>
      <c:valAx>
        <c:axId val="559403008"/>
        <c:scaling>
          <c:orientation val="minMax"/>
          <c:min val="2700"/>
        </c:scaling>
        <c:delete val="0"/>
        <c:axPos val="r"/>
        <c:numFmt formatCode="_(* #,##0_);_(* \(#,##0\);_(* &quot;-&quot;_);_(@_)" sourceLinked="0"/>
        <c:majorTickMark val="in"/>
        <c:minorTickMark val="none"/>
        <c:tickLblPos val="nextTo"/>
        <c:spPr>
          <a:noFill/>
          <a:ln>
            <a:solidFill>
              <a:schemeClr val="accent3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559402048"/>
        <c:crosses val="max"/>
        <c:crossBetween val="between"/>
        <c:majorUnit val="250"/>
      </c:valAx>
      <c:catAx>
        <c:axId val="55940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940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5247387554816E-2"/>
          <c:y val="3.542673107890499E-2"/>
          <c:w val="0.86486281606103588"/>
          <c:h val="0.82929691759544555"/>
        </c:manualLayout>
      </c:layout>
      <c:lineChart>
        <c:grouping val="standard"/>
        <c:varyColors val="0"/>
        <c:ser>
          <c:idx val="0"/>
          <c:order val="0"/>
          <c:tx>
            <c:strRef>
              <c:f>'3.2.3 Ханш'!$K$4</c:f>
              <c:strCache>
                <c:ptCount val="1"/>
                <c:pt idx="0">
                  <c:v>АНУ-ын доллар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Ханш'!$I$5:$J$57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Ханш'!$K$5:$K$57</c:f>
              <c:numCache>
                <c:formatCode>0.0%</c:formatCode>
                <c:ptCount val="53"/>
                <c:pt idx="0">
                  <c:v>-1.6208216429491884E-4</c:v>
                </c:pt>
                <c:pt idx="1">
                  <c:v>2.2856795953398734E-3</c:v>
                </c:pt>
                <c:pt idx="2">
                  <c:v>1.7904108824074338E-2</c:v>
                </c:pt>
                <c:pt idx="3">
                  <c:v>6.7353152061724986E-2</c:v>
                </c:pt>
                <c:pt idx="4">
                  <c:v>9.1474934415613163E-2</c:v>
                </c:pt>
                <c:pt idx="5">
                  <c:v>9.6450449251757719E-2</c:v>
                </c:pt>
                <c:pt idx="6">
                  <c:v>0.10627765113255339</c:v>
                </c:pt>
                <c:pt idx="7">
                  <c:v>0.11822536022074792</c:v>
                </c:pt>
                <c:pt idx="8">
                  <c:v>0.14326768483295149</c:v>
                </c:pt>
                <c:pt idx="9">
                  <c:v>0.18284802247497511</c:v>
                </c:pt>
                <c:pt idx="10">
                  <c:v>0.19580996397153583</c:v>
                </c:pt>
                <c:pt idx="11">
                  <c:v>0.2045969089090236</c:v>
                </c:pt>
                <c:pt idx="12">
                  <c:v>0.21684070737073324</c:v>
                </c:pt>
                <c:pt idx="13">
                  <c:v>0.22868882677867508</c:v>
                </c:pt>
                <c:pt idx="14">
                  <c:v>0.21524266564980099</c:v>
                </c:pt>
                <c:pt idx="15">
                  <c:v>0.14949002474851114</c:v>
                </c:pt>
                <c:pt idx="16">
                  <c:v>0.11284151998693726</c:v>
                </c:pt>
                <c:pt idx="17">
                  <c:v>0.10075503637680283</c:v>
                </c:pt>
                <c:pt idx="18">
                  <c:v>9.1837163293902124E-2</c:v>
                </c:pt>
                <c:pt idx="19">
                  <c:v>8.9228456653998478E-2</c:v>
                </c:pt>
                <c:pt idx="20">
                  <c:v>6.4159305267551536E-2</c:v>
                </c:pt>
                <c:pt idx="21">
                  <c:v>2.4504188094455648E-2</c:v>
                </c:pt>
                <c:pt idx="22">
                  <c:v>9.9305895406132105E-3</c:v>
                </c:pt>
                <c:pt idx="23">
                  <c:v>-3.2430733258805855E-3</c:v>
                </c:pt>
                <c:pt idx="24">
                  <c:v>-1.7217225299809846E-2</c:v>
                </c:pt>
                <c:pt idx="25">
                  <c:v>-3.3452999801064531E-2</c:v>
                </c:pt>
                <c:pt idx="26">
                  <c:v>-4.2219454796642353E-2</c:v>
                </c:pt>
                <c:pt idx="27">
                  <c:v>-3.4328967607713756E-2</c:v>
                </c:pt>
                <c:pt idx="28">
                  <c:v>-2.3105839111185134E-2</c:v>
                </c:pt>
                <c:pt idx="29">
                  <c:v>-1.6744689398148105E-2</c:v>
                </c:pt>
                <c:pt idx="30">
                  <c:v>-1.7514733937186722E-2</c:v>
                </c:pt>
                <c:pt idx="31">
                  <c:v>-2.5649393324026937E-2</c:v>
                </c:pt>
                <c:pt idx="32">
                  <c:v>-2.4558846682993796E-2</c:v>
                </c:pt>
                <c:pt idx="33">
                  <c:v>-1.7587425478804208E-2</c:v>
                </c:pt>
                <c:pt idx="34">
                  <c:v>-8.0580505911975742E-3</c:v>
                </c:pt>
                <c:pt idx="35">
                  <c:v>-8.1132447203013935E-4</c:v>
                </c:pt>
                <c:pt idx="36">
                  <c:v>6.9716700543169807E-3</c:v>
                </c:pt>
                <c:pt idx="37">
                  <c:v>1.9794933284141614E-2</c:v>
                </c:pt>
                <c:pt idx="38">
                  <c:v>2.9013620131944418E-2</c:v>
                </c:pt>
                <c:pt idx="39">
                  <c:v>4.8886679339714689E-2</c:v>
                </c:pt>
                <c:pt idx="40">
                  <c:v>5.6653881435513309E-2</c:v>
                </c:pt>
                <c:pt idx="41">
                  <c:v>5.8104677532476945E-2</c:v>
                </c:pt>
                <c:pt idx="42">
                  <c:v>6.027019634264108E-2</c:v>
                </c:pt>
                <c:pt idx="43">
                  <c:v>6.2457117364355552E-2</c:v>
                </c:pt>
                <c:pt idx="44">
                  <c:v>6.295338962933239E-2</c:v>
                </c:pt>
                <c:pt idx="45">
                  <c:v>5.8980673064966904E-2</c:v>
                </c:pt>
                <c:pt idx="46">
                  <c:v>4.6203905508672927E-2</c:v>
                </c:pt>
                <c:pt idx="47">
                  <c:v>3.8488047866735764E-2</c:v>
                </c:pt>
                <c:pt idx="48">
                  <c:v>3.7759416786901978E-2</c:v>
                </c:pt>
                <c:pt idx="49">
                  <c:v>3.0851296484980972E-2</c:v>
                </c:pt>
                <c:pt idx="50">
                  <c:v>2.6624279936835471E-2</c:v>
                </c:pt>
                <c:pt idx="51">
                  <c:v>9.0130142920927803E-3</c:v>
                </c:pt>
                <c:pt idx="52">
                  <c:v>9.2332710075715418E-4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85-4D28-933F-A8A157D3BE0B}"/>
            </c:ext>
          </c:extLst>
        </c:ser>
        <c:ser>
          <c:idx val="1"/>
          <c:order val="1"/>
          <c:tx>
            <c:strRef>
              <c:f>'3.2.3 Ханш'!$L$4</c:f>
              <c:strCache>
                <c:ptCount val="1"/>
                <c:pt idx="0">
                  <c:v>БНХАУ-ын юань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Ханш'!$I$5:$J$57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Ханш'!$L$5:$L$57</c:f>
              <c:numCache>
                <c:formatCode>0.0%</c:formatCode>
                <c:ptCount val="53"/>
                <c:pt idx="0">
                  <c:v>1.8187638635186021E-2</c:v>
                </c:pt>
                <c:pt idx="1">
                  <c:v>2.0360124302724047E-2</c:v>
                </c:pt>
                <c:pt idx="2">
                  <c:v>4.3956698600935873E-2</c:v>
                </c:pt>
                <c:pt idx="3">
                  <c:v>8.3113421440735635E-2</c:v>
                </c:pt>
                <c:pt idx="4">
                  <c:v>4.771782975607719E-2</c:v>
                </c:pt>
                <c:pt idx="5">
                  <c:v>5.2228773319069832E-2</c:v>
                </c:pt>
                <c:pt idx="6">
                  <c:v>6.5487185113465074E-2</c:v>
                </c:pt>
                <c:pt idx="7">
                  <c:v>6.4674837366346605E-2</c:v>
                </c:pt>
                <c:pt idx="8">
                  <c:v>5.1454369186103577E-2</c:v>
                </c:pt>
                <c:pt idx="9">
                  <c:v>5.5631991963802641E-2</c:v>
                </c:pt>
                <c:pt idx="10">
                  <c:v>6.4549802843779425E-2</c:v>
                </c:pt>
                <c:pt idx="11">
                  <c:v>9.923120663521634E-2</c:v>
                </c:pt>
                <c:pt idx="12">
                  <c:v>0.13848274278448414</c:v>
                </c:pt>
                <c:pt idx="13">
                  <c:v>0.14101432035249428</c:v>
                </c:pt>
                <c:pt idx="14">
                  <c:v>0.11843605704530402</c:v>
                </c:pt>
                <c:pt idx="15">
                  <c:v>7.2455678985269723E-2</c:v>
                </c:pt>
                <c:pt idx="16">
                  <c:v>6.7170679275241119E-2</c:v>
                </c:pt>
                <c:pt idx="17">
                  <c:v>2.8491881790534412E-2</c:v>
                </c:pt>
                <c:pt idx="18">
                  <c:v>1.9481403791195451E-2</c:v>
                </c:pt>
                <c:pt idx="19">
                  <c:v>2.1532906004724905E-2</c:v>
                </c:pt>
                <c:pt idx="20">
                  <c:v>2.3793892955243923E-2</c:v>
                </c:pt>
                <c:pt idx="21">
                  <c:v>8.5339595415121483E-3</c:v>
                </c:pt>
                <c:pt idx="22">
                  <c:v>2.9312398732890266E-3</c:v>
                </c:pt>
                <c:pt idx="23">
                  <c:v>-2.6342847072241216E-2</c:v>
                </c:pt>
                <c:pt idx="24">
                  <c:v>-6.8685461681242121E-2</c:v>
                </c:pt>
                <c:pt idx="25">
                  <c:v>-8.1964747981806529E-2</c:v>
                </c:pt>
                <c:pt idx="26">
                  <c:v>-8.3234711943339756E-2</c:v>
                </c:pt>
                <c:pt idx="27">
                  <c:v>-8.113905171790059E-2</c:v>
                </c:pt>
                <c:pt idx="28">
                  <c:v>-5.6568684841267092E-2</c:v>
                </c:pt>
                <c:pt idx="29">
                  <c:v>-2.92913770526263E-2</c:v>
                </c:pt>
                <c:pt idx="30">
                  <c:v>-2.5615052388692439E-2</c:v>
                </c:pt>
                <c:pt idx="31">
                  <c:v>-1.203338427480638E-2</c:v>
                </c:pt>
                <c:pt idx="32">
                  <c:v>5.7100745969358435E-3</c:v>
                </c:pt>
                <c:pt idx="33">
                  <c:v>1.305225545983224E-2</c:v>
                </c:pt>
                <c:pt idx="34">
                  <c:v>-5.2845994770641669E-3</c:v>
                </c:pt>
                <c:pt idx="35">
                  <c:v>-1.9718443948406716E-2</c:v>
                </c:pt>
                <c:pt idx="36">
                  <c:v>-1.1312746963266784E-2</c:v>
                </c:pt>
                <c:pt idx="37">
                  <c:v>8.2434139636997639E-3</c:v>
                </c:pt>
                <c:pt idx="38">
                  <c:v>2.1980098441095164E-2</c:v>
                </c:pt>
                <c:pt idx="39">
                  <c:v>3.9994464838568833E-2</c:v>
                </c:pt>
                <c:pt idx="40">
                  <c:v>5.9289903518084053E-2</c:v>
                </c:pt>
                <c:pt idx="41">
                  <c:v>6.8871629723981309E-2</c:v>
                </c:pt>
                <c:pt idx="42">
                  <c:v>7.3462883234145515E-2</c:v>
                </c:pt>
                <c:pt idx="43">
                  <c:v>5.9188069411932887E-2</c:v>
                </c:pt>
                <c:pt idx="44">
                  <c:v>5.6011022689320455E-2</c:v>
                </c:pt>
                <c:pt idx="45">
                  <c:v>5.412410940932566E-2</c:v>
                </c:pt>
                <c:pt idx="46">
                  <c:v>6.0657958247858135E-2</c:v>
                </c:pt>
                <c:pt idx="47">
                  <c:v>7.3899355114267484E-2</c:v>
                </c:pt>
                <c:pt idx="48">
                  <c:v>8.7131052296578915E-2</c:v>
                </c:pt>
                <c:pt idx="49">
                  <c:v>8.5660439665607546E-2</c:v>
                </c:pt>
                <c:pt idx="50">
                  <c:v>7.9922528809734272E-2</c:v>
                </c:pt>
                <c:pt idx="51">
                  <c:v>7.713023140756059E-2</c:v>
                </c:pt>
                <c:pt idx="52">
                  <c:v>6.2247447108248588E-2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85-4D28-933F-A8A157D3BE0B}"/>
            </c:ext>
          </c:extLst>
        </c:ser>
        <c:ser>
          <c:idx val="2"/>
          <c:order val="2"/>
          <c:tx>
            <c:strRef>
              <c:f>'3.2.3 Ханш'!$M$4</c:f>
              <c:strCache>
                <c:ptCount val="1"/>
                <c:pt idx="0">
                  <c:v>ОХУ-ын рубль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Ханш'!$I$5:$J$57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Ханш'!$M$5:$M$57</c:f>
              <c:numCache>
                <c:formatCode>0.0%</c:formatCode>
                <c:ptCount val="53"/>
                <c:pt idx="0">
                  <c:v>-2.700419844483648E-2</c:v>
                </c:pt>
                <c:pt idx="1">
                  <c:v>-4.8509894923473906E-2</c:v>
                </c:pt>
                <c:pt idx="2">
                  <c:v>-0.28076949283426833</c:v>
                </c:pt>
                <c:pt idx="3">
                  <c:v>1.8425983399161128E-2</c:v>
                </c:pt>
                <c:pt idx="4">
                  <c:v>0.25501444740772672</c:v>
                </c:pt>
                <c:pt idx="5">
                  <c:v>0.40327511928475435</c:v>
                </c:pt>
                <c:pt idx="6">
                  <c:v>0.39340899690691966</c:v>
                </c:pt>
                <c:pt idx="7">
                  <c:v>0.35859051880764503</c:v>
                </c:pt>
                <c:pt idx="8">
                  <c:v>0.39397357770851693</c:v>
                </c:pt>
                <c:pt idx="9">
                  <c:v>0.37246596427591272</c:v>
                </c:pt>
                <c:pt idx="10">
                  <c:v>0.42501332221218258</c:v>
                </c:pt>
                <c:pt idx="11">
                  <c:v>0.35076615453256133</c:v>
                </c:pt>
                <c:pt idx="12">
                  <c:v>0.33445288817295138</c:v>
                </c:pt>
                <c:pt idx="13">
                  <c:v>0.31705144892786197</c:v>
                </c:pt>
                <c:pt idx="14">
                  <c:v>0.68062967758234105</c:v>
                </c:pt>
                <c:pt idx="15">
                  <c:v>0.1291124622337636</c:v>
                </c:pt>
                <c:pt idx="16">
                  <c:v>-9.5085878467241036E-2</c:v>
                </c:pt>
                <c:pt idx="17">
                  <c:v>-0.25310720475365189</c:v>
                </c:pt>
                <c:pt idx="18">
                  <c:v>-0.29513331263031795</c:v>
                </c:pt>
                <c:pt idx="19">
                  <c:v>-0.30887919207946979</c:v>
                </c:pt>
                <c:pt idx="20">
                  <c:v>-0.34176504122693574</c:v>
                </c:pt>
                <c:pt idx="21">
                  <c:v>-0.34946513603762008</c:v>
                </c:pt>
                <c:pt idx="22">
                  <c:v>-0.31862450207300219</c:v>
                </c:pt>
                <c:pt idx="23">
                  <c:v>-0.27898268435983431</c:v>
                </c:pt>
                <c:pt idx="24">
                  <c:v>-0.23364185423816541</c:v>
                </c:pt>
                <c:pt idx="25">
                  <c:v>-0.22943587838256241</c:v>
                </c:pt>
                <c:pt idx="26">
                  <c:v>-0.20465305841241799</c:v>
                </c:pt>
                <c:pt idx="27">
                  <c:v>-0.15743411616073655</c:v>
                </c:pt>
                <c:pt idx="28">
                  <c:v>-0.14946378698577722</c:v>
                </c:pt>
                <c:pt idx="29">
                  <c:v>-6.2312018651727641E-2</c:v>
                </c:pt>
                <c:pt idx="30">
                  <c:v>2.5113755400439919E-2</c:v>
                </c:pt>
                <c:pt idx="31">
                  <c:v>4.1104058389145548E-2</c:v>
                </c:pt>
                <c:pt idx="32">
                  <c:v>3.2464514758407947E-2</c:v>
                </c:pt>
                <c:pt idx="33">
                  <c:v>-1.2033879221938215E-2</c:v>
                </c:pt>
                <c:pt idx="34">
                  <c:v>-0.10939381956848782</c:v>
                </c:pt>
                <c:pt idx="35">
                  <c:v>-0.1150656288191414</c:v>
                </c:pt>
                <c:pt idx="36">
                  <c:v>-0.12023433671085182</c:v>
                </c:pt>
                <c:pt idx="37">
                  <c:v>1.4236762928485192E-2</c:v>
                </c:pt>
                <c:pt idx="38">
                  <c:v>0.10211395156282355</c:v>
                </c:pt>
                <c:pt idx="39">
                  <c:v>0.17217837905549271</c:v>
                </c:pt>
                <c:pt idx="40">
                  <c:v>0.19136005099195263</c:v>
                </c:pt>
                <c:pt idx="41">
                  <c:v>0.17861571631646966</c:v>
                </c:pt>
                <c:pt idx="42">
                  <c:v>0.17231172849887311</c:v>
                </c:pt>
                <c:pt idx="43">
                  <c:v>0.18570565151335816</c:v>
                </c:pt>
                <c:pt idx="44">
                  <c:v>0.17165611723084906</c:v>
                </c:pt>
                <c:pt idx="45">
                  <c:v>0.26221470210453512</c:v>
                </c:pt>
                <c:pt idx="46">
                  <c:v>0.31000224548797251</c:v>
                </c:pt>
                <c:pt idx="47">
                  <c:v>0.35997782066679296</c:v>
                </c:pt>
                <c:pt idx="48">
                  <c:v>0.35853017661718489</c:v>
                </c:pt>
                <c:pt idx="49">
                  <c:v>0.23394342762063247</c:v>
                </c:pt>
                <c:pt idx="50">
                  <c:v>9.2356140730930569E-2</c:v>
                </c:pt>
                <c:pt idx="51">
                  <c:v>9.5527651616350573E-2</c:v>
                </c:pt>
                <c:pt idx="52">
                  <c:v>0.10481386098195289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885-4D28-933F-A8A157D3BE0B}"/>
            </c:ext>
          </c:extLst>
        </c:ser>
        <c:ser>
          <c:idx val="3"/>
          <c:order val="3"/>
          <c:tx>
            <c:strRef>
              <c:f>'3.2.3 Ханш'!$N$4</c:f>
              <c:strCache>
                <c:ptCount val="1"/>
                <c:pt idx="0">
                  <c:v>Евро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Ханш'!$I$5:$J$57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Ханш'!$N$5:$N$57</c:f>
              <c:numCache>
                <c:formatCode>0.0%</c:formatCode>
                <c:ptCount val="53"/>
                <c:pt idx="0">
                  <c:v>-7.0603529216151983E-2</c:v>
                </c:pt>
                <c:pt idx="1">
                  <c:v>-6.1550496240706298E-2</c:v>
                </c:pt>
                <c:pt idx="2">
                  <c:v>-5.7974974171177251E-2</c:v>
                </c:pt>
                <c:pt idx="3">
                  <c:v>-3.3806711006562629E-2</c:v>
                </c:pt>
                <c:pt idx="4">
                  <c:v>-4.9834137820630175E-2</c:v>
                </c:pt>
                <c:pt idx="5">
                  <c:v>-3.7875044557357573E-2</c:v>
                </c:pt>
                <c:pt idx="6">
                  <c:v>-4.5199777153281939E-2</c:v>
                </c:pt>
                <c:pt idx="7">
                  <c:v>-3.7941397461025095E-2</c:v>
                </c:pt>
                <c:pt idx="8">
                  <c:v>-3.7518697892202968E-2</c:v>
                </c:pt>
                <c:pt idx="9">
                  <c:v>3.0481528631587373E-3</c:v>
                </c:pt>
                <c:pt idx="10">
                  <c:v>6.7612123512698741E-2</c:v>
                </c:pt>
                <c:pt idx="11">
                  <c:v>0.12546755274654409</c:v>
                </c:pt>
                <c:pt idx="12">
                  <c:v>0.15826320716070352</c:v>
                </c:pt>
                <c:pt idx="13">
                  <c:v>0.16338367362455353</c:v>
                </c:pt>
                <c:pt idx="14">
                  <c:v>0.18224076446672788</c:v>
                </c:pt>
                <c:pt idx="15">
                  <c:v>0.16418884436950987</c:v>
                </c:pt>
                <c:pt idx="16">
                  <c:v>0.14446665806873638</c:v>
                </c:pt>
                <c:pt idx="17">
                  <c:v>0.12758119439879967</c:v>
                </c:pt>
                <c:pt idx="18">
                  <c:v>0.17772650747736884</c:v>
                </c:pt>
                <c:pt idx="19">
                  <c:v>0.17357277906742197</c:v>
                </c:pt>
                <c:pt idx="20">
                  <c:v>0.14723030995847286</c:v>
                </c:pt>
                <c:pt idx="21">
                  <c:v>9.9767221994894184E-2</c:v>
                </c:pt>
                <c:pt idx="22">
                  <c:v>7.0399972351507856E-2</c:v>
                </c:pt>
                <c:pt idx="23">
                  <c:v>3.0105141861061169E-2</c:v>
                </c:pt>
                <c:pt idx="24">
                  <c:v>-4.4214473254153841E-3</c:v>
                </c:pt>
                <c:pt idx="25">
                  <c:v>-2.724357557237167E-2</c:v>
                </c:pt>
                <c:pt idx="26">
                  <c:v>-2.9032381015503872E-2</c:v>
                </c:pt>
                <c:pt idx="27">
                  <c:v>-5.4789429179225579E-2</c:v>
                </c:pt>
                <c:pt idx="28">
                  <c:v>-2.9259159603828744E-2</c:v>
                </c:pt>
                <c:pt idx="29">
                  <c:v>-2.3287495572579253E-2</c:v>
                </c:pt>
                <c:pt idx="30">
                  <c:v>-3.3032905842014015E-2</c:v>
                </c:pt>
                <c:pt idx="31">
                  <c:v>-1.6508566179654571E-2</c:v>
                </c:pt>
                <c:pt idx="32">
                  <c:v>1.3541142996003064E-2</c:v>
                </c:pt>
                <c:pt idx="33">
                  <c:v>1.4344816819754413E-2</c:v>
                </c:pt>
                <c:pt idx="34">
                  <c:v>-2.391252779932751E-2</c:v>
                </c:pt>
                <c:pt idx="35">
                  <c:v>-4.1100740411723846E-2</c:v>
                </c:pt>
                <c:pt idx="36">
                  <c:v>-4.5044315368060306E-2</c:v>
                </c:pt>
                <c:pt idx="37">
                  <c:v>-1.6441686603337891E-2</c:v>
                </c:pt>
                <c:pt idx="38">
                  <c:v>2.0776510259628678E-2</c:v>
                </c:pt>
                <c:pt idx="39">
                  <c:v>9.8036903598121894E-2</c:v>
                </c:pt>
                <c:pt idx="40">
                  <c:v>0.10344725586300973</c:v>
                </c:pt>
                <c:pt idx="41">
                  <c:v>0.13207243953267178</c:v>
                </c:pt>
                <c:pt idx="42">
                  <c:v>0.14481464427780888</c:v>
                </c:pt>
                <c:pt idx="43">
                  <c:v>0.12214248086327095</c:v>
                </c:pt>
                <c:pt idx="44">
                  <c:v>0.12326959060585829</c:v>
                </c:pt>
                <c:pt idx="45">
                  <c:v>0.13040042205371716</c:v>
                </c:pt>
                <c:pt idx="46">
                  <c:v>0.13741699348155367</c:v>
                </c:pt>
                <c:pt idx="47">
                  <c:v>0.16116027943400235</c:v>
                </c:pt>
                <c:pt idx="48">
                  <c:v>0.17637692675941796</c:v>
                </c:pt>
                <c:pt idx="49">
                  <c:v>0.17281639610689359</c:v>
                </c:pt>
                <c:pt idx="50">
                  <c:v>0.10093209843277906</c:v>
                </c:pt>
                <c:pt idx="51">
                  <c:v>4.9777294605854339E-2</c:v>
                </c:pt>
                <c:pt idx="52">
                  <c:v>3.579300657234552E-2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885-4D28-933F-A8A157D3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1064384"/>
        <c:axId val="1651048544"/>
      </c:lineChart>
      <c:catAx>
        <c:axId val="16510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651048544"/>
        <c:crosses val="autoZero"/>
        <c:auto val="1"/>
        <c:lblAlgn val="ctr"/>
        <c:lblOffset val="100"/>
        <c:noMultiLvlLbl val="0"/>
      </c:catAx>
      <c:valAx>
        <c:axId val="1651048544"/>
        <c:scaling>
          <c:orientation val="minMax"/>
          <c:min val="-0.4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accent3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6510643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861479271612791"/>
          <c:y val="7.7202885871150165E-2"/>
          <c:w val="0.31411617026132604"/>
          <c:h val="0.149850254225468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94411681803375E-2"/>
          <c:y val="3.3257747543461828E-2"/>
          <c:w val="0.88719855624741473"/>
          <c:h val="0.8397481267222549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 Ханш'!$U$4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 Ханш'!$Q$5:$R$57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Ханш'!$U$5:$U$57</c:f>
              <c:numCache>
                <c:formatCode>0.0%</c:formatCode>
                <c:ptCount val="53"/>
                <c:pt idx="0">
                  <c:v>0.12994400920730761</c:v>
                </c:pt>
                <c:pt idx="1">
                  <c:v>0.12692449262148373</c:v>
                </c:pt>
                <c:pt idx="2">
                  <c:v>0.11838458811233357</c:v>
                </c:pt>
                <c:pt idx="3">
                  <c:v>0.11494945056162434</c:v>
                </c:pt>
                <c:pt idx="4">
                  <c:v>8.8923008621270325E-2</c:v>
                </c:pt>
                <c:pt idx="5">
                  <c:v>8.9369496712554244E-2</c:v>
                </c:pt>
                <c:pt idx="6">
                  <c:v>7.7090696927516827E-2</c:v>
                </c:pt>
                <c:pt idx="7">
                  <c:v>7.0091853417655628E-2</c:v>
                </c:pt>
                <c:pt idx="8">
                  <c:v>6.5926678727743299E-2</c:v>
                </c:pt>
                <c:pt idx="9">
                  <c:v>7.0963458769407767E-2</c:v>
                </c:pt>
                <c:pt idx="10">
                  <c:v>7.8158940278562419E-2</c:v>
                </c:pt>
                <c:pt idx="11">
                  <c:v>6.1408715338953326E-2</c:v>
                </c:pt>
                <c:pt idx="12">
                  <c:v>6.3016068252313345E-2</c:v>
                </c:pt>
                <c:pt idx="13">
                  <c:v>7.1935227917345912E-2</c:v>
                </c:pt>
                <c:pt idx="14">
                  <c:v>8.312848880696827E-2</c:v>
                </c:pt>
                <c:pt idx="15">
                  <c:v>8.5017752836039115E-2</c:v>
                </c:pt>
                <c:pt idx="16">
                  <c:v>8.930844352259959E-2</c:v>
                </c:pt>
                <c:pt idx="17">
                  <c:v>8.9787375081432183E-2</c:v>
                </c:pt>
                <c:pt idx="18">
                  <c:v>8.1373849710678348E-2</c:v>
                </c:pt>
                <c:pt idx="19">
                  <c:v>8.2847697887766664E-2</c:v>
                </c:pt>
                <c:pt idx="20">
                  <c:v>8.5332493435917672E-2</c:v>
                </c:pt>
                <c:pt idx="21">
                  <c:v>7.9989055659072869E-2</c:v>
                </c:pt>
                <c:pt idx="22">
                  <c:v>8.2307051305873763E-2</c:v>
                </c:pt>
                <c:pt idx="23">
                  <c:v>7.7001494427889214E-2</c:v>
                </c:pt>
                <c:pt idx="24">
                  <c:v>5.1876423873069621E-2</c:v>
                </c:pt>
                <c:pt idx="25">
                  <c:v>2.9025715021239434E-2</c:v>
                </c:pt>
                <c:pt idx="26">
                  <c:v>2.7846232505151475E-2</c:v>
                </c:pt>
                <c:pt idx="27">
                  <c:v>1.6057722334108016E-2</c:v>
                </c:pt>
                <c:pt idx="28">
                  <c:v>7.9938764649793159E-3</c:v>
                </c:pt>
                <c:pt idx="29">
                  <c:v>9.2363657032440427E-5</c:v>
                </c:pt>
                <c:pt idx="30">
                  <c:v>-5.0452739091552679E-4</c:v>
                </c:pt>
                <c:pt idx="31">
                  <c:v>1.5351620092958207E-2</c:v>
                </c:pt>
                <c:pt idx="32">
                  <c:v>1.9842476911866663E-2</c:v>
                </c:pt>
                <c:pt idx="33">
                  <c:v>2.4363348720030181E-2</c:v>
                </c:pt>
                <c:pt idx="34">
                  <c:v>3.1670790084932371E-2</c:v>
                </c:pt>
                <c:pt idx="35">
                  <c:v>4.3201796205688925E-2</c:v>
                </c:pt>
                <c:pt idx="36">
                  <c:v>7.4174222040789439E-2</c:v>
                </c:pt>
                <c:pt idx="37">
                  <c:v>9.5608464515343508E-2</c:v>
                </c:pt>
                <c:pt idx="38">
                  <c:v>8.915637899403768E-2</c:v>
                </c:pt>
                <c:pt idx="39">
                  <c:v>8.3379691510453935E-2</c:v>
                </c:pt>
                <c:pt idx="40">
                  <c:v>7.8837109297162949E-2</c:v>
                </c:pt>
                <c:pt idx="41">
                  <c:v>7.8579104842154884E-2</c:v>
                </c:pt>
                <c:pt idx="42">
                  <c:v>7.8011187336685758E-2</c:v>
                </c:pt>
                <c:pt idx="43">
                  <c:v>8.8162714942710274E-2</c:v>
                </c:pt>
                <c:pt idx="44">
                  <c:v>9.2542629163672008E-2</c:v>
                </c:pt>
                <c:pt idx="45">
                  <c:v>8.9320431856748608E-2</c:v>
                </c:pt>
                <c:pt idx="46">
                  <c:v>7.6379975337612982E-2</c:v>
                </c:pt>
                <c:pt idx="47">
                  <c:v>6.7185638405625414E-2</c:v>
                </c:pt>
                <c:pt idx="48">
                  <c:v>4.8026600453319503E-2</c:v>
                </c:pt>
                <c:pt idx="49">
                  <c:v>2.8317405815513494E-2</c:v>
                </c:pt>
                <c:pt idx="50">
                  <c:v>4.0404699711869496E-2</c:v>
                </c:pt>
                <c:pt idx="51">
                  <c:v>7.6873679411187584E-2</c:v>
                </c:pt>
                <c:pt idx="52">
                  <c:v>7.7201923574260256E-2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5-4887-9B46-3EFD7923F47A}"/>
            </c:ext>
          </c:extLst>
        </c:ser>
        <c:ser>
          <c:idx val="3"/>
          <c:order val="3"/>
          <c:tx>
            <c:strRef>
              <c:f>'3.2.3 Ханш'!$V$4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 Ханш'!$Q$5:$R$57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Ханш'!$V$5:$V$57</c:f>
              <c:numCache>
                <c:formatCode>0.0%</c:formatCode>
                <c:ptCount val="53"/>
                <c:pt idx="0">
                  <c:v>-2.071921886163381E-2</c:v>
                </c:pt>
                <c:pt idx="1">
                  <c:v>-2.1666666666666584E-2</c:v>
                </c:pt>
                <c:pt idx="2">
                  <c:v>1.6513328615239509E-3</c:v>
                </c:pt>
                <c:pt idx="3">
                  <c:v>-7.1966133584195624E-2</c:v>
                </c:pt>
                <c:pt idx="4">
                  <c:v>-5.1168511685116921E-2</c:v>
                </c:pt>
                <c:pt idx="5">
                  <c:v>-6.8159448818897711E-2</c:v>
                </c:pt>
                <c:pt idx="6">
                  <c:v>-7.2802532261993513E-2</c:v>
                </c:pt>
                <c:pt idx="7">
                  <c:v>-7.5219084712756248E-2</c:v>
                </c:pt>
                <c:pt idx="8">
                  <c:v>-6.9074932877714629E-2</c:v>
                </c:pt>
                <c:pt idx="9">
                  <c:v>-7.3547438097573095E-2</c:v>
                </c:pt>
                <c:pt idx="10">
                  <c:v>-9.9145299145299015E-2</c:v>
                </c:pt>
                <c:pt idx="11">
                  <c:v>-0.12006819288845584</c:v>
                </c:pt>
                <c:pt idx="12">
                  <c:v>-0.14129377431906601</c:v>
                </c:pt>
                <c:pt idx="13">
                  <c:v>-0.13774641031881235</c:v>
                </c:pt>
                <c:pt idx="14">
                  <c:v>-0.15920866698068775</c:v>
                </c:pt>
                <c:pt idx="15">
                  <c:v>-8.1348200709580626E-2</c:v>
                </c:pt>
                <c:pt idx="16">
                  <c:v>-4.2260824474980599E-2</c:v>
                </c:pt>
                <c:pt idx="17">
                  <c:v>4.4890414576182081E-3</c:v>
                </c:pt>
                <c:pt idx="18">
                  <c:v>9.7163865546219755E-3</c:v>
                </c:pt>
                <c:pt idx="19">
                  <c:v>2.1847854698604872E-2</c:v>
                </c:pt>
                <c:pt idx="20">
                  <c:v>2.8841111693759872E-2</c:v>
                </c:pt>
                <c:pt idx="21">
                  <c:v>4.5514686424980147E-2</c:v>
                </c:pt>
                <c:pt idx="22">
                  <c:v>5.3130929791271361E-2</c:v>
                </c:pt>
                <c:pt idx="23">
                  <c:v>7.1132023249377271E-2</c:v>
                </c:pt>
                <c:pt idx="24">
                  <c:v>0.10337015009912195</c:v>
                </c:pt>
                <c:pt idx="25">
                  <c:v>0.11402766017499298</c:v>
                </c:pt>
                <c:pt idx="26">
                  <c:v>0.11148459383753498</c:v>
                </c:pt>
                <c:pt idx="27">
                  <c:v>0.10234482758620693</c:v>
                </c:pt>
                <c:pt idx="28">
                  <c:v>7.8234975636166729E-2</c:v>
                </c:pt>
                <c:pt idx="29">
                  <c:v>4.4952681388012582E-2</c:v>
                </c:pt>
                <c:pt idx="30">
                  <c:v>3.3289986996098607E-2</c:v>
                </c:pt>
                <c:pt idx="31">
                  <c:v>9.7887686759403469E-3</c:v>
                </c:pt>
                <c:pt idx="32">
                  <c:v>-7.6452599388380071E-3</c:v>
                </c:pt>
                <c:pt idx="33">
                  <c:v>-1.771703366236405E-3</c:v>
                </c:pt>
                <c:pt idx="34">
                  <c:v>2.9858429858429719E-2</c:v>
                </c:pt>
                <c:pt idx="35">
                  <c:v>4.5994832041343532E-2</c:v>
                </c:pt>
                <c:pt idx="36">
                  <c:v>3.336755646817241E-2</c:v>
                </c:pt>
                <c:pt idx="37">
                  <c:v>-6.0805675196352223E-3</c:v>
                </c:pt>
                <c:pt idx="38">
                  <c:v>-2.8729838709677449E-2</c:v>
                </c:pt>
                <c:pt idx="39">
                  <c:v>-5.6556556556556281E-2</c:v>
                </c:pt>
                <c:pt idx="40">
                  <c:v>-7.5320110469495855E-2</c:v>
                </c:pt>
                <c:pt idx="41">
                  <c:v>-8.1006289308174301E-2</c:v>
                </c:pt>
                <c:pt idx="42">
                  <c:v>-8.2305562547194455E-2</c:v>
                </c:pt>
                <c:pt idx="43">
                  <c:v>-6.7346938775509971E-2</c:v>
                </c:pt>
                <c:pt idx="44">
                  <c:v>-6.3944530046224746E-2</c:v>
                </c:pt>
                <c:pt idx="45">
                  <c:v>-7.6064908722109192E-2</c:v>
                </c:pt>
                <c:pt idx="46">
                  <c:v>-8.3979005248688177E-2</c:v>
                </c:pt>
                <c:pt idx="47">
                  <c:v>-9.7826086956521716E-2</c:v>
                </c:pt>
                <c:pt idx="48">
                  <c:v>-9.8609041231991976E-2</c:v>
                </c:pt>
                <c:pt idx="49">
                  <c:v>-8.4884017333673165E-2</c:v>
                </c:pt>
                <c:pt idx="50">
                  <c:v>-6.0197197716658053E-2</c:v>
                </c:pt>
                <c:pt idx="51">
                  <c:v>-4.6286469360893846E-2</c:v>
                </c:pt>
                <c:pt idx="52">
                  <c:v>-4.0651716101129512E-2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5-4887-9B46-3EFD7923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884315200"/>
        <c:axId val="1884319520"/>
      </c:barChart>
      <c:lineChart>
        <c:grouping val="standard"/>
        <c:varyColors val="0"/>
        <c:ser>
          <c:idx val="0"/>
          <c:order val="0"/>
          <c:tx>
            <c:strRef>
              <c:f>'3.2.3 Ханш'!$S$4</c:f>
              <c:strCache>
                <c:ptCount val="1"/>
                <c:pt idx="0">
                  <c:v>REER, жилийн өөрчлөлт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Ханш'!$Q$5:$R$57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Ханш'!$S$5:$S$57</c:f>
              <c:numCache>
                <c:formatCode>0.0%</c:formatCode>
                <c:ptCount val="53"/>
                <c:pt idx="0">
                  <c:v>0.10922479034567378</c:v>
                </c:pt>
                <c:pt idx="1">
                  <c:v>0.10525782595481714</c:v>
                </c:pt>
                <c:pt idx="2">
                  <c:v>0.12003592097385751</c:v>
                </c:pt>
                <c:pt idx="3">
                  <c:v>4.2983316977428743E-2</c:v>
                </c:pt>
                <c:pt idx="4">
                  <c:v>3.7754496936153403E-2</c:v>
                </c:pt>
                <c:pt idx="5">
                  <c:v>2.1210047893656547E-2</c:v>
                </c:pt>
                <c:pt idx="6">
                  <c:v>4.2881646655232863E-3</c:v>
                </c:pt>
                <c:pt idx="7">
                  <c:v>-5.1272312951006205E-3</c:v>
                </c:pt>
                <c:pt idx="8">
                  <c:v>-3.1482541499713301E-3</c:v>
                </c:pt>
                <c:pt idx="9">
                  <c:v>-2.5839793281653423E-3</c:v>
                </c:pt>
                <c:pt idx="10">
                  <c:v>-2.098635886673661E-2</c:v>
                </c:pt>
                <c:pt idx="11">
                  <c:v>-5.8659477549502514E-2</c:v>
                </c:pt>
                <c:pt idx="12">
                  <c:v>-7.8277706066752661E-2</c:v>
                </c:pt>
                <c:pt idx="13">
                  <c:v>-6.5811182401466439E-2</c:v>
                </c:pt>
                <c:pt idx="14">
                  <c:v>-7.6080178173719482E-2</c:v>
                </c:pt>
                <c:pt idx="15">
                  <c:v>3.6695521264584752E-3</c:v>
                </c:pt>
                <c:pt idx="16">
                  <c:v>4.7047619047619005E-2</c:v>
                </c:pt>
                <c:pt idx="17">
                  <c:v>9.4276416539050389E-2</c:v>
                </c:pt>
                <c:pt idx="18">
                  <c:v>9.1090236265300328E-2</c:v>
                </c:pt>
                <c:pt idx="19">
                  <c:v>0.10469555258637153</c:v>
                </c:pt>
                <c:pt idx="20">
                  <c:v>0.11417360512967756</c:v>
                </c:pt>
                <c:pt idx="21">
                  <c:v>0.12550374208405302</c:v>
                </c:pt>
                <c:pt idx="22">
                  <c:v>0.13543798109714511</c:v>
                </c:pt>
                <c:pt idx="23">
                  <c:v>0.14813351767726646</c:v>
                </c:pt>
                <c:pt idx="24">
                  <c:v>0.15524657397219155</c:v>
                </c:pt>
                <c:pt idx="25">
                  <c:v>0.1430533751962324</c:v>
                </c:pt>
                <c:pt idx="26">
                  <c:v>0.13933082634268645</c:v>
                </c:pt>
                <c:pt idx="27">
                  <c:v>0.11840254992031496</c:v>
                </c:pt>
                <c:pt idx="28">
                  <c:v>8.6228852101146058E-2</c:v>
                </c:pt>
                <c:pt idx="29">
                  <c:v>4.5045045045045029E-2</c:v>
                </c:pt>
                <c:pt idx="30">
                  <c:v>3.2785459605183087E-2</c:v>
                </c:pt>
                <c:pt idx="31">
                  <c:v>2.5140388768898569E-2</c:v>
                </c:pt>
                <c:pt idx="32">
                  <c:v>1.2197216973028668E-2</c:v>
                </c:pt>
                <c:pt idx="33">
                  <c:v>2.2591645353793766E-2</c:v>
                </c:pt>
                <c:pt idx="34">
                  <c:v>6.1529219943362135E-2</c:v>
                </c:pt>
                <c:pt idx="35">
                  <c:v>8.919662824703245E-2</c:v>
                </c:pt>
                <c:pt idx="36">
                  <c:v>0.10754177850896185</c:v>
                </c:pt>
                <c:pt idx="37">
                  <c:v>8.9527896995708289E-2</c:v>
                </c:pt>
                <c:pt idx="38">
                  <c:v>6.0426540284360231E-2</c:v>
                </c:pt>
                <c:pt idx="39">
                  <c:v>2.6823134953897654E-2</c:v>
                </c:pt>
                <c:pt idx="40">
                  <c:v>3.5169988276670949E-3</c:v>
                </c:pt>
                <c:pt idx="41">
                  <c:v>-2.4271844660194164E-3</c:v>
                </c:pt>
                <c:pt idx="42">
                  <c:v>-4.294375210508683E-3</c:v>
                </c:pt>
                <c:pt idx="43">
                  <c:v>2.0815776167200317E-2</c:v>
                </c:pt>
                <c:pt idx="44">
                  <c:v>2.8598099117447262E-2</c:v>
                </c:pt>
                <c:pt idx="45">
                  <c:v>1.3255523134639402E-2</c:v>
                </c:pt>
                <c:pt idx="46">
                  <c:v>-7.5990299110751947E-3</c:v>
                </c:pt>
                <c:pt idx="47">
                  <c:v>-3.0640448550896315E-2</c:v>
                </c:pt>
                <c:pt idx="48">
                  <c:v>-5.0582440778672466E-2</c:v>
                </c:pt>
                <c:pt idx="49">
                  <c:v>-5.6566611518159671E-2</c:v>
                </c:pt>
                <c:pt idx="50">
                  <c:v>-1.979249800478855E-2</c:v>
                </c:pt>
                <c:pt idx="51">
                  <c:v>3.0587210050293745E-2</c:v>
                </c:pt>
                <c:pt idx="52">
                  <c:v>3.6550207473130758E-2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55-4887-9B46-3EFD7923F47A}"/>
            </c:ext>
          </c:extLst>
        </c:ser>
        <c:ser>
          <c:idx val="1"/>
          <c:order val="1"/>
          <c:tx>
            <c:strRef>
              <c:f>'3.2.3 Ханш'!$T$4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2225" cap="rnd">
              <a:solidFill>
                <a:srgbClr val="F77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77F00"/>
                </a:solidFill>
              </a:ln>
              <a:effectLst/>
            </c:spPr>
          </c:marker>
          <c:cat>
            <c:multiLvlStrRef>
              <c:f>'3.2.3 Ханш'!$Q$5:$R$57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Ханш'!$T$5:$T$57</c:f>
              <c:numCache>
                <c:formatCode>0.0%</c:formatCode>
                <c:ptCount val="53"/>
                <c:pt idx="0">
                  <c:v>-2.0719218861633859E-2</c:v>
                </c:pt>
                <c:pt idx="1">
                  <c:v>-2.1666666666666612E-2</c:v>
                </c:pt>
                <c:pt idx="2">
                  <c:v>1.6513328615239686E-3</c:v>
                </c:pt>
                <c:pt idx="3">
                  <c:v>-7.196613358419568E-2</c:v>
                </c:pt>
                <c:pt idx="4">
                  <c:v>-5.1168511685116824E-2</c:v>
                </c:pt>
                <c:pt idx="5">
                  <c:v>-6.8159448818897683E-2</c:v>
                </c:pt>
                <c:pt idx="6">
                  <c:v>-7.2802532261991737E-2</c:v>
                </c:pt>
                <c:pt idx="7">
                  <c:v>-7.5219084712755513E-2</c:v>
                </c:pt>
                <c:pt idx="8">
                  <c:v>-6.9074932877715378E-2</c:v>
                </c:pt>
                <c:pt idx="9">
                  <c:v>-7.3547438097572915E-2</c:v>
                </c:pt>
                <c:pt idx="10">
                  <c:v>-9.9145299145299237E-2</c:v>
                </c:pt>
                <c:pt idx="11">
                  <c:v>-0.12006819288845594</c:v>
                </c:pt>
                <c:pt idx="12">
                  <c:v>-0.14129377431906609</c:v>
                </c:pt>
                <c:pt idx="13">
                  <c:v>-0.13774641031881241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-4.2260824474980585E-2</c:v>
                </c:pt>
                <c:pt idx="17">
                  <c:v>4.4890414576181925E-3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0.10337015009912198</c:v>
                </c:pt>
                <c:pt idx="25">
                  <c:v>0.114027660174993</c:v>
                </c:pt>
                <c:pt idx="26">
                  <c:v>0.11148459383753484</c:v>
                </c:pt>
                <c:pt idx="27">
                  <c:v>0.10234482758620689</c:v>
                </c:pt>
                <c:pt idx="28">
                  <c:v>7.8234975636166881E-2</c:v>
                </c:pt>
                <c:pt idx="29">
                  <c:v>4.4952681388012561E-2</c:v>
                </c:pt>
                <c:pt idx="30">
                  <c:v>3.3289986996098753E-2</c:v>
                </c:pt>
                <c:pt idx="31">
                  <c:v>9.7887686759403625E-3</c:v>
                </c:pt>
                <c:pt idx="32">
                  <c:v>-7.6452599388380227E-3</c:v>
                </c:pt>
                <c:pt idx="33">
                  <c:v>-1.7717033662364434E-3</c:v>
                </c:pt>
                <c:pt idx="34">
                  <c:v>2.985842985842968E-2</c:v>
                </c:pt>
                <c:pt idx="35">
                  <c:v>4.599483204134347E-2</c:v>
                </c:pt>
                <c:pt idx="36">
                  <c:v>3.3367556468172355E-2</c:v>
                </c:pt>
                <c:pt idx="37">
                  <c:v>-6.0805675196352604E-3</c:v>
                </c:pt>
                <c:pt idx="38">
                  <c:v>-2.872983870967738E-2</c:v>
                </c:pt>
                <c:pt idx="39">
                  <c:v>-5.6556556556556559E-2</c:v>
                </c:pt>
                <c:pt idx="40">
                  <c:v>-7.5320110469495383E-2</c:v>
                </c:pt>
                <c:pt idx="41">
                  <c:v>-8.1006289308176105E-2</c:v>
                </c:pt>
                <c:pt idx="42">
                  <c:v>-8.2305562547193456E-2</c:v>
                </c:pt>
                <c:pt idx="43">
                  <c:v>-6.7346938775510234E-2</c:v>
                </c:pt>
                <c:pt idx="44">
                  <c:v>-6.3944530046224801E-2</c:v>
                </c:pt>
                <c:pt idx="45">
                  <c:v>-7.6064908722109581E-2</c:v>
                </c:pt>
                <c:pt idx="46">
                  <c:v>-8.3979005248687844E-2</c:v>
                </c:pt>
                <c:pt idx="47">
                  <c:v>-9.7826086956521618E-2</c:v>
                </c:pt>
                <c:pt idx="48">
                  <c:v>-9.860904123199199E-2</c:v>
                </c:pt>
                <c:pt idx="49">
                  <c:v>-8.4884017333673123E-2</c:v>
                </c:pt>
                <c:pt idx="50">
                  <c:v>-6.0197197716657991E-2</c:v>
                </c:pt>
                <c:pt idx="51">
                  <c:v>-4.6286469360893978E-2</c:v>
                </c:pt>
                <c:pt idx="52">
                  <c:v>-4.0651716101129498E-2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55-4887-9B46-3EFD7923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315200"/>
        <c:axId val="1884319520"/>
      </c:lineChart>
      <c:catAx>
        <c:axId val="18843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84319520"/>
        <c:crosses val="autoZero"/>
        <c:auto val="1"/>
        <c:lblAlgn val="ctr"/>
        <c:lblOffset val="100"/>
        <c:noMultiLvlLbl val="0"/>
      </c:catAx>
      <c:valAx>
        <c:axId val="1884319520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accent3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8843152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491384706618786"/>
          <c:y val="0.60224638586843315"/>
          <c:w val="0.35802897022809388"/>
          <c:h val="0.1528556549478934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'3.2.3 Ханш'!$AB$4</c:f>
              <c:strCache>
                <c:ptCount val="1"/>
                <c:pt idx="0">
                  <c:v>Төгрөгийн харьцангуй өгөөж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>
                  <a:alpha val="60000"/>
                </a:srgbClr>
              </a:solidFill>
            </a:ln>
            <a:effectLst/>
          </c:spPr>
          <c:cat>
            <c:multiLvlStrRef>
              <c:f>'3.2.3 Ханш'!$Y$5:$Z$57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Ханш'!$AB$5:$AB$57</c:f>
              <c:numCache>
                <c:formatCode>0.0%</c:formatCode>
                <c:ptCount val="53"/>
                <c:pt idx="0">
                  <c:v>4.1573698892958533E-3</c:v>
                </c:pt>
                <c:pt idx="1">
                  <c:v>9.5615394563149103E-4</c:v>
                </c:pt>
                <c:pt idx="2">
                  <c:v>-1.1667332682615496E-2</c:v>
                </c:pt>
                <c:pt idx="3">
                  <c:v>-4.3575496479389027E-2</c:v>
                </c:pt>
                <c:pt idx="4">
                  <c:v>-1.7947670548301542E-2</c:v>
                </c:pt>
                <c:pt idx="5">
                  <c:v>3.5628403044935149E-4</c:v>
                </c:pt>
                <c:pt idx="6">
                  <c:v>-4.3125098620302171E-3</c:v>
                </c:pt>
                <c:pt idx="7">
                  <c:v>-5.0847317473549369E-3</c:v>
                </c:pt>
                <c:pt idx="8">
                  <c:v>-1.6993227302630181E-2</c:v>
                </c:pt>
                <c:pt idx="9">
                  <c:v>-2.6942302042493392E-2</c:v>
                </c:pt>
                <c:pt idx="10">
                  <c:v>-3.8486568663371259E-3</c:v>
                </c:pt>
                <c:pt idx="11">
                  <c:v>-1.0210194477286334E-3</c:v>
                </c:pt>
                <c:pt idx="12">
                  <c:v>-3.9191964787066861E-3</c:v>
                </c:pt>
                <c:pt idx="13">
                  <c:v>-5.0979048722608507E-3</c:v>
                </c:pt>
                <c:pt idx="14">
                  <c:v>1.8313304582444857E-3</c:v>
                </c:pt>
                <c:pt idx="15">
                  <c:v>1.4717744253654574E-2</c:v>
                </c:pt>
                <c:pt idx="16">
                  <c:v>1.6666687163537211E-2</c:v>
                </c:pt>
                <c:pt idx="17">
                  <c:v>1.3252236715188354E-2</c:v>
                </c:pt>
                <c:pt idx="18">
                  <c:v>5.5171330166505685E-3</c:v>
                </c:pt>
                <c:pt idx="19">
                  <c:v>-1.9752842952502972E-3</c:v>
                </c:pt>
                <c:pt idx="20">
                  <c:v>7.5294318909379862E-3</c:v>
                </c:pt>
                <c:pt idx="21">
                  <c:v>1.0844888567403257E-2</c:v>
                </c:pt>
                <c:pt idx="22">
                  <c:v>9.6038042662021719E-3</c:v>
                </c:pt>
                <c:pt idx="23">
                  <c:v>1.2001671239725653E-2</c:v>
                </c:pt>
                <c:pt idx="24">
                  <c:v>1.0519768127268379E-2</c:v>
                </c:pt>
                <c:pt idx="25">
                  <c:v>1.0815095528850167E-2</c:v>
                </c:pt>
                <c:pt idx="26">
                  <c:v>1.18638775533295E-2</c:v>
                </c:pt>
                <c:pt idx="27">
                  <c:v>6.5774218263783216E-3</c:v>
                </c:pt>
                <c:pt idx="28">
                  <c:v>4.3125825034799918E-3</c:v>
                </c:pt>
                <c:pt idx="29">
                  <c:v>7.2926165877824434E-3</c:v>
                </c:pt>
                <c:pt idx="30">
                  <c:v>6.2128380475062845E-3</c:v>
                </c:pt>
                <c:pt idx="31">
                  <c:v>6.6492850963336438E-3</c:v>
                </c:pt>
                <c:pt idx="32">
                  <c:v>6.4095561940530777E-3</c:v>
                </c:pt>
                <c:pt idx="33">
                  <c:v>2.7928140648865495E-3</c:v>
                </c:pt>
                <c:pt idx="34">
                  <c:v>8.3997918579782095E-4</c:v>
                </c:pt>
                <c:pt idx="35">
                  <c:v>5.0148394157750065E-3</c:v>
                </c:pt>
                <c:pt idx="36">
                  <c:v>2.9182516124571572E-3</c:v>
                </c:pt>
                <c:pt idx="37">
                  <c:v>-1.3538887084777167E-3</c:v>
                </c:pt>
                <c:pt idx="38">
                  <c:v>2.7320976041011434E-3</c:v>
                </c:pt>
                <c:pt idx="39">
                  <c:v>-1.2898870379324641E-2</c:v>
                </c:pt>
                <c:pt idx="40">
                  <c:v>-1.9466039388663214E-3</c:v>
                </c:pt>
                <c:pt idx="41">
                  <c:v>5.5612974257725099E-3</c:v>
                </c:pt>
                <c:pt idx="42">
                  <c:v>3.7750268505594656E-3</c:v>
                </c:pt>
                <c:pt idx="43">
                  <c:v>4.8001759922202802E-3</c:v>
                </c:pt>
                <c:pt idx="44">
                  <c:v>5.4170696343707903E-3</c:v>
                </c:pt>
                <c:pt idx="45">
                  <c:v>7.2364571570134586E-3</c:v>
                </c:pt>
                <c:pt idx="46">
                  <c:v>1.2381522579152898E-2</c:v>
                </c:pt>
                <c:pt idx="47">
                  <c:v>1.2944660046677227E-2</c:v>
                </c:pt>
                <c:pt idx="48">
                  <c:v>3.1398876860453586E-3</c:v>
                </c:pt>
                <c:pt idx="49">
                  <c:v>5.616079139221769E-3</c:v>
                </c:pt>
                <c:pt idx="50">
                  <c:v>6.9577090177425065E-3</c:v>
                </c:pt>
                <c:pt idx="51">
                  <c:v>4.4756397279440974E-3</c:v>
                </c:pt>
                <c:pt idx="52">
                  <c:v>5.5465289729646206E-3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E-4150-98D2-5281D3F7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82975"/>
        <c:axId val="50878175"/>
      </c:areaChart>
      <c:lineChart>
        <c:grouping val="standard"/>
        <c:varyColors val="0"/>
        <c:ser>
          <c:idx val="0"/>
          <c:order val="0"/>
          <c:tx>
            <c:strRef>
              <c:f>'3.2.3 Ханш'!$AA$4</c:f>
              <c:strCache>
                <c:ptCount val="1"/>
                <c:pt idx="0">
                  <c:v>Ханшийн сарын өөрчлөлт (USD/MNT)</c:v>
                </c:pt>
              </c:strCache>
            </c:strRef>
          </c:tx>
          <c:spPr>
            <a:ln w="22225" cap="rnd">
              <a:solidFill>
                <a:srgbClr val="FBBF7F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Ханш'!$Y$5:$Z$57</c:f>
              <c:multiLvlStrCache>
                <c:ptCount val="53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2">
                    <c:v>5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  <c:pt idx="48">
                    <c:v>2026</c:v>
                  </c:pt>
                </c:lvl>
              </c:multiLvlStrCache>
            </c:multiLvlStrRef>
          </c:cat>
          <c:val>
            <c:numRef>
              <c:f>'3.2.3 Ханш'!$AA$5:$AA$57</c:f>
              <c:numCache>
                <c:formatCode>0.0%</c:formatCode>
                <c:ptCount val="53"/>
                <c:pt idx="0">
                  <c:v>1.4274264787639268E-4</c:v>
                </c:pt>
                <c:pt idx="1">
                  <c:v>2.4062741648109842E-3</c:v>
                </c:pt>
                <c:pt idx="2">
                  <c:v>1.5556338897450894E-2</c:v>
                </c:pt>
                <c:pt idx="3">
                  <c:v>4.8676205145590012E-2</c:v>
                </c:pt>
                <c:pt idx="4">
                  <c:v>2.2480166885906039E-2</c:v>
                </c:pt>
                <c:pt idx="5">
                  <c:v>4.4089271128413543E-3</c:v>
                </c:pt>
                <c:pt idx="6">
                  <c:v>8.8944909431156738E-3</c:v>
                </c:pt>
                <c:pt idx="7">
                  <c:v>1.0788952550877973E-2</c:v>
                </c:pt>
                <c:pt idx="8">
                  <c:v>2.2407100220353193E-2</c:v>
                </c:pt>
                <c:pt idx="9">
                  <c:v>3.4629563721222167E-2</c:v>
                </c:pt>
                <c:pt idx="10">
                  <c:v>1.0973286506187563E-2</c:v>
                </c:pt>
                <c:pt idx="11">
                  <c:v>7.326896793168336E-3</c:v>
                </c:pt>
                <c:pt idx="12">
                  <c:v>1.0308422207034873E-2</c:v>
                </c:pt>
                <c:pt idx="13">
                  <c:v>1.2166491060609186E-2</c:v>
                </c:pt>
                <c:pt idx="14">
                  <c:v>4.4425940088728133E-3</c:v>
                </c:pt>
                <c:pt idx="15">
                  <c:v>-8.0640919882301043E-3</c:v>
                </c:pt>
                <c:pt idx="16">
                  <c:v>-1.0118958341763018E-2</c:v>
                </c:pt>
                <c:pt idx="17">
                  <c:v>-6.4998786940847486E-3</c:v>
                </c:pt>
                <c:pt idx="18">
                  <c:v>7.2083492798347137E-4</c:v>
                </c:pt>
                <c:pt idx="19">
                  <c:v>8.37389292412416E-3</c:v>
                </c:pt>
                <c:pt idx="20">
                  <c:v>-1.1241233879043522E-3</c:v>
                </c:pt>
                <c:pt idx="21">
                  <c:v>-3.9251492592734527E-3</c:v>
                </c:pt>
                <c:pt idx="22">
                  <c:v>-3.4078346228570977E-3</c:v>
                </c:pt>
                <c:pt idx="23">
                  <c:v>-5.8128031744707487E-3</c:v>
                </c:pt>
                <c:pt idx="24">
                  <c:v>-3.8557165660660919E-3</c:v>
                </c:pt>
                <c:pt idx="25">
                  <c:v>-4.5547085062019876E-3</c:v>
                </c:pt>
                <c:pt idx="26">
                  <c:v>-4.6675690708406492E-3</c:v>
                </c:pt>
                <c:pt idx="27">
                  <c:v>1.0777745890222512E-4</c:v>
                </c:pt>
                <c:pt idx="28">
                  <c:v>1.3855413834549246E-3</c:v>
                </c:pt>
                <c:pt idx="29">
                  <c:v>-3.0597512388097492E-5</c:v>
                </c:pt>
                <c:pt idx="30">
                  <c:v>-6.2887881066786555E-5</c:v>
                </c:pt>
                <c:pt idx="31">
                  <c:v>2.4884102453492929E-5</c:v>
                </c:pt>
                <c:pt idx="32">
                  <c:v>-6.1267195750058789E-6</c:v>
                </c:pt>
                <c:pt idx="33">
                  <c:v>3.1937397806245382E-3</c:v>
                </c:pt>
                <c:pt idx="34">
                  <c:v>6.2590819051189239E-3</c:v>
                </c:pt>
                <c:pt idx="35">
                  <c:v>1.4503258129376917E-3</c:v>
                </c:pt>
                <c:pt idx="36">
                  <c:v>3.9035642337506005E-3</c:v>
                </c:pt>
                <c:pt idx="37">
                  <c:v>8.1217722561872652E-3</c:v>
                </c:pt>
                <c:pt idx="38">
                  <c:v>4.3299829768528308E-3</c:v>
                </c:pt>
                <c:pt idx="39">
                  <c:v>1.9422586016095034E-2</c:v>
                </c:pt>
                <c:pt idx="40">
                  <c:v>8.800988665741194E-3</c:v>
                </c:pt>
                <c:pt idx="41">
                  <c:v>1.3423702414814276E-3</c:v>
                </c:pt>
                <c:pt idx="42">
                  <c:v>1.9835850920275622E-3</c:v>
                </c:pt>
                <c:pt idx="43">
                  <c:v>2.0875427047843953E-3</c:v>
                </c:pt>
                <c:pt idx="44">
                  <c:v>4.6096904960468699E-4</c:v>
                </c:pt>
                <c:pt idx="45">
                  <c:v>-5.5562912508455575E-4</c:v>
                </c:pt>
                <c:pt idx="46">
                  <c:v>-5.8815914026391081E-3</c:v>
                </c:pt>
                <c:pt idx="47">
                  <c:v>-5.9354697368192433E-3</c:v>
                </c:pt>
                <c:pt idx="48">
                  <c:v>3.1991985556292235E-3</c:v>
                </c:pt>
                <c:pt idx="49">
                  <c:v>1.4109427815733877E-3</c:v>
                </c:pt>
                <c:pt idx="50">
                  <c:v>2.1171735278291415E-4</c:v>
                </c:pt>
                <c:pt idx="51">
                  <c:v>1.9348621063464133E-3</c:v>
                </c:pt>
                <c:pt idx="52">
                  <c:v>7.1300137417829035E-4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7E-4150-98D2-5281D3F7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82975"/>
        <c:axId val="50878175"/>
      </c:lineChart>
      <c:catAx>
        <c:axId val="50882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50878175"/>
        <c:crosses val="autoZero"/>
        <c:auto val="1"/>
        <c:lblAlgn val="ctr"/>
        <c:lblOffset val="100"/>
        <c:noMultiLvlLbl val="0"/>
      </c:catAx>
      <c:valAx>
        <c:axId val="50878175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accent3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50882975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469153972575857"/>
          <c:y val="7.2294599538694049E-2"/>
          <c:w val="0.38621401296800517"/>
          <c:h val="8.93215620774675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0444839535590434"/>
          <c:w val="0.87262784459634857"/>
          <c:h val="0.67090673418004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Инфляц'!$T$2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Инфляц'!$T$3:$T$31</c:f>
              <c:numCache>
                <c:formatCode>0.0%</c:formatCode>
                <c:ptCount val="29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5.3279505092393075E-3</c:v>
                </c:pt>
                <c:pt idx="14">
                  <c:v>5.4764812138317588E-3</c:v>
                </c:pt>
                <c:pt idx="15">
                  <c:v>4.973467437193858E-3</c:v>
                </c:pt>
                <c:pt idx="16">
                  <c:v>5.3050821657054598E-3</c:v>
                </c:pt>
                <c:pt idx="17">
                  <c:v>5.1260494262832254E-3</c:v>
                </c:pt>
                <c:pt idx="18">
                  <c:v>5.1762947334688869E-3</c:v>
                </c:pt>
                <c:pt idx="19">
                  <c:v>5.2551736163248559E-3</c:v>
                </c:pt>
                <c:pt idx="20">
                  <c:v>5.1192993789099519E-3</c:v>
                </c:pt>
                <c:pt idx="21">
                  <c:v>5.6642501277845633E-3</c:v>
                </c:pt>
                <c:pt idx="22">
                  <c:v>5.7775797040300171E-3</c:v>
                </c:pt>
                <c:pt idx="23">
                  <c:v>5.5839039609102649E-3</c:v>
                </c:pt>
                <c:pt idx="24">
                  <c:v>4.7484590755418861E-3</c:v>
                </c:pt>
                <c:pt idx="25">
                  <c:v>4.41035838244167E-3</c:v>
                </c:pt>
                <c:pt idx="26">
                  <c:v>4.4866376118527394E-3</c:v>
                </c:pt>
                <c:pt idx="27">
                  <c:v>4.7819598351735472E-3</c:v>
                </c:pt>
                <c:pt idx="28">
                  <c:v>4.6740043885022606E-3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Инфляц'!$U$2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Инфляц'!$U$3:$U$31</c:f>
              <c:numCache>
                <c:formatCode>0.0%</c:formatCode>
                <c:ptCount val="29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2.6789906262461395E-2</c:v>
                </c:pt>
                <c:pt idx="14">
                  <c:v>2.5429987371980226E-2</c:v>
                </c:pt>
                <c:pt idx="15">
                  <c:v>2.417394327296455E-2</c:v>
                </c:pt>
                <c:pt idx="16">
                  <c:v>2.2131395292114019E-2</c:v>
                </c:pt>
                <c:pt idx="17">
                  <c:v>2.1124026430837738E-2</c:v>
                </c:pt>
                <c:pt idx="18">
                  <c:v>1.84261453846589E-2</c:v>
                </c:pt>
                <c:pt idx="19">
                  <c:v>1.8690806573969102E-2</c:v>
                </c:pt>
                <c:pt idx="20">
                  <c:v>1.7917164322082242E-2</c:v>
                </c:pt>
                <c:pt idx="21">
                  <c:v>1.6173657432052561E-2</c:v>
                </c:pt>
                <c:pt idx="22">
                  <c:v>1.6455100897509855E-2</c:v>
                </c:pt>
                <c:pt idx="23">
                  <c:v>1.1788924395332087E-2</c:v>
                </c:pt>
                <c:pt idx="24">
                  <c:v>1.0609555984696858E-2</c:v>
                </c:pt>
                <c:pt idx="25">
                  <c:v>6.1271209614001468E-3</c:v>
                </c:pt>
                <c:pt idx="26">
                  <c:v>1.0314661223905114E-2</c:v>
                </c:pt>
                <c:pt idx="27">
                  <c:v>1.2985903443899816E-2</c:v>
                </c:pt>
                <c:pt idx="28">
                  <c:v>1.3018323293432594E-2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Инфляц'!$V$2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Инфляц'!$V$3:$V$31</c:f>
              <c:numCache>
                <c:formatCode>0.0%</c:formatCode>
                <c:ptCount val="29"/>
                <c:pt idx="0">
                  <c:v>1.1791037017938166E-2</c:v>
                </c:pt>
                <c:pt idx="1">
                  <c:v>1.2239413091211231E-2</c:v>
                </c:pt>
                <c:pt idx="2">
                  <c:v>1.1823319219082747E-2</c:v>
                </c:pt>
                <c:pt idx="3">
                  <c:v>1.0923287404196742E-2</c:v>
                </c:pt>
                <c:pt idx="4">
                  <c:v>1.0161110316776419E-2</c:v>
                </c:pt>
                <c:pt idx="5">
                  <c:v>1.1155854641110791E-2</c:v>
                </c:pt>
                <c:pt idx="6">
                  <c:v>1.3162290779781292E-2</c:v>
                </c:pt>
                <c:pt idx="7">
                  <c:v>1.6772572515998511E-2</c:v>
                </c:pt>
                <c:pt idx="8">
                  <c:v>1.6578559094594908E-2</c:v>
                </c:pt>
                <c:pt idx="9">
                  <c:v>1.7945194976650262E-2</c:v>
                </c:pt>
                <c:pt idx="10">
                  <c:v>1.7723965450769926E-2</c:v>
                </c:pt>
                <c:pt idx="11">
                  <c:v>1.919611847733052E-2</c:v>
                </c:pt>
                <c:pt idx="12">
                  <c:v>2.0950015106255115E-2</c:v>
                </c:pt>
                <c:pt idx="13">
                  <c:v>2.2270298987179967E-2</c:v>
                </c:pt>
                <c:pt idx="14">
                  <c:v>2.1634262009302335E-2</c:v>
                </c:pt>
                <c:pt idx="15">
                  <c:v>2.2482611082791551E-2</c:v>
                </c:pt>
                <c:pt idx="16">
                  <c:v>2.2704368450406565E-2</c:v>
                </c:pt>
                <c:pt idx="17">
                  <c:v>2.192942151635164E-2</c:v>
                </c:pt>
                <c:pt idx="18">
                  <c:v>2.153086180355377E-2</c:v>
                </c:pt>
                <c:pt idx="19">
                  <c:v>1.8879242042585731E-2</c:v>
                </c:pt>
                <c:pt idx="20">
                  <c:v>1.9169157539308989E-2</c:v>
                </c:pt>
                <c:pt idx="21">
                  <c:v>1.8644891608636475E-2</c:v>
                </c:pt>
                <c:pt idx="22">
                  <c:v>1.8587260288027201E-2</c:v>
                </c:pt>
                <c:pt idx="23">
                  <c:v>1.7493619243875009E-2</c:v>
                </c:pt>
                <c:pt idx="24">
                  <c:v>1.5693543065099135E-2</c:v>
                </c:pt>
                <c:pt idx="25">
                  <c:v>1.4211286569350071E-2</c:v>
                </c:pt>
                <c:pt idx="26">
                  <c:v>1.350774320371078E-2</c:v>
                </c:pt>
                <c:pt idx="27">
                  <c:v>1.5630223817510492E-2</c:v>
                </c:pt>
                <c:pt idx="28">
                  <c:v>1.6374536353942076E-2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Инфляц'!$W$2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Инфляц'!$W$3:$W$31</c:f>
              <c:numCache>
                <c:formatCode>0.0%</c:formatCode>
                <c:ptCount val="29"/>
                <c:pt idx="0">
                  <c:v>4.0261633806761695E-3</c:v>
                </c:pt>
                <c:pt idx="1">
                  <c:v>3.9830386240679548E-3</c:v>
                </c:pt>
                <c:pt idx="2">
                  <c:v>3.949344547466184E-3</c:v>
                </c:pt>
                <c:pt idx="3">
                  <c:v>3.8989659387553594E-3</c:v>
                </c:pt>
                <c:pt idx="4">
                  <c:v>3.8563649116680953E-3</c:v>
                </c:pt>
                <c:pt idx="5">
                  <c:v>3.8241270051289932E-3</c:v>
                </c:pt>
                <c:pt idx="6">
                  <c:v>3.8529478213782079E-3</c:v>
                </c:pt>
                <c:pt idx="7">
                  <c:v>4.3389358650765316E-3</c:v>
                </c:pt>
                <c:pt idx="8">
                  <c:v>4.3468722359741568E-3</c:v>
                </c:pt>
                <c:pt idx="9">
                  <c:v>4.4397022734035813E-3</c:v>
                </c:pt>
                <c:pt idx="10">
                  <c:v>1.5896305663609406E-2</c:v>
                </c:pt>
                <c:pt idx="11">
                  <c:v>1.5779621304821308E-2</c:v>
                </c:pt>
                <c:pt idx="12">
                  <c:v>1.5432013183771347E-2</c:v>
                </c:pt>
                <c:pt idx="13">
                  <c:v>1.8786168383884454E-2</c:v>
                </c:pt>
                <c:pt idx="14">
                  <c:v>1.8641194607961195E-2</c:v>
                </c:pt>
                <c:pt idx="15">
                  <c:v>1.8504969329428106E-2</c:v>
                </c:pt>
                <c:pt idx="16">
                  <c:v>1.8648312360854631E-2</c:v>
                </c:pt>
                <c:pt idx="17">
                  <c:v>1.8589240966342509E-2</c:v>
                </c:pt>
                <c:pt idx="18">
                  <c:v>1.8515991015042664E-2</c:v>
                </c:pt>
                <c:pt idx="19">
                  <c:v>1.8571042715403486E-2</c:v>
                </c:pt>
                <c:pt idx="20">
                  <c:v>1.8570246171832738E-2</c:v>
                </c:pt>
                <c:pt idx="21">
                  <c:v>1.8378788950886626E-2</c:v>
                </c:pt>
                <c:pt idx="22">
                  <c:v>6.8788003113112589E-3</c:v>
                </c:pt>
                <c:pt idx="23">
                  <c:v>7.2373136870739424E-3</c:v>
                </c:pt>
                <c:pt idx="24">
                  <c:v>7.2974009564321868E-3</c:v>
                </c:pt>
                <c:pt idx="25">
                  <c:v>4.0448282713426674E-3</c:v>
                </c:pt>
                <c:pt idx="26">
                  <c:v>4.031510433145963E-3</c:v>
                </c:pt>
                <c:pt idx="27">
                  <c:v>4.0265378832528547E-3</c:v>
                </c:pt>
                <c:pt idx="28">
                  <c:v>3.7935930936796943E-3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Инфляц'!$X$2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Инфляц'!$X$3:$X$31</c:f>
              <c:numCache>
                <c:formatCode>0.0%</c:formatCode>
                <c:ptCount val="29"/>
                <c:pt idx="0">
                  <c:v>2.0802889351673507E-4</c:v>
                </c:pt>
                <c:pt idx="1">
                  <c:v>-1.5968948610231945E-3</c:v>
                </c:pt>
                <c:pt idx="2">
                  <c:v>-1.5864798019381658E-3</c:v>
                </c:pt>
                <c:pt idx="3">
                  <c:v>-6.7997468167435202E-4</c:v>
                </c:pt>
                <c:pt idx="4">
                  <c:v>-5.0454317853888635E-4</c:v>
                </c:pt>
                <c:pt idx="5">
                  <c:v>-5.003253681896986E-4</c:v>
                </c:pt>
                <c:pt idx="6">
                  <c:v>-6.3002571946925358E-4</c:v>
                </c:pt>
                <c:pt idx="7">
                  <c:v>-6.3329417523036978E-4</c:v>
                </c:pt>
                <c:pt idx="8">
                  <c:v>-2.0890956169528976E-3</c:v>
                </c:pt>
                <c:pt idx="9">
                  <c:v>-3.1617838146042404E-3</c:v>
                </c:pt>
                <c:pt idx="10">
                  <c:v>-4.6134474871443003E-3</c:v>
                </c:pt>
                <c:pt idx="11">
                  <c:v>-4.5632199875040406E-3</c:v>
                </c:pt>
                <c:pt idx="12">
                  <c:v>-4.5355839387733734E-3</c:v>
                </c:pt>
                <c:pt idx="13">
                  <c:v>-2.9903325998765378E-3</c:v>
                </c:pt>
                <c:pt idx="14">
                  <c:v>-2.9643422701525006E-3</c:v>
                </c:pt>
                <c:pt idx="15">
                  <c:v>-2.8741589607102049E-3</c:v>
                </c:pt>
                <c:pt idx="16">
                  <c:v>-1.5918607318883493E-3</c:v>
                </c:pt>
                <c:pt idx="17">
                  <c:v>-5.3307197166896055E-4</c:v>
                </c:pt>
                <c:pt idx="18">
                  <c:v>-4.9734166019009562E-4</c:v>
                </c:pt>
                <c:pt idx="19">
                  <c:v>-1.2654066002191469E-4</c:v>
                </c:pt>
                <c:pt idx="20">
                  <c:v>1.1201123679453876E-3</c:v>
                </c:pt>
                <c:pt idx="21">
                  <c:v>1.3499946082858301E-3</c:v>
                </c:pt>
                <c:pt idx="22">
                  <c:v>2.5681926852438564E-3</c:v>
                </c:pt>
                <c:pt idx="23">
                  <c:v>2.9753418705465349E-3</c:v>
                </c:pt>
                <c:pt idx="24">
                  <c:v>2.981550980961002E-3</c:v>
                </c:pt>
                <c:pt idx="25">
                  <c:v>2.8673743170433892E-3</c:v>
                </c:pt>
                <c:pt idx="26">
                  <c:v>3.0383128948793161E-3</c:v>
                </c:pt>
                <c:pt idx="27">
                  <c:v>9.79317946800627E-3</c:v>
                </c:pt>
                <c:pt idx="28">
                  <c:v>9.8603457956467546E-3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Инфляц'!$Y$2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Инфляц'!$Y$3:$Y$31</c:f>
              <c:numCache>
                <c:formatCode>0.0%</c:formatCode>
                <c:ptCount val="29"/>
                <c:pt idx="0">
                  <c:v>2.42578503574945E-3</c:v>
                </c:pt>
                <c:pt idx="1">
                  <c:v>1.7215778560552247E-3</c:v>
                </c:pt>
                <c:pt idx="2">
                  <c:v>2.0815518383728243E-3</c:v>
                </c:pt>
                <c:pt idx="3">
                  <c:v>2.2571936705207802E-3</c:v>
                </c:pt>
                <c:pt idx="4">
                  <c:v>1.6056394008823517E-3</c:v>
                </c:pt>
                <c:pt idx="5">
                  <c:v>1.6659173887776033E-3</c:v>
                </c:pt>
                <c:pt idx="6">
                  <c:v>2.123955401907668E-3</c:v>
                </c:pt>
                <c:pt idx="7">
                  <c:v>1.5122034095784969E-3</c:v>
                </c:pt>
                <c:pt idx="8">
                  <c:v>1.9297216885913637E-3</c:v>
                </c:pt>
                <c:pt idx="9">
                  <c:v>1.5297699156669132E-3</c:v>
                </c:pt>
                <c:pt idx="10">
                  <c:v>1.9083902807014712E-3</c:v>
                </c:pt>
                <c:pt idx="11">
                  <c:v>2.0276861730167315E-3</c:v>
                </c:pt>
                <c:pt idx="12">
                  <c:v>1.8925266417006068E-3</c:v>
                </c:pt>
                <c:pt idx="13">
                  <c:v>2.4331585711270041E-3</c:v>
                </c:pt>
                <c:pt idx="14">
                  <c:v>2.122264910256454E-3</c:v>
                </c:pt>
                <c:pt idx="15">
                  <c:v>1.6159772223216791E-3</c:v>
                </c:pt>
                <c:pt idx="16">
                  <c:v>2.6616629869022496E-3</c:v>
                </c:pt>
                <c:pt idx="17">
                  <c:v>3.1896876503146533E-3</c:v>
                </c:pt>
                <c:pt idx="18">
                  <c:v>2.7189636653165879E-3</c:v>
                </c:pt>
                <c:pt idx="19">
                  <c:v>4.2239332529313885E-3</c:v>
                </c:pt>
                <c:pt idx="20">
                  <c:v>4.8188834960818114E-3</c:v>
                </c:pt>
                <c:pt idx="21">
                  <c:v>5.6270812349114175E-3</c:v>
                </c:pt>
                <c:pt idx="22">
                  <c:v>5.4716387507114288E-3</c:v>
                </c:pt>
                <c:pt idx="23">
                  <c:v>5.2863974691942268E-3</c:v>
                </c:pt>
                <c:pt idx="24">
                  <c:v>5.5670324339021568E-3</c:v>
                </c:pt>
                <c:pt idx="25">
                  <c:v>5.4243603678776828E-3</c:v>
                </c:pt>
                <c:pt idx="26">
                  <c:v>5.6941381409659122E-3</c:v>
                </c:pt>
                <c:pt idx="27">
                  <c:v>6.2878459719510242E-3</c:v>
                </c:pt>
                <c:pt idx="28">
                  <c:v>5.3795628192935419E-3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Инфляц'!$Z$2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Инфляц'!$Z$3:$Z$31</c:f>
              <c:numCache>
                <c:formatCode>0.0%</c:formatCode>
                <c:ptCount val="29"/>
                <c:pt idx="0">
                  <c:v>1.4567899610808059E-2</c:v>
                </c:pt>
                <c:pt idx="1">
                  <c:v>1.326661988845637E-2</c:v>
                </c:pt>
                <c:pt idx="2">
                  <c:v>1.4658691971942594E-2</c:v>
                </c:pt>
                <c:pt idx="3">
                  <c:v>1.395703284946421E-2</c:v>
                </c:pt>
                <c:pt idx="4">
                  <c:v>1.2397316455760614E-2</c:v>
                </c:pt>
                <c:pt idx="5">
                  <c:v>1.2407054977011014E-2</c:v>
                </c:pt>
                <c:pt idx="6">
                  <c:v>1.2092829774910153E-2</c:v>
                </c:pt>
                <c:pt idx="7">
                  <c:v>1.0000520632864858E-2</c:v>
                </c:pt>
                <c:pt idx="8">
                  <c:v>8.5580775427580476E-3</c:v>
                </c:pt>
                <c:pt idx="9">
                  <c:v>7.6608522474803098E-3</c:v>
                </c:pt>
                <c:pt idx="10">
                  <c:v>6.2521151798102985E-3</c:v>
                </c:pt>
                <c:pt idx="11">
                  <c:v>7.7529780423668017E-3</c:v>
                </c:pt>
                <c:pt idx="12">
                  <c:v>6.9875953660977251E-3</c:v>
                </c:pt>
                <c:pt idx="13">
                  <c:v>6.752253772529174E-3</c:v>
                </c:pt>
                <c:pt idx="14">
                  <c:v>5.0100461351237132E-3</c:v>
                </c:pt>
                <c:pt idx="15">
                  <c:v>4.4306863220481977E-3</c:v>
                </c:pt>
                <c:pt idx="16">
                  <c:v>4.7720708923694012E-3</c:v>
                </c:pt>
                <c:pt idx="17">
                  <c:v>4.5865253494529112E-3</c:v>
                </c:pt>
                <c:pt idx="18">
                  <c:v>4.5383348883792345E-3</c:v>
                </c:pt>
                <c:pt idx="19">
                  <c:v>9.6588529300523623E-3</c:v>
                </c:pt>
                <c:pt idx="20">
                  <c:v>1.0435789202612976E-2</c:v>
                </c:pt>
                <c:pt idx="21">
                  <c:v>1.1305949233671418E-2</c:v>
                </c:pt>
                <c:pt idx="22">
                  <c:v>1.1550298695016243E-2</c:v>
                </c:pt>
                <c:pt idx="23">
                  <c:v>1.1175710382262409E-2</c:v>
                </c:pt>
                <c:pt idx="24">
                  <c:v>1.1501909288614189E-2</c:v>
                </c:pt>
                <c:pt idx="25">
                  <c:v>1.0674640003233565E-2</c:v>
                </c:pt>
                <c:pt idx="26">
                  <c:v>1.1045101397703625E-2</c:v>
                </c:pt>
                <c:pt idx="27">
                  <c:v>1.2918229043890296E-2</c:v>
                </c:pt>
                <c:pt idx="28">
                  <c:v>1.4277878097236806E-2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Инфляц'!$AA$2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Инфляц'!$C$3:$D$31</c:f>
              <c:multiLvlStrCache>
                <c:ptCount val="29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  <c:pt idx="24">
                    <c:v>2026</c:v>
                  </c:pt>
                </c:lvl>
              </c:multiLvlStrCache>
            </c:multiLvlStrRef>
          </c:cat>
          <c:val>
            <c:numRef>
              <c:f>'1. Инфляц'!$AA$3:$AA$31</c:f>
              <c:numCache>
                <c:formatCode>0.0%</c:formatCode>
                <c:ptCount val="29"/>
                <c:pt idx="0">
                  <c:v>1.198363713151228E-2</c:v>
                </c:pt>
                <c:pt idx="1">
                  <c:v>1.1156977055301547E-2</c:v>
                </c:pt>
                <c:pt idx="2">
                  <c:v>9.1081529940518959E-3</c:v>
                </c:pt>
                <c:pt idx="3">
                  <c:v>7.00493403092395E-3</c:v>
                </c:pt>
                <c:pt idx="4">
                  <c:v>4.708195713307343E-3</c:v>
                </c:pt>
                <c:pt idx="5">
                  <c:v>-8.2434814265524041E-4</c:v>
                </c:pt>
                <c:pt idx="6">
                  <c:v>1.2576264653897699E-3</c:v>
                </c:pt>
                <c:pt idx="7">
                  <c:v>8.1101370065597804E-3</c:v>
                </c:pt>
                <c:pt idx="8">
                  <c:v>9.8816914942845262E-3</c:v>
                </c:pt>
                <c:pt idx="9">
                  <c:v>1.100042417287643E-2</c:v>
                </c:pt>
                <c:pt idx="10">
                  <c:v>1.126598204427192E-2</c:v>
                </c:pt>
                <c:pt idx="11">
                  <c:v>1.3559167111916201E-2</c:v>
                </c:pt>
                <c:pt idx="12">
                  <c:v>1.5675094103544049E-2</c:v>
                </c:pt>
                <c:pt idx="13">
                  <c:v>1.6332282969902776E-2</c:v>
                </c:pt>
                <c:pt idx="14">
                  <c:v>1.5729716273641017E-2</c:v>
                </c:pt>
                <c:pt idx="15">
                  <c:v>1.3099333020789691E-2</c:v>
                </c:pt>
                <c:pt idx="16">
                  <c:v>8.2921985094988188E-3</c:v>
                </c:pt>
                <c:pt idx="17">
                  <c:v>7.9698116485279556E-3</c:v>
                </c:pt>
                <c:pt idx="18">
                  <c:v>1.0704997052987972E-2</c:v>
                </c:pt>
                <c:pt idx="19">
                  <c:v>1.2879423821805229E-2</c:v>
                </c:pt>
                <c:pt idx="20">
                  <c:v>1.3131234098611997E-2</c:v>
                </c:pt>
                <c:pt idx="21">
                  <c:v>1.4521426343403388E-2</c:v>
                </c:pt>
                <c:pt idx="22">
                  <c:v>1.4367051856153491E-2</c:v>
                </c:pt>
                <c:pt idx="23">
                  <c:v>1.3366131108752767E-2</c:v>
                </c:pt>
                <c:pt idx="24">
                  <c:v>1.659257497287089E-2</c:v>
                </c:pt>
                <c:pt idx="25">
                  <c:v>1.6904470153319879E-2</c:v>
                </c:pt>
                <c:pt idx="26">
                  <c:v>2.141132975120414E-2</c:v>
                </c:pt>
                <c:pt idx="27">
                  <c:v>3.4297802073078601E-2</c:v>
                </c:pt>
                <c:pt idx="28">
                  <c:v>4.4295829943771681E-2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Инфляц'!$AB$2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DE8-4DC0-8765-FD66443F029E}"/>
                </c:ext>
              </c:extLst>
            </c:dLbl>
            <c:dLbl>
              <c:idx val="28"/>
              <c:layout>
                <c:manualLayout>
                  <c:x val="-2.051282051282062E-2"/>
                  <c:y val="-3.8311280663710784E-2"/>
                </c:manualLayout>
              </c:layout>
              <c:spPr>
                <a:solidFill>
                  <a:schemeClr val="lt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19F-4138-A3BF-6CC593FA10B2}"/>
                </c:ext>
              </c:extLst>
            </c:dLbl>
            <c:spPr>
              <a:noFill/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Инфляц'!$AB$3:$AB$31</c:f>
              <c:numCache>
                <c:formatCode>0.0%</c:formatCode>
                <c:ptCount val="29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8.8031934293050229E-2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  <c:pt idx="23">
                  <c:v>7.4907342117947362E-2</c:v>
                </c:pt>
                <c:pt idx="24">
                  <c:v>7.4981633139728832E-2</c:v>
                </c:pt>
                <c:pt idx="25">
                  <c:v>6.4664439026009074E-2</c:v>
                </c:pt>
                <c:pt idx="26">
                  <c:v>7.3529434657367554E-2</c:v>
                </c:pt>
                <c:pt idx="27">
                  <c:v>0.10072168153676266</c:v>
                </c:pt>
                <c:pt idx="28">
                  <c:v>0.11167407378550542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162571609388153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'3.2.4 Хөрөнгийн зах'!$P$2</c:f>
              <c:strCache>
                <c:ptCount val="1"/>
                <c:pt idx="0">
                  <c:v>Хуучин орон сууц /улирлын өсөлт/</c:v>
                </c:pt>
              </c:strCache>
            </c:strRef>
          </c:tx>
          <c:spPr>
            <a:ln w="19050" cap="rnd">
              <a:solidFill>
                <a:srgbClr val="C57F7F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rgbClr val="C57F7F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зах'!$P$51:$P$67</c:f>
              <c:numCache>
                <c:formatCode>0.0%</c:formatCode>
                <c:ptCount val="17"/>
                <c:pt idx="0">
                  <c:v>3.4669119929953363E-2</c:v>
                </c:pt>
                <c:pt idx="1">
                  <c:v>3.6372150611930554E-2</c:v>
                </c:pt>
                <c:pt idx="2">
                  <c:v>3.1561720754593736E-2</c:v>
                </c:pt>
                <c:pt idx="3">
                  <c:v>2.4388146858124182E-2</c:v>
                </c:pt>
                <c:pt idx="4">
                  <c:v>1.1888334205145235E-2</c:v>
                </c:pt>
                <c:pt idx="5">
                  <c:v>-1.5616460952443401E-3</c:v>
                </c:pt>
                <c:pt idx="6">
                  <c:v>2.648213896020879E-2</c:v>
                </c:pt>
                <c:pt idx="7">
                  <c:v>3.8058239399668459E-2</c:v>
                </c:pt>
                <c:pt idx="8">
                  <c:v>3.9931125082757424E-2</c:v>
                </c:pt>
                <c:pt idx="9">
                  <c:v>2.7122824242084009E-2</c:v>
                </c:pt>
                <c:pt idx="10">
                  <c:v>3.2912528549476461E-2</c:v>
                </c:pt>
                <c:pt idx="11">
                  <c:v>5.051455110377634E-2</c:v>
                </c:pt>
                <c:pt idx="12">
                  <c:v>5.3245940252633961E-2</c:v>
                </c:pt>
                <c:pt idx="13">
                  <c:v>3.2469986858916444E-2</c:v>
                </c:pt>
                <c:pt idx="14">
                  <c:v>2.9093310068882383E-2</c:v>
                </c:pt>
                <c:pt idx="15">
                  <c:v>4.3748865647691648E-2</c:v>
                </c:pt>
                <c:pt idx="16">
                  <c:v>2.0502471858061533E-3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21-46FC-A2FF-6F27C5058940}"/>
            </c:ext>
          </c:extLst>
        </c:ser>
        <c:ser>
          <c:idx val="1"/>
          <c:order val="1"/>
          <c:tx>
            <c:strRef>
              <c:f>'3.2.4 Хөрөнгийн зах'!$Q$2</c:f>
              <c:strCache>
                <c:ptCount val="1"/>
                <c:pt idx="0">
                  <c:v>Шинэ орон сууц /улирлын өсөлт/</c:v>
                </c:pt>
              </c:strCache>
            </c:strRef>
          </c:tx>
          <c:spPr>
            <a:ln w="19050" cap="rnd">
              <a:solidFill>
                <a:srgbClr val="7EA6A7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19050">
                <a:solidFill>
                  <a:srgbClr val="7EA6A7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зах'!$Q$51:$Q$67</c:f>
              <c:numCache>
                <c:formatCode>0.0%</c:formatCode>
                <c:ptCount val="17"/>
                <c:pt idx="0">
                  <c:v>0.10784729381780234</c:v>
                </c:pt>
                <c:pt idx="1">
                  <c:v>3.1447119544524504E-2</c:v>
                </c:pt>
                <c:pt idx="2">
                  <c:v>2.4703214108559912E-2</c:v>
                </c:pt>
                <c:pt idx="3">
                  <c:v>1.8422422452475162E-2</c:v>
                </c:pt>
                <c:pt idx="4">
                  <c:v>4.9135222827382474E-2</c:v>
                </c:pt>
                <c:pt idx="5">
                  <c:v>2.4198866239130368E-2</c:v>
                </c:pt>
                <c:pt idx="6">
                  <c:v>6.142572570871474E-3</c:v>
                </c:pt>
                <c:pt idx="7">
                  <c:v>3.3326372637907831E-2</c:v>
                </c:pt>
                <c:pt idx="8">
                  <c:v>5.4334921346059772E-2</c:v>
                </c:pt>
                <c:pt idx="9">
                  <c:v>3.5194226450134813E-3</c:v>
                </c:pt>
                <c:pt idx="10">
                  <c:v>2.9773294320449839E-3</c:v>
                </c:pt>
                <c:pt idx="11">
                  <c:v>6.0105825792557965E-2</c:v>
                </c:pt>
                <c:pt idx="12">
                  <c:v>2.9373869386304596E-2</c:v>
                </c:pt>
                <c:pt idx="13">
                  <c:v>2.3217552824623677E-2</c:v>
                </c:pt>
                <c:pt idx="14">
                  <c:v>2.8223840932870115E-2</c:v>
                </c:pt>
                <c:pt idx="15">
                  <c:v>1.9056764133529969E-2</c:v>
                </c:pt>
                <c:pt idx="16">
                  <c:v>2.9212918788693587E-2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21-46FC-A2FF-6F27C5058940}"/>
            </c:ext>
          </c:extLst>
        </c:ser>
        <c:ser>
          <c:idx val="2"/>
          <c:order val="2"/>
          <c:tx>
            <c:strRef>
              <c:f>'3.2.4 Хөрөнгийн зах'!$M$2</c:f>
              <c:strCache>
                <c:ptCount val="1"/>
                <c:pt idx="0">
                  <c:v>Хуучин орон сууц /жилийн өсөлт/</c:v>
                </c:pt>
              </c:strCache>
            </c:strRef>
          </c:tx>
          <c:spPr>
            <a:ln w="28575" cap="rnd">
              <a:solidFill>
                <a:srgbClr val="F79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79300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зах'!$M$51:$M$67</c:f>
              <c:numCache>
                <c:formatCode>0.0%</c:formatCode>
                <c:ptCount val="17"/>
                <c:pt idx="0">
                  <c:v>0.29861716924367498</c:v>
                </c:pt>
                <c:pt idx="1">
                  <c:v>0.25966187733953516</c:v>
                </c:pt>
                <c:pt idx="2">
                  <c:v>0.27689260502905055</c:v>
                </c:pt>
                <c:pt idx="3">
                  <c:v>0.13312281577317009</c:v>
                </c:pt>
                <c:pt idx="4">
                  <c:v>0.10817432976078423</c:v>
                </c:pt>
                <c:pt idx="5">
                  <c:v>6.7612394826085165E-2</c:v>
                </c:pt>
                <c:pt idx="6">
                  <c:v>6.2355293505719001E-2</c:v>
                </c:pt>
                <c:pt idx="7">
                  <c:v>7.6532044006751399E-2</c:v>
                </c:pt>
                <c:pt idx="8">
                  <c:v>0.10636632706214777</c:v>
                </c:pt>
                <c:pt idx="9">
                  <c:v>0.13815149633846779</c:v>
                </c:pt>
                <c:pt idx="10">
                  <c:v>0.14528143777171842</c:v>
                </c:pt>
                <c:pt idx="11">
                  <c:v>0.15902438786483031</c:v>
                </c:pt>
                <c:pt idx="12">
                  <c:v>0.17386402015352775</c:v>
                </c:pt>
                <c:pt idx="13">
                  <c:v>0.1799751118921824</c:v>
                </c:pt>
                <c:pt idx="14">
                  <c:v>0.17561212603479515</c:v>
                </c:pt>
                <c:pt idx="15">
                  <c:v>0.16804076792771006</c:v>
                </c:pt>
                <c:pt idx="16">
                  <c:v>0.11126518080318215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8F-42C6-B51F-8FD4454E56C9}"/>
            </c:ext>
          </c:extLst>
        </c:ser>
        <c:ser>
          <c:idx val="3"/>
          <c:order val="3"/>
          <c:tx>
            <c:strRef>
              <c:f>'3.2.4 Хөрөнгийн зах'!$N$2</c:f>
              <c:strCache>
                <c:ptCount val="1"/>
                <c:pt idx="0">
                  <c:v>Шинэ орон сууц /жилийн өсөлт/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286A6C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зах'!$N$51:$N$67</c:f>
              <c:numCache>
                <c:formatCode>0.0%</c:formatCode>
                <c:ptCount val="17"/>
                <c:pt idx="0">
                  <c:v>0.16195217081945046</c:v>
                </c:pt>
                <c:pt idx="1">
                  <c:v>0.15713691112568839</c:v>
                </c:pt>
                <c:pt idx="2">
                  <c:v>0.17865992593209978</c:v>
                </c:pt>
                <c:pt idx="3">
                  <c:v>0.19248498534202985</c:v>
                </c:pt>
                <c:pt idx="4">
                  <c:v>0.12928740973290864</c:v>
                </c:pt>
                <c:pt idx="5">
                  <c:v>0.12135160667986322</c:v>
                </c:pt>
                <c:pt idx="6">
                  <c:v>0.1010403546775922</c:v>
                </c:pt>
                <c:pt idx="7">
                  <c:v>0.11715336460008507</c:v>
                </c:pt>
                <c:pt idx="8">
                  <c:v>0.12269017298155549</c:v>
                </c:pt>
                <c:pt idx="9">
                  <c:v>0.10002210638713205</c:v>
                </c:pt>
                <c:pt idx="10">
                  <c:v>9.6561525829544914E-2</c:v>
                </c:pt>
                <c:pt idx="11">
                  <c:v>0.1249797669484467</c:v>
                </c:pt>
                <c:pt idx="12">
                  <c:v>9.8346220199731382E-2</c:v>
                </c:pt>
                <c:pt idx="13">
                  <c:v>0.11990571007064177</c:v>
                </c:pt>
                <c:pt idx="14">
                  <c:v>0.14809549219178786</c:v>
                </c:pt>
                <c:pt idx="15">
                  <c:v>0.1036393242293121</c:v>
                </c:pt>
                <c:pt idx="16">
                  <c:v>0.10346676165116198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8F-42C6-B51F-8FD4454E5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168799"/>
        <c:axId val="1707169279"/>
      </c:lineChart>
      <c:catAx>
        <c:axId val="1707168799"/>
        <c:scaling>
          <c:orientation val="minMax"/>
        </c:scaling>
        <c:delete val="0"/>
        <c:axPos val="b"/>
        <c:numFmt formatCode="#,##0.0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9279"/>
        <c:crosses val="autoZero"/>
        <c:auto val="1"/>
        <c:lblAlgn val="ctr"/>
        <c:lblOffset val="100"/>
        <c:noMultiLvlLbl val="0"/>
      </c:catAx>
      <c:valAx>
        <c:axId val="1707169279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'3.2.4 Хөрөнгийн зах'!$U$2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зах'!$U$51:$U$67</c:f>
              <c:numCache>
                <c:formatCode>0.0</c:formatCode>
                <c:ptCount val="17"/>
                <c:pt idx="0">
                  <c:v>24.524035523142054</c:v>
                </c:pt>
                <c:pt idx="1">
                  <c:v>10.955777672775938</c:v>
                </c:pt>
                <c:pt idx="2">
                  <c:v>14.86288795378951</c:v>
                </c:pt>
                <c:pt idx="3">
                  <c:v>18.80106063336304</c:v>
                </c:pt>
                <c:pt idx="4">
                  <c:v>22.910312636500223</c:v>
                </c:pt>
                <c:pt idx="5">
                  <c:v>16.768350479736949</c:v>
                </c:pt>
                <c:pt idx="6">
                  <c:v>4.2089186730788253</c:v>
                </c:pt>
                <c:pt idx="7">
                  <c:v>-3.514252299122274</c:v>
                </c:pt>
                <c:pt idx="8">
                  <c:v>-6.7520871740077384</c:v>
                </c:pt>
                <c:pt idx="9">
                  <c:v>-7.89066475703018</c:v>
                </c:pt>
                <c:pt idx="10">
                  <c:v>-2.7732157538349167</c:v>
                </c:pt>
                <c:pt idx="11">
                  <c:v>0.34678957538996952</c:v>
                </c:pt>
                <c:pt idx="12">
                  <c:v>3.6881219018326061</c:v>
                </c:pt>
                <c:pt idx="13">
                  <c:v>4.8577601250750346</c:v>
                </c:pt>
                <c:pt idx="14">
                  <c:v>5.4736469073313749</c:v>
                </c:pt>
                <c:pt idx="15">
                  <c:v>3.8587174291882085</c:v>
                </c:pt>
                <c:pt idx="16">
                  <c:v>4.4910884868783709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E-4A2D-8C35-7E05BA13B553}"/>
            </c:ext>
          </c:extLst>
        </c:ser>
        <c:ser>
          <c:idx val="1"/>
          <c:order val="1"/>
          <c:tx>
            <c:strRef>
              <c:f>'3.2.4 Хөрөнгийн зах'!$V$2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зах'!$V$51:$V$67</c:f>
              <c:numCache>
                <c:formatCode>0.0</c:formatCode>
                <c:ptCount val="17"/>
                <c:pt idx="0">
                  <c:v>1.5998603976116132</c:v>
                </c:pt>
                <c:pt idx="1">
                  <c:v>1.7925067141914601</c:v>
                </c:pt>
                <c:pt idx="2">
                  <c:v>2.3409801834267845</c:v>
                </c:pt>
                <c:pt idx="3">
                  <c:v>1.8306889909157187</c:v>
                </c:pt>
                <c:pt idx="4">
                  <c:v>1.8792316373026852</c:v>
                </c:pt>
                <c:pt idx="5">
                  <c:v>1.4362717789902895</c:v>
                </c:pt>
                <c:pt idx="6">
                  <c:v>-0.18498921657746928</c:v>
                </c:pt>
                <c:pt idx="7">
                  <c:v>0.53925298197524651</c:v>
                </c:pt>
                <c:pt idx="8">
                  <c:v>-0.33730186677344703</c:v>
                </c:pt>
                <c:pt idx="9">
                  <c:v>0.22934171589307417</c:v>
                </c:pt>
                <c:pt idx="10">
                  <c:v>1.2515318950457528</c:v>
                </c:pt>
                <c:pt idx="11">
                  <c:v>0.11673036107442268</c:v>
                </c:pt>
                <c:pt idx="12">
                  <c:v>2.1233650430030919</c:v>
                </c:pt>
                <c:pt idx="13">
                  <c:v>1.2343429581355341</c:v>
                </c:pt>
                <c:pt idx="14">
                  <c:v>1.5959579444458381</c:v>
                </c:pt>
                <c:pt idx="15">
                  <c:v>2.3387566824849624</c:v>
                </c:pt>
                <c:pt idx="16">
                  <c:v>2.44118251619448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E-4A2D-8C35-7E05BA13B553}"/>
            </c:ext>
          </c:extLst>
        </c:ser>
        <c:ser>
          <c:idx val="2"/>
          <c:order val="2"/>
          <c:tx>
            <c:strRef>
              <c:f>'3.2.4 Хөрөнгийн зах'!$W$2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зах'!$W$51:$W$67</c:f>
              <c:numCache>
                <c:formatCode>0.0</c:formatCode>
                <c:ptCount val="17"/>
                <c:pt idx="0">
                  <c:v>20.513498625318309</c:v>
                </c:pt>
                <c:pt idx="1">
                  <c:v>10.169091593679649</c:v>
                </c:pt>
                <c:pt idx="2">
                  <c:v>11.351854511585929</c:v>
                </c:pt>
                <c:pt idx="3">
                  <c:v>12.67556563407374</c:v>
                </c:pt>
                <c:pt idx="4">
                  <c:v>8.7757146417271752</c:v>
                </c:pt>
                <c:pt idx="5">
                  <c:v>8.5721040274669971</c:v>
                </c:pt>
                <c:pt idx="6">
                  <c:v>6.8338450632123298</c:v>
                </c:pt>
                <c:pt idx="7">
                  <c:v>6.6205048677113645</c:v>
                </c:pt>
                <c:pt idx="8">
                  <c:v>7.9298034657875105</c:v>
                </c:pt>
                <c:pt idx="9">
                  <c:v>11.212869194005707</c:v>
                </c:pt>
                <c:pt idx="10">
                  <c:v>10.490880666495718</c:v>
                </c:pt>
                <c:pt idx="11">
                  <c:v>7.7905460244882967</c:v>
                </c:pt>
                <c:pt idx="12">
                  <c:v>4.7940804138522255</c:v>
                </c:pt>
                <c:pt idx="13">
                  <c:v>2.9914371655926741</c:v>
                </c:pt>
                <c:pt idx="14">
                  <c:v>6.32503722551641</c:v>
                </c:pt>
                <c:pt idx="15">
                  <c:v>8.1536356650098902</c:v>
                </c:pt>
                <c:pt idx="16">
                  <c:v>16.406421895706035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EE-4A2D-8C35-7E05BA13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42219824"/>
        <c:axId val="342220304"/>
      </c:barChart>
      <c:lineChart>
        <c:grouping val="standard"/>
        <c:varyColors val="0"/>
        <c:ser>
          <c:idx val="3"/>
          <c:order val="3"/>
          <c:tx>
            <c:strRef>
              <c:f>'3.2.4 Хөрөнгийн зах'!$T$2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зах'!$T$51:$T$67</c:f>
              <c:numCache>
                <c:formatCode>0.0</c:formatCode>
                <c:ptCount val="17"/>
                <c:pt idx="0">
                  <c:v>46.637394546071974</c:v>
                </c:pt>
                <c:pt idx="1">
                  <c:v>22.917375980647048</c:v>
                </c:pt>
                <c:pt idx="2">
                  <c:v>28.555722648802224</c:v>
                </c:pt>
                <c:pt idx="3">
                  <c:v>33.307315258352496</c:v>
                </c:pt>
                <c:pt idx="4">
                  <c:v>33.56525891553008</c:v>
                </c:pt>
                <c:pt idx="5">
                  <c:v>26.776726286194233</c:v>
                </c:pt>
                <c:pt idx="6">
                  <c:v>10.857774519713686</c:v>
                </c:pt>
                <c:pt idx="7">
                  <c:v>3.6455055505643372</c:v>
                </c:pt>
                <c:pt idx="8">
                  <c:v>0.84041442500632524</c:v>
                </c:pt>
                <c:pt idx="9">
                  <c:v>3.5515461528686014</c:v>
                </c:pt>
                <c:pt idx="10">
                  <c:v>8.9691968077065543</c:v>
                </c:pt>
                <c:pt idx="11">
                  <c:v>8.2540659609526887</c:v>
                </c:pt>
                <c:pt idx="12">
                  <c:v>10.605567358687924</c:v>
                </c:pt>
                <c:pt idx="13">
                  <c:v>9.0835402488032422</c:v>
                </c:pt>
                <c:pt idx="14">
                  <c:v>13.394642077293623</c:v>
                </c:pt>
                <c:pt idx="15">
                  <c:v>14.35110977668306</c:v>
                </c:pt>
                <c:pt idx="16">
                  <c:v>23.338692898778898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FEE-4A2D-8C35-7E05BA13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219824"/>
        <c:axId val="342220304"/>
      </c:lineChart>
      <c:catAx>
        <c:axId val="34221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342220304"/>
        <c:crosses val="autoZero"/>
        <c:auto val="1"/>
        <c:lblAlgn val="ctr"/>
        <c:lblOffset val="100"/>
        <c:noMultiLvlLbl val="0"/>
      </c:catAx>
      <c:valAx>
        <c:axId val="342220304"/>
        <c:scaling>
          <c:orientation val="minMax"/>
          <c:min val="-1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342219824"/>
        <c:crosses val="autoZero"/>
        <c:crossBetween val="between"/>
        <c:majorUnit val="1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'3.2.4 Хөрөнгийн зах'!$AA$2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зах'!$AA$51:$AA$67</c:f>
              <c:numCache>
                <c:formatCode>0.00%</c:formatCode>
                <c:ptCount val="17"/>
                <c:pt idx="0">
                  <c:v>8.87184657027833E-2</c:v>
                </c:pt>
                <c:pt idx="1">
                  <c:v>8.5239808585340082E-2</c:v>
                </c:pt>
                <c:pt idx="2">
                  <c:v>8.2080034121112755E-2</c:v>
                </c:pt>
                <c:pt idx="3">
                  <c:v>9.1284664786435377E-2</c:v>
                </c:pt>
                <c:pt idx="4">
                  <c:v>0.25858255815065556</c:v>
                </c:pt>
                <c:pt idx="5">
                  <c:v>0.28250401330671426</c:v>
                </c:pt>
                <c:pt idx="6">
                  <c:v>0.29114336649206751</c:v>
                </c:pt>
                <c:pt idx="7">
                  <c:v>0.22136069804225555</c:v>
                </c:pt>
                <c:pt idx="8">
                  <c:v>8.2348418542500301E-2</c:v>
                </c:pt>
                <c:pt idx="9">
                  <c:v>0.105079091568125</c:v>
                </c:pt>
                <c:pt idx="10">
                  <c:v>0.22411294919599611</c:v>
                </c:pt>
                <c:pt idx="11">
                  <c:v>0.33767777342004313</c:v>
                </c:pt>
                <c:pt idx="12">
                  <c:v>0.50732539449287328</c:v>
                </c:pt>
                <c:pt idx="13">
                  <c:v>0.54578738766486201</c:v>
                </c:pt>
                <c:pt idx="14">
                  <c:v>0.42104837660591188</c:v>
                </c:pt>
                <c:pt idx="15">
                  <c:v>0.31720891173515264</c:v>
                </c:pt>
                <c:pt idx="16">
                  <c:v>7.2582580242392725E-2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0C8-4F78-885A-CA602DCF2C0E}"/>
            </c:ext>
          </c:extLst>
        </c:ser>
        <c:ser>
          <c:idx val="1"/>
          <c:order val="1"/>
          <c:tx>
            <c:strRef>
              <c:f>'3.2.4 Хөрөнгийн зах'!$AB$2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зах'!$AB$51:$AB$67</c:f>
              <c:numCache>
                <c:formatCode>0.00%</c:formatCode>
                <c:ptCount val="17"/>
                <c:pt idx="0">
                  <c:v>0.16078851223933932</c:v>
                </c:pt>
                <c:pt idx="1">
                  <c:v>0.16177096772981603</c:v>
                </c:pt>
                <c:pt idx="2">
                  <c:v>0.12456987188356017</c:v>
                </c:pt>
                <c:pt idx="3">
                  <c:v>0.13682500199910663</c:v>
                </c:pt>
                <c:pt idx="4">
                  <c:v>0.11842105263157854</c:v>
                </c:pt>
                <c:pt idx="5">
                  <c:v>8.8888888888888795E-2</c:v>
                </c:pt>
                <c:pt idx="6">
                  <c:v>8.04953560371513E-2</c:v>
                </c:pt>
                <c:pt idx="7">
                  <c:v>9.0634441087613205E-2</c:v>
                </c:pt>
                <c:pt idx="8">
                  <c:v>9.7058823529412086E-2</c:v>
                </c:pt>
                <c:pt idx="9">
                  <c:v>0.11955979302918052</c:v>
                </c:pt>
                <c:pt idx="10">
                  <c:v>0.12289940370169594</c:v>
                </c:pt>
                <c:pt idx="11">
                  <c:v>0.15108182975218987</c:v>
                </c:pt>
                <c:pt idx="12">
                  <c:v>0.15933627997971178</c:v>
                </c:pt>
                <c:pt idx="13">
                  <c:v>0.15835777126099737</c:v>
                </c:pt>
                <c:pt idx="14">
                  <c:v>0.16379310344827647</c:v>
                </c:pt>
                <c:pt idx="15">
                  <c:v>0.14092140921409224</c:v>
                </c:pt>
                <c:pt idx="16">
                  <c:v>0.10416666666666652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8-4F78-885A-CA602DCF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168799"/>
        <c:axId val="1707169279"/>
      </c:lineChart>
      <c:catAx>
        <c:axId val="170716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9279"/>
        <c:crosses val="autoZero"/>
        <c:auto val="1"/>
        <c:lblAlgn val="ctr"/>
        <c:lblOffset val="100"/>
        <c:noMultiLvlLbl val="0"/>
      </c:catAx>
      <c:valAx>
        <c:axId val="1707169279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8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'3.2.4 Хөрөнгийн зах'!$AF$2</c:f>
              <c:strCache>
                <c:ptCount val="1"/>
                <c:pt idx="0">
                  <c:v>Үнэ/түрээсийн харьцаа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зах'!$AF$51:$AF$67</c:f>
              <c:numCache>
                <c:formatCode>0.00</c:formatCode>
                <c:ptCount val="17"/>
                <c:pt idx="0">
                  <c:v>1.1706634988766187</c:v>
                </c:pt>
                <c:pt idx="1">
                  <c:v>1.2033802209128801</c:v>
                </c:pt>
                <c:pt idx="2">
                  <c:v>1.2064182355217741</c:v>
                </c:pt>
                <c:pt idx="3">
                  <c:v>1.1624530855527047</c:v>
                </c:pt>
                <c:pt idx="4">
                  <c:v>1.0406908207086483</c:v>
                </c:pt>
                <c:pt idx="5">
                  <c:v>1.0198931018857103</c:v>
                </c:pt>
                <c:pt idx="6">
                  <c:v>1.0100847758132272</c:v>
                </c:pt>
                <c:pt idx="7">
                  <c:v>1.0462556473862956</c:v>
                </c:pt>
                <c:pt idx="8">
                  <c:v>1.066926760642444</c:v>
                </c:pt>
                <c:pt idx="9">
                  <c:v>1.0386591297931467</c:v>
                </c:pt>
                <c:pt idx="10">
                  <c:v>0.92930248354586198</c:v>
                </c:pt>
                <c:pt idx="11">
                  <c:v>0.89630702164213616</c:v>
                </c:pt>
                <c:pt idx="12">
                  <c:v>0.81379000186062156</c:v>
                </c:pt>
                <c:pt idx="13">
                  <c:v>0.77833399618080301</c:v>
                </c:pt>
                <c:pt idx="14">
                  <c:v>0.76106896793419843</c:v>
                </c:pt>
                <c:pt idx="15">
                  <c:v>0.77635055541291853</c:v>
                </c:pt>
                <c:pt idx="16">
                  <c:v>0.8377534842287272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A1-4CA0-B4D0-C6B9B56DE4D9}"/>
            </c:ext>
          </c:extLst>
        </c:ser>
        <c:ser>
          <c:idx val="1"/>
          <c:order val="1"/>
          <c:tx>
            <c:strRef>
              <c:f>'3.2.4 Хөрөнгийн зах'!$AG$2</c:f>
              <c:strCache>
                <c:ptCount val="1"/>
                <c:pt idx="0">
                  <c:v>Үнэ/орлогын харьцаа (ҮСХ)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зах'!$AG$51:$AG$67</c:f>
              <c:numCache>
                <c:formatCode>0.00</c:formatCode>
                <c:ptCount val="17"/>
                <c:pt idx="0">
                  <c:v>1.0665353224119269</c:v>
                </c:pt>
                <c:pt idx="1">
                  <c:v>1.1040797423947886</c:v>
                </c:pt>
                <c:pt idx="2">
                  <c:v>1.115167474072474</c:v>
                </c:pt>
                <c:pt idx="3">
                  <c:v>1.1228080688988871</c:v>
                </c:pt>
                <c:pt idx="4">
                  <c:v>1.1078761721736643</c:v>
                </c:pt>
                <c:pt idx="5">
                  <c:v>1.0600758271718171</c:v>
                </c:pt>
                <c:pt idx="6">
                  <c:v>0.97641895462585604</c:v>
                </c:pt>
                <c:pt idx="7">
                  <c:v>0.98767595204156933</c:v>
                </c:pt>
                <c:pt idx="8">
                  <c:v>0.97576786113183556</c:v>
                </c:pt>
                <c:pt idx="9">
                  <c:v>0.96208077803738645</c:v>
                </c:pt>
                <c:pt idx="10">
                  <c:v>0.94135038210142985</c:v>
                </c:pt>
                <c:pt idx="11">
                  <c:v>0.98892361596126088</c:v>
                </c:pt>
                <c:pt idx="12">
                  <c:v>0.88707357446476653</c:v>
                </c:pt>
                <c:pt idx="13">
                  <c:v>0.83621061864808266</c:v>
                </c:pt>
                <c:pt idx="14">
                  <c:v>0.88288306822230234</c:v>
                </c:pt>
                <c:pt idx="15">
                  <c:v>0.92037846263887757</c:v>
                </c:pt>
                <c:pt idx="16">
                  <c:v>0.86004824469292618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A1-4CA0-B4D0-C6B9B56DE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2030767"/>
        <c:axId val="1707165439"/>
      </c:lineChart>
      <c:catAx>
        <c:axId val="175203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07165439"/>
        <c:crosses val="autoZero"/>
        <c:auto val="1"/>
        <c:lblAlgn val="ctr"/>
        <c:lblOffset val="100"/>
        <c:noMultiLvlLbl val="0"/>
      </c:catAx>
      <c:valAx>
        <c:axId val="1707165439"/>
        <c:scaling>
          <c:orientation val="minMax"/>
          <c:max val="1.5"/>
          <c:min val="0.70000000000000007"/>
        </c:scaling>
        <c:delete val="0"/>
        <c:axPos val="l"/>
        <c:numFmt formatCode="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75203076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зах'!$AO$2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зах'!$AO$51:$AO$67</c:f>
              <c:numCache>
                <c:formatCode>_-* #,##0.00_₮_-;\-* #,##0.00_₮_-;_-* "-"??_₮_-;_-@_-</c:formatCode>
                <c:ptCount val="17"/>
                <c:pt idx="0">
                  <c:v>40325.081587301604</c:v>
                </c:pt>
                <c:pt idx="1">
                  <c:v>35569.736666666664</c:v>
                </c:pt>
                <c:pt idx="2">
                  <c:v>34437.443333333336</c:v>
                </c:pt>
                <c:pt idx="3">
                  <c:v>34816.959999999999</c:v>
                </c:pt>
                <c:pt idx="4">
                  <c:v>38107.743333333332</c:v>
                </c:pt>
                <c:pt idx="5">
                  <c:v>36573.016666666663</c:v>
                </c:pt>
                <c:pt idx="6">
                  <c:v>35807.353333333333</c:v>
                </c:pt>
                <c:pt idx="7">
                  <c:v>36775.654476190481</c:v>
                </c:pt>
                <c:pt idx="8">
                  <c:v>43046.179893939392</c:v>
                </c:pt>
                <c:pt idx="9">
                  <c:v>42902.662025518344</c:v>
                </c:pt>
                <c:pt idx="10">
                  <c:v>48201.999473684213</c:v>
                </c:pt>
                <c:pt idx="11">
                  <c:v>49327.321590909101</c:v>
                </c:pt>
                <c:pt idx="12">
                  <c:v>51815.909383838378</c:v>
                </c:pt>
                <c:pt idx="13">
                  <c:v>48798.993590909085</c:v>
                </c:pt>
                <c:pt idx="14">
                  <c:v>49062.814373567613</c:v>
                </c:pt>
                <c:pt idx="15">
                  <c:v>50948.546430976443</c:v>
                </c:pt>
                <c:pt idx="16">
                  <c:v>53859.600371572858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0-45D3-8C8D-495BA98D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3367071"/>
        <c:axId val="603379071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зах'!$AP$2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19050" cap="rnd">
              <a:solidFill>
                <a:srgbClr val="FBBF7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BBF7F"/>
                </a:solidFill>
              </a:ln>
              <a:effectLst/>
            </c:spPr>
          </c:marker>
          <c:cat>
            <c:multiLvlStrRef>
              <c:f>'[127]3.2.4 Хөрөнгийн зах'!$BF$51:$BG$66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'3.2.4 Хөрөнгийн зах'!$AP$51:$AP$67</c:f>
              <c:numCache>
                <c:formatCode>_-* #,##0.00_₮_-;\-* #,##0.00_₮_-;_-* "-"??_₮_-;_-@_-</c:formatCode>
                <c:ptCount val="17"/>
                <c:pt idx="0">
                  <c:v>5.5676230449699062</c:v>
                </c:pt>
                <c:pt idx="1">
                  <c:v>4.9797451952020007</c:v>
                </c:pt>
                <c:pt idx="2">
                  <c:v>4.917962220112333</c:v>
                </c:pt>
                <c:pt idx="3">
                  <c:v>5.9398237802266669</c:v>
                </c:pt>
                <c:pt idx="4">
                  <c:v>6.8107669898220404</c:v>
                </c:pt>
                <c:pt idx="5">
                  <c:v>9.3149468933006681</c:v>
                </c:pt>
                <c:pt idx="6">
                  <c:v>10.440865827465666</c:v>
                </c:pt>
                <c:pt idx="7">
                  <c:v>10.661777844225799</c:v>
                </c:pt>
                <c:pt idx="8">
                  <c:v>11.528966024507632</c:v>
                </c:pt>
                <c:pt idx="9">
                  <c:v>11.109713189443625</c:v>
                </c:pt>
                <c:pt idx="10">
                  <c:v>12.172351388548499</c:v>
                </c:pt>
                <c:pt idx="11">
                  <c:v>12.646459690483967</c:v>
                </c:pt>
                <c:pt idx="12">
                  <c:v>13.148443733850799</c:v>
                </c:pt>
                <c:pt idx="13">
                  <c:v>12.197335765140668</c:v>
                </c:pt>
                <c:pt idx="14">
                  <c:v>12.573832971331665</c:v>
                </c:pt>
                <c:pt idx="15">
                  <c:v>13.383839388909132</c:v>
                </c:pt>
                <c:pt idx="16">
                  <c:v>13.961164049779168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0-45D3-8C8D-495BA98D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78735"/>
        <c:axId val="416578255"/>
      </c:lineChart>
      <c:catAx>
        <c:axId val="60336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03379071"/>
        <c:crosses val="autoZero"/>
        <c:auto val="1"/>
        <c:lblAlgn val="ctr"/>
        <c:lblOffset val="100"/>
        <c:noMultiLvlLbl val="0"/>
      </c:catAx>
      <c:valAx>
        <c:axId val="603379071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03367071"/>
        <c:crosses val="autoZero"/>
        <c:crossBetween val="between"/>
        <c:majorUnit val="10000"/>
      </c:valAx>
      <c:valAx>
        <c:axId val="416578255"/>
        <c:scaling>
          <c:orientation val="minMax"/>
          <c:max val="17"/>
          <c:min val="2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/>
                  <a:t>их наяд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5727605609658528"/>
              <c:y val="3.86010263304724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16578735"/>
        <c:crosses val="max"/>
        <c:crossBetween val="between"/>
        <c:majorUnit val="3"/>
      </c:valAx>
      <c:catAx>
        <c:axId val="4165787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578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20264042737744"/>
          <c:y val="2.9441322937143299E-2"/>
          <c:w val="0.38065997804601559"/>
          <c:h val="7.819076936421055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1"/>
          <c:tx>
            <c:strRef>
              <c:f>'3.2.4 Хөрөнгийн зах'!$BF$2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зах'!$BF$51:$BF$67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58.061102759720001</c:v>
                </c:pt>
                <c:pt idx="14">
                  <c:v>38.914050826379999</c:v>
                </c:pt>
                <c:pt idx="15">
                  <c:v>47.585185241559998</c:v>
                </c:pt>
                <c:pt idx="16">
                  <c:v>59.966192025299996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2-4E00-92AF-228D2DBEFFFE}"/>
            </c:ext>
          </c:extLst>
        </c:ser>
        <c:ser>
          <c:idx val="5"/>
          <c:order val="2"/>
          <c:tx>
            <c:strRef>
              <c:f>'3.2.4 Хөрөнгийн зах'!$BG$2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зах'!$BG$51:$BG$67</c:f>
              <c:numCache>
                <c:formatCode>_(* #,##0.00_);_(* \(#,##0.00\);_(* "-"??_);_(@_)</c:formatCode>
                <c:ptCount val="17"/>
                <c:pt idx="0">
                  <c:v>17.891928604499999</c:v>
                </c:pt>
                <c:pt idx="1">
                  <c:v>84.022013301000001</c:v>
                </c:pt>
                <c:pt idx="2">
                  <c:v>3.2194562860000002</c:v>
                </c:pt>
                <c:pt idx="3">
                  <c:v>28.92688600208</c:v>
                </c:pt>
                <c:pt idx="4">
                  <c:v>11.876908453</c:v>
                </c:pt>
                <c:pt idx="5">
                  <c:v>18</c:v>
                </c:pt>
                <c:pt idx="6">
                  <c:v>49</c:v>
                </c:pt>
                <c:pt idx="7">
                  <c:v>32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202.22417999999999</c:v>
                </c:pt>
                <c:pt idx="12">
                  <c:v>23.683679999999999</c:v>
                </c:pt>
                <c:pt idx="13">
                  <c:v>0</c:v>
                </c:pt>
                <c:pt idx="14">
                  <c:v>80</c:v>
                </c:pt>
                <c:pt idx="15">
                  <c:v>50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2-4E00-92AF-228D2DBEFFFE}"/>
            </c:ext>
          </c:extLst>
        </c:ser>
        <c:ser>
          <c:idx val="4"/>
          <c:order val="3"/>
          <c:tx>
            <c:strRef>
              <c:f>'3.2.4 Хөрөнгийн зах'!$BH$2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зах'!$BH$51:$BH$67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7.5736585407000003</c:v>
                </c:pt>
                <c:pt idx="6">
                  <c:v>10.674019950000002</c:v>
                </c:pt>
                <c:pt idx="7">
                  <c:v>8.95948338</c:v>
                </c:pt>
                <c:pt idx="8">
                  <c:v>42.562623709999997</c:v>
                </c:pt>
                <c:pt idx="9">
                  <c:v>2.4707424999999996</c:v>
                </c:pt>
                <c:pt idx="10">
                  <c:v>40.573991229999997</c:v>
                </c:pt>
                <c:pt idx="11">
                  <c:v>78.421473667000001</c:v>
                </c:pt>
                <c:pt idx="12">
                  <c:v>24.349393552000002</c:v>
                </c:pt>
                <c:pt idx="13">
                  <c:v>38.709182276</c:v>
                </c:pt>
                <c:pt idx="14">
                  <c:v>22.143992334099998</c:v>
                </c:pt>
                <c:pt idx="15">
                  <c:v>76.797141123000003</c:v>
                </c:pt>
                <c:pt idx="16">
                  <c:v>42.514081555850005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2-4E00-92AF-228D2DBEFFFE}"/>
            </c:ext>
          </c:extLst>
        </c:ser>
        <c:ser>
          <c:idx val="3"/>
          <c:order val="4"/>
          <c:tx>
            <c:strRef>
              <c:f>'3.2.4 Хөрөнгийн зах'!$BI$2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зах'!$BI$51:$BI$67</c:f>
              <c:numCache>
                <c:formatCode>_(* #,##0.00_);_(* \(#,##0.00\);_(* "-"??_);_(@_)</c:formatCode>
                <c:ptCount val="17"/>
                <c:pt idx="0">
                  <c:v>95.398911386760005</c:v>
                </c:pt>
                <c:pt idx="1">
                  <c:v>18.295108342999999</c:v>
                </c:pt>
                <c:pt idx="2">
                  <c:v>36.722806540999997</c:v>
                </c:pt>
                <c:pt idx="3">
                  <c:v>192.93820902971001</c:v>
                </c:pt>
                <c:pt idx="4">
                  <c:v>52.540328922</c:v>
                </c:pt>
                <c:pt idx="5">
                  <c:v>313.04923917100001</c:v>
                </c:pt>
                <c:pt idx="6">
                  <c:v>10.985082070000001</c:v>
                </c:pt>
                <c:pt idx="7">
                  <c:v>8.3199640500000012</c:v>
                </c:pt>
                <c:pt idx="8">
                  <c:v>8.9039999999999999</c:v>
                </c:pt>
                <c:pt idx="9">
                  <c:v>15.234677184000001</c:v>
                </c:pt>
                <c:pt idx="10">
                  <c:v>0.67500000000000004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22-4E00-92AF-228D2DBEFFFE}"/>
            </c:ext>
          </c:extLst>
        </c:ser>
        <c:ser>
          <c:idx val="2"/>
          <c:order val="5"/>
          <c:tx>
            <c:strRef>
              <c:f>'3.2.4 Хөрөнгийн зах'!$BJ$2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зах'!$BJ$51:$BJ$67</c:f>
              <c:numCache>
                <c:formatCode>_(* #,##0.00_);_(* \(#,##0.00\);_(*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64.212747152860004</c:v>
                </c:pt>
                <c:pt idx="6">
                  <c:v>26.229811631</c:v>
                </c:pt>
                <c:pt idx="7">
                  <c:v>43.019634594519999</c:v>
                </c:pt>
                <c:pt idx="8">
                  <c:v>118.65274322808</c:v>
                </c:pt>
                <c:pt idx="9">
                  <c:v>41.910394086629999</c:v>
                </c:pt>
                <c:pt idx="10">
                  <c:v>57.12595144838</c:v>
                </c:pt>
                <c:pt idx="11">
                  <c:v>99.833152490729987</c:v>
                </c:pt>
                <c:pt idx="12">
                  <c:v>47.324060621149997</c:v>
                </c:pt>
                <c:pt idx="13">
                  <c:v>63.561045943830003</c:v>
                </c:pt>
                <c:pt idx="14">
                  <c:v>33.309614115990001</c:v>
                </c:pt>
                <c:pt idx="15">
                  <c:v>142.24282610615001</c:v>
                </c:pt>
                <c:pt idx="16">
                  <c:v>68.842728390760001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22-4E00-92AF-228D2DBEFFFE}"/>
            </c:ext>
          </c:extLst>
        </c:ser>
        <c:ser>
          <c:idx val="1"/>
          <c:order val="6"/>
          <c:tx>
            <c:strRef>
              <c:f>'3.2.4 Хөрөнгийн зах'!$BK$2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зах'!$BK$51:$BK$67</c:f>
              <c:numCache>
                <c:formatCode>_(* #,##0.00_);_(* \(#,##0.00\);_(* "-"??_);_(@_)</c:formatCode>
                <c:ptCount val="17"/>
                <c:pt idx="0">
                  <c:v>1.2105106862400001</c:v>
                </c:pt>
                <c:pt idx="1">
                  <c:v>1.12977268188</c:v>
                </c:pt>
                <c:pt idx="2">
                  <c:v>0.80913914699999989</c:v>
                </c:pt>
                <c:pt idx="3">
                  <c:v>1.01607717616</c:v>
                </c:pt>
                <c:pt idx="4">
                  <c:v>2.4615107059999999</c:v>
                </c:pt>
                <c:pt idx="5">
                  <c:v>0.94181406461999995</c:v>
                </c:pt>
                <c:pt idx="6">
                  <c:v>1.9333200470000003</c:v>
                </c:pt>
                <c:pt idx="7">
                  <c:v>0.5819101139099998</c:v>
                </c:pt>
                <c:pt idx="8">
                  <c:v>1.1657006458400001</c:v>
                </c:pt>
                <c:pt idx="9">
                  <c:v>1.7550856163599999</c:v>
                </c:pt>
                <c:pt idx="10">
                  <c:v>1.48902099017</c:v>
                </c:pt>
                <c:pt idx="11">
                  <c:v>6.4895510598300001</c:v>
                </c:pt>
                <c:pt idx="12">
                  <c:v>0.72049313032999995</c:v>
                </c:pt>
                <c:pt idx="13">
                  <c:v>3.5197190911899998</c:v>
                </c:pt>
                <c:pt idx="14">
                  <c:v>0.39523672045000002</c:v>
                </c:pt>
                <c:pt idx="15">
                  <c:v>1.1700640816800001</c:v>
                </c:pt>
                <c:pt idx="16">
                  <c:v>0.53517748032000001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22-4E00-92AF-228D2DBEFFFE}"/>
            </c:ext>
          </c:extLst>
        </c:ser>
        <c:ser>
          <c:idx val="0"/>
          <c:order val="7"/>
          <c:tx>
            <c:strRef>
              <c:f>'3.2.4 Хөрөнгийн зах'!$BL$2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зах'!$BL$51:$BL$67</c:f>
              <c:numCache>
                <c:formatCode>_(* #,##0.00_);_(* \(#,##0.00\);_(* "-"??_);_(@_)</c:formatCode>
                <c:ptCount val="17"/>
                <c:pt idx="0">
                  <c:v>5.3243</c:v>
                </c:pt>
                <c:pt idx="1">
                  <c:v>52.662080120000006</c:v>
                </c:pt>
                <c:pt idx="2">
                  <c:v>11.724732319999999</c:v>
                </c:pt>
                <c:pt idx="3">
                  <c:v>29.222026940000003</c:v>
                </c:pt>
                <c:pt idx="4">
                  <c:v>7.2645406999999995</c:v>
                </c:pt>
                <c:pt idx="5">
                  <c:v>34.937801919999998</c:v>
                </c:pt>
                <c:pt idx="6">
                  <c:v>2.5245627999999996</c:v>
                </c:pt>
                <c:pt idx="7">
                  <c:v>18.772943269999999</c:v>
                </c:pt>
                <c:pt idx="8">
                  <c:v>16.728385300000003</c:v>
                </c:pt>
                <c:pt idx="9">
                  <c:v>27.703246309999997</c:v>
                </c:pt>
                <c:pt idx="10">
                  <c:v>65.951938849999991</c:v>
                </c:pt>
                <c:pt idx="11">
                  <c:v>36.253109469999998</c:v>
                </c:pt>
                <c:pt idx="12">
                  <c:v>28.223347420000003</c:v>
                </c:pt>
                <c:pt idx="13">
                  <c:v>36.152478010000003</c:v>
                </c:pt>
                <c:pt idx="14">
                  <c:v>48.751671459999997</c:v>
                </c:pt>
                <c:pt idx="15">
                  <c:v>40.712570030000002</c:v>
                </c:pt>
                <c:pt idx="16">
                  <c:v>59.652203249999999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22-4E00-92AF-228D2DBE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5586031"/>
        <c:axId val="615576911"/>
      </c:barChart>
      <c:lineChart>
        <c:grouping val="standard"/>
        <c:varyColors val="0"/>
        <c:ser>
          <c:idx val="7"/>
          <c:order val="0"/>
          <c:tx>
            <c:strRef>
              <c:f>'3.2.4 Хөрөнгийн зах'!$BE$2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'3.2.4 Хөрөнгийн зах'!$BE$51:$BE$67</c:f>
              <c:numCache>
                <c:formatCode>_(* #,##0.00_);_(* \(#,##0.00\);_(* "-"??_);_(@_)</c:formatCode>
                <c:ptCount val="17"/>
                <c:pt idx="0">
                  <c:v>119.82565067697</c:v>
                </c:pt>
                <c:pt idx="1">
                  <c:v>156.10896998401998</c:v>
                </c:pt>
                <c:pt idx="2">
                  <c:v>52.476134293000001</c:v>
                </c:pt>
                <c:pt idx="3">
                  <c:v>252.10319914794999</c:v>
                </c:pt>
                <c:pt idx="4">
                  <c:v>74.143288780419994</c:v>
                </c:pt>
                <c:pt idx="5">
                  <c:v>438.71526084917997</c:v>
                </c:pt>
                <c:pt idx="6">
                  <c:v>101.34679649835999</c:v>
                </c:pt>
                <c:pt idx="7">
                  <c:v>111.65393540843</c:v>
                </c:pt>
                <c:pt idx="8">
                  <c:v>188.01345288392</c:v>
                </c:pt>
                <c:pt idx="9">
                  <c:v>609.07414569706009</c:v>
                </c:pt>
                <c:pt idx="10">
                  <c:v>175.81590251854999</c:v>
                </c:pt>
                <c:pt idx="11">
                  <c:v>433.22146668755994</c:v>
                </c:pt>
                <c:pt idx="12">
                  <c:v>124.30097472348</c:v>
                </c:pt>
                <c:pt idx="13">
                  <c:v>200.00352808073998</c:v>
                </c:pt>
                <c:pt idx="14">
                  <c:v>223.51456545692</c:v>
                </c:pt>
                <c:pt idx="15">
                  <c:v>358.50778658239</c:v>
                </c:pt>
                <c:pt idx="16">
                  <c:v>231.51038270223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F22-4E00-92AF-228D2DBE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586031"/>
        <c:axId val="615576911"/>
      </c:lineChart>
      <c:catAx>
        <c:axId val="61558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76911"/>
        <c:crosses val="autoZero"/>
        <c:auto val="1"/>
        <c:lblAlgn val="ctr"/>
        <c:lblOffset val="100"/>
        <c:noMultiLvlLbl val="0"/>
      </c:catAx>
      <c:valAx>
        <c:axId val="615576911"/>
        <c:scaling>
          <c:orientation val="minMax"/>
          <c:max val="7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86031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865010014659352E-2"/>
          <c:y val="3.2699027645409592E-2"/>
          <c:w val="0.3248862435954249"/>
          <c:h val="0.240911081150585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зах'!$BY$2</c:f>
              <c:strCache>
                <c:ptCount val="1"/>
                <c:pt idx="0">
                  <c:v>Банк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  <a:effectLst/>
          </c:spPr>
          <c:invertIfNegative val="0"/>
          <c:val>
            <c:numRef>
              <c:f>'3.2.4 Хөрөнгийн зах'!$BQ$51:$BQ$67</c:f>
              <c:numCache>
                <c:formatCode>0.0%</c:formatCode>
                <c:ptCount val="17"/>
                <c:pt idx="0">
                  <c:v>0.81561684035582327</c:v>
                </c:pt>
                <c:pt idx="1">
                  <c:v>0.8285560004553274</c:v>
                </c:pt>
                <c:pt idx="2">
                  <c:v>0.82322510005905714</c:v>
                </c:pt>
                <c:pt idx="3">
                  <c:v>0.80481423898984972</c:v>
                </c:pt>
                <c:pt idx="4">
                  <c:v>0.80865847086425491</c:v>
                </c:pt>
                <c:pt idx="5">
                  <c:v>0.75302403600531953</c:v>
                </c:pt>
                <c:pt idx="6">
                  <c:v>0.76270141351869269</c:v>
                </c:pt>
                <c:pt idx="7">
                  <c:v>0.76905333911186957</c:v>
                </c:pt>
                <c:pt idx="8">
                  <c:v>0.75624204491024594</c:v>
                </c:pt>
                <c:pt idx="9">
                  <c:v>0.77575905722843941</c:v>
                </c:pt>
                <c:pt idx="10">
                  <c:v>0.76195043544317231</c:v>
                </c:pt>
                <c:pt idx="11">
                  <c:v>0.7711992184653147</c:v>
                </c:pt>
                <c:pt idx="12">
                  <c:v>0.76571610793841383</c:v>
                </c:pt>
                <c:pt idx="13">
                  <c:v>0.77403561579729174</c:v>
                </c:pt>
                <c:pt idx="14">
                  <c:v>0.76771226690843741</c:v>
                </c:pt>
                <c:pt idx="15">
                  <c:v>0.78011183404277229</c:v>
                </c:pt>
                <c:pt idx="16">
                  <c:v>0.77680978423362101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E7-4A69-9649-1C32BCB9466E}"/>
            </c:ext>
          </c:extLst>
        </c:ser>
        <c:ser>
          <c:idx val="6"/>
          <c:order val="1"/>
          <c:tx>
            <c:strRef>
              <c:f>'3.2.4 Хөрөнгийн зах'!$BZ$2</c:f>
              <c:strCache>
                <c:ptCount val="1"/>
                <c:pt idx="0">
                  <c:v>Хөрөнгийн зах зээл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зах'!$BR$51:$BR$67</c:f>
              <c:numCache>
                <c:formatCode>0.0%</c:formatCode>
                <c:ptCount val="17"/>
                <c:pt idx="0">
                  <c:v>0.10942355474054997</c:v>
                </c:pt>
                <c:pt idx="1">
                  <c:v>9.5085685447001245E-2</c:v>
                </c:pt>
                <c:pt idx="2">
                  <c:v>9.5031745890316446E-2</c:v>
                </c:pt>
                <c:pt idx="3">
                  <c:v>0.12049785395809401</c:v>
                </c:pt>
                <c:pt idx="4">
                  <c:v>0.11364085038695591</c:v>
                </c:pt>
                <c:pt idx="5">
                  <c:v>0.1723631429184182</c:v>
                </c:pt>
                <c:pt idx="6">
                  <c:v>0.15821864098892388</c:v>
                </c:pt>
                <c:pt idx="7">
                  <c:v>0.15647820671935761</c:v>
                </c:pt>
                <c:pt idx="8">
                  <c:v>0.16182690715465703</c:v>
                </c:pt>
                <c:pt idx="9">
                  <c:v>0.14069427878202401</c:v>
                </c:pt>
                <c:pt idx="10">
                  <c:v>0.14680567202112163</c:v>
                </c:pt>
                <c:pt idx="11">
                  <c:v>0.14062825195269718</c:v>
                </c:pt>
                <c:pt idx="12">
                  <c:v>0.14008423928231431</c:v>
                </c:pt>
                <c:pt idx="13">
                  <c:v>0.129346631254182</c:v>
                </c:pt>
                <c:pt idx="14">
                  <c:v>0.13368550839562302</c:v>
                </c:pt>
                <c:pt idx="15">
                  <c:v>0.12650241062798928</c:v>
                </c:pt>
                <c:pt idx="16">
                  <c:v>0.12486275503643546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7-4A69-9649-1C32BCB9466E}"/>
            </c:ext>
          </c:extLst>
        </c:ser>
        <c:ser>
          <c:idx val="5"/>
          <c:order val="2"/>
          <c:tx>
            <c:strRef>
              <c:f>'3.2.4 Хөрөнгийн зах'!$CA$2</c:f>
              <c:strCache>
                <c:ptCount val="1"/>
                <c:pt idx="0">
                  <c:v>ББСБ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зах'!$BS$51:$BS$67</c:f>
              <c:numCache>
                <c:formatCode>0.0%</c:formatCode>
                <c:ptCount val="17"/>
                <c:pt idx="0">
                  <c:v>6.0512571470259645E-2</c:v>
                </c:pt>
                <c:pt idx="1">
                  <c:v>6.2543337789207884E-2</c:v>
                </c:pt>
                <c:pt idx="2">
                  <c:v>6.7521673191289405E-2</c:v>
                </c:pt>
                <c:pt idx="3">
                  <c:v>6.1697961521759187E-2</c:v>
                </c:pt>
                <c:pt idx="4">
                  <c:v>6.4444904610960752E-2</c:v>
                </c:pt>
                <c:pt idx="5">
                  <c:v>6.1849414180458147E-2</c:v>
                </c:pt>
                <c:pt idx="6">
                  <c:v>6.5468281552210073E-2</c:v>
                </c:pt>
                <c:pt idx="7">
                  <c:v>6.2916351535679163E-2</c:v>
                </c:pt>
                <c:pt idx="8">
                  <c:v>6.9581411177084218E-2</c:v>
                </c:pt>
                <c:pt idx="9">
                  <c:v>7.1771938013576758E-2</c:v>
                </c:pt>
                <c:pt idx="10">
                  <c:v>7.7964891513006063E-2</c:v>
                </c:pt>
                <c:pt idx="11">
                  <c:v>7.7137296913854347E-2</c:v>
                </c:pt>
                <c:pt idx="12">
                  <c:v>8.2781785246402215E-2</c:v>
                </c:pt>
                <c:pt idx="13">
                  <c:v>8.5098872872200484E-2</c:v>
                </c:pt>
                <c:pt idx="14">
                  <c:v>8.661204409692691E-2</c:v>
                </c:pt>
                <c:pt idx="15">
                  <c:v>8.2882125769678877E-2</c:v>
                </c:pt>
                <c:pt idx="16">
                  <c:v>8.7420730273287103E-2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7-4A69-9649-1C32BCB9466E}"/>
            </c:ext>
          </c:extLst>
        </c:ser>
        <c:ser>
          <c:idx val="4"/>
          <c:order val="3"/>
          <c:tx>
            <c:strRef>
              <c:f>'3.2.4 Хөрөнгийн зах'!$CB$2</c:f>
              <c:strCache>
                <c:ptCount val="1"/>
                <c:pt idx="0">
                  <c:v>Даатгал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зах'!$BT$51:$BT$67</c:f>
              <c:numCache>
                <c:formatCode>0.0%</c:formatCode>
                <c:ptCount val="17"/>
                <c:pt idx="0">
                  <c:v>8.5177351069857608E-3</c:v>
                </c:pt>
                <c:pt idx="1">
                  <c:v>8.4777421211947937E-3</c:v>
                </c:pt>
                <c:pt idx="2">
                  <c:v>8.9270259734915321E-3</c:v>
                </c:pt>
                <c:pt idx="3">
                  <c:v>8.3067298279460942E-3</c:v>
                </c:pt>
                <c:pt idx="4">
                  <c:v>8.4765078725645687E-3</c:v>
                </c:pt>
                <c:pt idx="5">
                  <c:v>8.1248544378657896E-3</c:v>
                </c:pt>
                <c:pt idx="6">
                  <c:v>8.9573475453411794E-3</c:v>
                </c:pt>
                <c:pt idx="7">
                  <c:v>7.425103303556938E-3</c:v>
                </c:pt>
                <c:pt idx="8">
                  <c:v>8.0036568555324483E-3</c:v>
                </c:pt>
                <c:pt idx="9">
                  <c:v>7.6877564117950976E-3</c:v>
                </c:pt>
                <c:pt idx="10">
                  <c:v>8.9714007204229011E-3</c:v>
                </c:pt>
                <c:pt idx="11">
                  <c:v>7.1738619317009023E-3</c:v>
                </c:pt>
                <c:pt idx="12">
                  <c:v>7.3890704461363589E-3</c:v>
                </c:pt>
                <c:pt idx="13">
                  <c:v>7.5016074387967676E-3</c:v>
                </c:pt>
                <c:pt idx="14">
                  <c:v>8.131380947609403E-3</c:v>
                </c:pt>
                <c:pt idx="15">
                  <c:v>7.0430530255032528E-3</c:v>
                </c:pt>
                <c:pt idx="16">
                  <c:v>7.3447993093354825E-3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7-4A69-9649-1C32BCB9466E}"/>
            </c:ext>
          </c:extLst>
        </c:ser>
        <c:ser>
          <c:idx val="3"/>
          <c:order val="4"/>
          <c:tx>
            <c:strRef>
              <c:f>'3.2.4 Хөрөнгийн зах'!$CC$2</c:f>
              <c:strCache>
                <c:ptCount val="1"/>
                <c:pt idx="0">
                  <c:v>Хадгаламж зээлийн хоршоо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зах'!$BU$51:$BU$67</c:f>
              <c:numCache>
                <c:formatCode>0.0%</c:formatCode>
                <c:ptCount val="17"/>
                <c:pt idx="0">
                  <c:v>5.9292983263814188E-3</c:v>
                </c:pt>
                <c:pt idx="1">
                  <c:v>5.3372341872686283E-3</c:v>
                </c:pt>
                <c:pt idx="2">
                  <c:v>5.2944548858454591E-3</c:v>
                </c:pt>
                <c:pt idx="3">
                  <c:v>4.6832157023509536E-3</c:v>
                </c:pt>
                <c:pt idx="4">
                  <c:v>4.7792662652638316E-3</c:v>
                </c:pt>
                <c:pt idx="5">
                  <c:v>4.6385524579383693E-3</c:v>
                </c:pt>
                <c:pt idx="6">
                  <c:v>4.6543163948321933E-3</c:v>
                </c:pt>
                <c:pt idx="7">
                  <c:v>4.1269993295367296E-3</c:v>
                </c:pt>
                <c:pt idx="8">
                  <c:v>4.3459799024804383E-3</c:v>
                </c:pt>
                <c:pt idx="9">
                  <c:v>4.086969564164716E-3</c:v>
                </c:pt>
                <c:pt idx="10">
                  <c:v>4.3076003022772032E-3</c:v>
                </c:pt>
                <c:pt idx="11">
                  <c:v>3.8613707364327076E-3</c:v>
                </c:pt>
                <c:pt idx="12">
                  <c:v>4.0287970867333477E-3</c:v>
                </c:pt>
                <c:pt idx="13">
                  <c:v>4.0172726375289208E-3</c:v>
                </c:pt>
                <c:pt idx="14">
                  <c:v>3.858799651403279E-3</c:v>
                </c:pt>
                <c:pt idx="15">
                  <c:v>3.4605765340562766E-3</c:v>
                </c:pt>
                <c:pt idx="16">
                  <c:v>3.5619311473208707E-3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7-4A69-9649-1C32BCB9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5586031"/>
        <c:axId val="615576911"/>
      </c:barChart>
      <c:catAx>
        <c:axId val="61558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76911"/>
        <c:crosses val="autoZero"/>
        <c:auto val="1"/>
        <c:lblAlgn val="ctr"/>
        <c:lblOffset val="100"/>
        <c:noMultiLvlLbl val="0"/>
      </c:catAx>
      <c:valAx>
        <c:axId val="61557691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8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зах'!$BY$2</c:f>
              <c:strCache>
                <c:ptCount val="1"/>
                <c:pt idx="0">
                  <c:v>Банк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  <a:effectLst/>
          </c:spPr>
          <c:invertIfNegative val="0"/>
          <c:val>
            <c:numRef>
              <c:f>'3.2.4 Хөрөнгийн зах'!$BY$51:$BY$67</c:f>
              <c:numCache>
                <c:formatCode>_(* #,##0.0_);_(* \(#,##0.0\);_(* "-"??_);_(@_)</c:formatCode>
                <c:ptCount val="17"/>
                <c:pt idx="0">
                  <c:v>40.069363348421696</c:v>
                </c:pt>
                <c:pt idx="1">
                  <c:v>42.163927261966784</c:v>
                </c:pt>
                <c:pt idx="2">
                  <c:v>41.462514129437217</c:v>
                </c:pt>
                <c:pt idx="3">
                  <c:v>46.007144814777732</c:v>
                </c:pt>
                <c:pt idx="4">
                  <c:v>46.453890865369473</c:v>
                </c:pt>
                <c:pt idx="5">
                  <c:v>48.041786856186278</c:v>
                </c:pt>
                <c:pt idx="6">
                  <c:v>49.597933801432859</c:v>
                </c:pt>
                <c:pt idx="7">
                  <c:v>57.110704928109939</c:v>
                </c:pt>
                <c:pt idx="8">
                  <c:v>55.017529842261759</c:v>
                </c:pt>
                <c:pt idx="9">
                  <c:v>62.221021181221296</c:v>
                </c:pt>
                <c:pt idx="10">
                  <c:v>62.719151536513216</c:v>
                </c:pt>
                <c:pt idx="11">
                  <c:v>71.25669606182413</c:v>
                </c:pt>
                <c:pt idx="12">
                  <c:v>70.006165510343081</c:v>
                </c:pt>
                <c:pt idx="13">
                  <c:v>72.614616005814923</c:v>
                </c:pt>
                <c:pt idx="14">
                  <c:v>75.602345342774584</c:v>
                </c:pt>
                <c:pt idx="15">
                  <c:v>85.433007741586408</c:v>
                </c:pt>
                <c:pt idx="16">
                  <c:v>85.045463792727077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4-4D8B-90C0-FCF417B70706}"/>
            </c:ext>
          </c:extLst>
        </c:ser>
        <c:ser>
          <c:idx val="6"/>
          <c:order val="1"/>
          <c:tx>
            <c:strRef>
              <c:f>'3.2.4 Хөрөнгийн зах'!$BZ$2</c:f>
              <c:strCache>
                <c:ptCount val="1"/>
                <c:pt idx="0">
                  <c:v>Хөрөнгийн зах зээл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зах'!$BZ$51:$BZ$67</c:f>
              <c:numCache>
                <c:formatCode>_(* #,##0.0_);_(* \(#,##0.0\);_(* "-"??_);_(@_)</c:formatCode>
                <c:ptCount val="17"/>
                <c:pt idx="0">
                  <c:v>5.3757254103068801</c:v>
                </c:pt>
                <c:pt idx="1">
                  <c:v>4.8387627663530193</c:v>
                </c:pt>
                <c:pt idx="2">
                  <c:v>4.7863641505095798</c:v>
                </c:pt>
                <c:pt idx="3">
                  <c:v>6.8882506649958604</c:v>
                </c:pt>
                <c:pt idx="4">
                  <c:v>6.5281696190994305</c:v>
                </c:pt>
                <c:pt idx="5">
                  <c:v>10.996506058261499</c:v>
                </c:pt>
                <c:pt idx="6">
                  <c:v>10.2888463857934</c:v>
                </c:pt>
                <c:pt idx="7">
                  <c:v>11.620235212747801</c:v>
                </c:pt>
                <c:pt idx="8">
                  <c:v>11.773104594731901</c:v>
                </c:pt>
                <c:pt idx="9">
                  <c:v>11.2846142350551</c:v>
                </c:pt>
                <c:pt idx="10">
                  <c:v>12.084155033728699</c:v>
                </c:pt>
                <c:pt idx="11">
                  <c:v>12.993665407286272</c:v>
                </c:pt>
                <c:pt idx="12">
                  <c:v>12.807305917844099</c:v>
                </c:pt>
                <c:pt idx="13">
                  <c:v>12.1343976536448</c:v>
                </c:pt>
                <c:pt idx="14">
                  <c:v>13.165007788335501</c:v>
                </c:pt>
                <c:pt idx="15">
                  <c:v>13.853759108489301</c:v>
                </c:pt>
                <c:pt idx="16">
                  <c:v>13.670027242238902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4-4D8B-90C0-FCF417B70706}"/>
            </c:ext>
          </c:extLst>
        </c:ser>
        <c:ser>
          <c:idx val="5"/>
          <c:order val="2"/>
          <c:tx>
            <c:strRef>
              <c:f>'3.2.4 Хөрөнгийн зах'!$CA$2</c:f>
              <c:strCache>
                <c:ptCount val="1"/>
                <c:pt idx="0">
                  <c:v>ББСБ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зах'!$CA$51:$CA$67</c:f>
              <c:numCache>
                <c:formatCode>_(* #,##0.0_);_(* \(#,##0.0\);_(* "-"??_);_(@_)</c:formatCode>
                <c:ptCount val="17"/>
                <c:pt idx="0">
                  <c:v>2.97284226295691</c:v>
                </c:pt>
                <c:pt idx="1">
                  <c:v>3.1827332658451502</c:v>
                </c:pt>
                <c:pt idx="2">
                  <c:v>3.4007932077584098</c:v>
                </c:pt>
                <c:pt idx="3">
                  <c:v>3.5269592820212998</c:v>
                </c:pt>
                <c:pt idx="4">
                  <c:v>3.70207779116835</c:v>
                </c:pt>
                <c:pt idx="5">
                  <c:v>3.9458984456859558</c:v>
                </c:pt>
                <c:pt idx="6">
                  <c:v>4.2573560727254396</c:v>
                </c:pt>
                <c:pt idx="7">
                  <c:v>4.6722340375726903</c:v>
                </c:pt>
                <c:pt idx="8">
                  <c:v>5.0621324107366492</c:v>
                </c:pt>
                <c:pt idx="9">
                  <c:v>5.7565854162435262</c:v>
                </c:pt>
                <c:pt idx="10">
                  <c:v>6.4175983343167697</c:v>
                </c:pt>
                <c:pt idx="11">
                  <c:v>7.1272750148260364</c:v>
                </c:pt>
                <c:pt idx="12">
                  <c:v>7.5683863759953951</c:v>
                </c:pt>
                <c:pt idx="13">
                  <c:v>7.9833819659285501</c:v>
                </c:pt>
                <c:pt idx="14">
                  <c:v>8.5293331250631912</c:v>
                </c:pt>
                <c:pt idx="15">
                  <c:v>9.0767361595131</c:v>
                </c:pt>
                <c:pt idx="16">
                  <c:v>9.5708585320221005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4-4D8B-90C0-FCF417B70706}"/>
            </c:ext>
          </c:extLst>
        </c:ser>
        <c:ser>
          <c:idx val="4"/>
          <c:order val="3"/>
          <c:tx>
            <c:strRef>
              <c:f>'3.2.4 Хөрөнгийн зах'!$CB$2</c:f>
              <c:strCache>
                <c:ptCount val="1"/>
                <c:pt idx="0">
                  <c:v>Даатгал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зах'!$CB$51:$CB$67</c:f>
              <c:numCache>
                <c:formatCode>_(* #,##0.0_);_(* \(#,##0.0\);_(* "-"??_);_(@_)</c:formatCode>
                <c:ptCount val="17"/>
                <c:pt idx="0">
                  <c:v>0.41845656688319904</c:v>
                </c:pt>
                <c:pt idx="1">
                  <c:v>0.43141912187870501</c:v>
                </c:pt>
                <c:pt idx="2">
                  <c:v>0.44961814275729994</c:v>
                </c:pt>
                <c:pt idx="3">
                  <c:v>0.47485357939395201</c:v>
                </c:pt>
                <c:pt idx="4">
                  <c:v>0.48693828831190117</c:v>
                </c:pt>
                <c:pt idx="5">
                  <c:v>0.51835334129856392</c:v>
                </c:pt>
                <c:pt idx="6">
                  <c:v>0.58248997932317415</c:v>
                </c:pt>
                <c:pt idx="7">
                  <c:v>0.551395933499081</c:v>
                </c:pt>
                <c:pt idx="8">
                  <c:v>0.58227578440014005</c:v>
                </c:pt>
                <c:pt idx="9">
                  <c:v>0.61660904900465097</c:v>
                </c:pt>
                <c:pt idx="10">
                  <c:v>0.73847144788586894</c:v>
                </c:pt>
                <c:pt idx="11">
                  <c:v>0.66284519877232306</c:v>
                </c:pt>
                <c:pt idx="12">
                  <c:v>0.67555126927199383</c:v>
                </c:pt>
                <c:pt idx="13">
                  <c:v>0.70374842252381276</c:v>
                </c:pt>
                <c:pt idx="14">
                  <c:v>0.80075764972522345</c:v>
                </c:pt>
                <c:pt idx="15">
                  <c:v>0.77131146765712599</c:v>
                </c:pt>
                <c:pt idx="16">
                  <c:v>0.8041117354658347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4-4D8B-90C0-FCF417B70706}"/>
            </c:ext>
          </c:extLst>
        </c:ser>
        <c:ser>
          <c:idx val="3"/>
          <c:order val="4"/>
          <c:tx>
            <c:strRef>
              <c:f>'3.2.4 Хөрөнгийн зах'!$CC$2</c:f>
              <c:strCache>
                <c:ptCount val="1"/>
                <c:pt idx="0">
                  <c:v>Хадгаламж зээлийн хоршоо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зах'!$D$51:$E$67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'3.2.4 Хөрөнгийн зах'!$CC$51:$CC$67</c:f>
              <c:numCache>
                <c:formatCode>_(* #,##0.0_);_(* \(#,##0.0\);_(* "-"??_);_(@_)</c:formatCode>
                <c:ptCount val="17"/>
                <c:pt idx="0">
                  <c:v>0.29129267235006701</c:v>
                </c:pt>
                <c:pt idx="1">
                  <c:v>0.27160355356597299</c:v>
                </c:pt>
                <c:pt idx="2">
                  <c:v>0.266660249421801</c:v>
                </c:pt>
                <c:pt idx="3">
                  <c:v>0.267715669751736</c:v>
                </c:pt>
                <c:pt idx="4">
                  <c:v>0.27454793525606502</c:v>
                </c:pt>
                <c:pt idx="5">
                  <c:v>0.29593258362331998</c:v>
                </c:pt>
                <c:pt idx="6">
                  <c:v>0.30266690522680295</c:v>
                </c:pt>
                <c:pt idx="7">
                  <c:v>0.30647528456201723</c:v>
                </c:pt>
                <c:pt idx="8">
                  <c:v>0.31617533114938801</c:v>
                </c:pt>
                <c:pt idx="9">
                  <c:v>0.32780206360390152</c:v>
                </c:pt>
                <c:pt idx="10">
                  <c:v>0.35457560433063595</c:v>
                </c:pt>
                <c:pt idx="11">
                  <c:v>0.35678008270749106</c:v>
                </c:pt>
                <c:pt idx="12">
                  <c:v>0.36833577449584903</c:v>
                </c:pt>
                <c:pt idx="13">
                  <c:v>0.37687246427847199</c:v>
                </c:pt>
                <c:pt idx="14">
                  <c:v>0.38000474452333205</c:v>
                </c:pt>
                <c:pt idx="15">
                  <c:v>0.37898087033528099</c:v>
                </c:pt>
                <c:pt idx="16">
                  <c:v>0.38996172881694896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4-4D8B-90C0-FCF417B7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5586031"/>
        <c:axId val="615576911"/>
      </c:barChart>
      <c:catAx>
        <c:axId val="61558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76911"/>
        <c:crosses val="autoZero"/>
        <c:auto val="1"/>
        <c:lblAlgn val="ctr"/>
        <c:lblOffset val="100"/>
        <c:noMultiLvlLbl val="0"/>
      </c:catAx>
      <c:valAx>
        <c:axId val="615576911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61558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865010014659352E-2"/>
          <c:y val="3.2699027645409592E-2"/>
          <c:w val="0.3248862435954249"/>
          <c:h val="0.240911081150585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PT Sans" panose="020B0503020203020204" pitchFamily="34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36547118473205E-2"/>
          <c:y val="0.12462995441026502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'3.35-36'!$B$14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'3.35-36'!$C$14:$E$14</c:f>
              <c:numCache>
                <c:formatCode>0.0</c:formatCode>
                <c:ptCount val="3"/>
                <c:pt idx="0">
                  <c:v>0.7538542536495606</c:v>
                </c:pt>
                <c:pt idx="1">
                  <c:v>0.67620748159025057</c:v>
                </c:pt>
                <c:pt idx="2">
                  <c:v>0.99080543928084075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'3.35-36'!$B$13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'3.35-36'!$C$13:$E$13</c:f>
              <c:numCache>
                <c:formatCode>0.0</c:formatCode>
                <c:ptCount val="3"/>
                <c:pt idx="0">
                  <c:v>1.662049591010833</c:v>
                </c:pt>
                <c:pt idx="1">
                  <c:v>1.777710488616447</c:v>
                </c:pt>
                <c:pt idx="2">
                  <c:v>1.8099369415757391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'3.35-36'!$B$9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'3.35-36'!$C$9:$E$9</c:f>
              <c:numCache>
                <c:formatCode>0.0</c:formatCode>
                <c:ptCount val="3"/>
                <c:pt idx="0">
                  <c:v>3.8114327023731698</c:v>
                </c:pt>
                <c:pt idx="1">
                  <c:v>3.2757453866659096</c:v>
                </c:pt>
                <c:pt idx="2">
                  <c:v>3.2560410039546803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'3.35-36'!$B$11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'3.35-36'!$C$11:$E$11</c:f>
              <c:numCache>
                <c:formatCode>0.0</c:formatCode>
                <c:ptCount val="3"/>
                <c:pt idx="0">
                  <c:v>2.25735221238843</c:v>
                </c:pt>
                <c:pt idx="1">
                  <c:v>2.29240238763103</c:v>
                </c:pt>
                <c:pt idx="2">
                  <c:v>2.5170621902556793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'3.35-36'!$B$10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'3.35-36'!$C$10:$E$10</c:f>
              <c:numCache>
                <c:formatCode>0.0</c:formatCode>
                <c:ptCount val="3"/>
                <c:pt idx="0">
                  <c:v>1.7280362270830822</c:v>
                </c:pt>
                <c:pt idx="1">
                  <c:v>2.0765806801536399</c:v>
                </c:pt>
                <c:pt idx="2">
                  <c:v>2.4227915335538599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'3.35-36'!$B$12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'3.35-36'!$C$12:$E$12</c:f>
              <c:numCache>
                <c:formatCode>0.0</c:formatCode>
                <c:ptCount val="3"/>
                <c:pt idx="0">
                  <c:v>1.8592430379899858</c:v>
                </c:pt>
                <c:pt idx="1">
                  <c:v>0.61294101989417993</c:v>
                </c:pt>
                <c:pt idx="2">
                  <c:v>0.67495023636387441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'3.35-36'!$B$7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'3.35-36'!$C$5:$E$5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'3.35-36'!$C$7:$E$7</c:f>
              <c:numCache>
                <c:formatCode>0.0</c:formatCode>
                <c:ptCount val="3"/>
                <c:pt idx="0">
                  <c:v>12.071968024495062</c:v>
                </c:pt>
                <c:pt idx="1">
                  <c:v>10.711587444551459</c:v>
                </c:pt>
                <c:pt idx="2">
                  <c:v>11.671587344984674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'3.35-36'!$B$19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'3.35-36'!$C$16:$E$16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'3.35-36'!$C$19:$E$19</c:f>
              <c:numCache>
                <c:formatCode>0.0</c:formatCode>
                <c:ptCount val="3"/>
                <c:pt idx="0">
                  <c:v>3.573883780638679</c:v>
                </c:pt>
                <c:pt idx="1">
                  <c:v>4.0457353163593215</c:v>
                </c:pt>
                <c:pt idx="2">
                  <c:v>4.8139699177545205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'3.35-36'!$B$20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'3.35-36'!$C$16:$E$16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'3.35-36'!$C$20:$E$20</c:f>
              <c:numCache>
                <c:formatCode>0.0</c:formatCode>
                <c:ptCount val="3"/>
                <c:pt idx="0">
                  <c:v>4.48910390416086</c:v>
                </c:pt>
                <c:pt idx="1">
                  <c:v>5.3259492951156</c:v>
                </c:pt>
                <c:pt idx="2">
                  <c:v>5.7891288129731207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'3.35-36'!$B$21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'3.35-36'!$C$16:$E$16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'3.35-36'!$C$21:$E$21</c:f>
              <c:numCache>
                <c:formatCode>0.0</c:formatCode>
                <c:ptCount val="3"/>
                <c:pt idx="0">
                  <c:v>1.45603733928958</c:v>
                </c:pt>
                <c:pt idx="1">
                  <c:v>1.0823324787902902</c:v>
                </c:pt>
                <c:pt idx="2">
                  <c:v>1.86651777696847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'3.35-36'!$B$22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'3.35-36'!$C$16:$E$16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'3.35-36'!$C$22:$E$22</c:f>
              <c:numCache>
                <c:formatCode>0.0</c:formatCode>
                <c:ptCount val="3"/>
                <c:pt idx="0">
                  <c:v>0.52491211132111004</c:v>
                </c:pt>
                <c:pt idx="1">
                  <c:v>0.51746239718487008</c:v>
                </c:pt>
                <c:pt idx="2">
                  <c:v>0.55321880650124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'3.35-36'!$B$18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'3.35-36'!$C$16:$E$16</c:f>
              <c:numCache>
                <c:formatCode>0.00</c:formatCode>
                <c:ptCount val="3"/>
                <c:pt idx="0">
                  <c:v>2024.05</c:v>
                </c:pt>
                <c:pt idx="1">
                  <c:v>2025.05</c:v>
                </c:pt>
                <c:pt idx="2">
                  <c:v>2026.05</c:v>
                </c:pt>
              </c:numCache>
            </c:numRef>
          </c:cat>
          <c:val>
            <c:numRef>
              <c:f>'3.35-36'!$C$18:$E$18</c:f>
              <c:numCache>
                <c:formatCode>0.0</c:formatCode>
                <c:ptCount val="3"/>
                <c:pt idx="0">
                  <c:v>10.04393713541023</c:v>
                </c:pt>
                <c:pt idx="1">
                  <c:v>10.971479487450083</c:v>
                </c:pt>
                <c:pt idx="2">
                  <c:v>13.02283531419735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39501242957345E-2"/>
          <c:y val="1.6513665467274667E-2"/>
          <c:w val="0.94170647446162858"/>
          <c:h val="0.90004740316551335"/>
        </c:manualLayout>
      </c:layout>
      <c:areaChart>
        <c:grouping val="stacked"/>
        <c:varyColors val="0"/>
        <c:ser>
          <c:idx val="0"/>
          <c:order val="0"/>
          <c:tx>
            <c:strRef>
              <c:f>'2.ЭЗӨ-3'!$A$17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'2.ЭЗӨ-3'!$B$15:$Z$16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  <c:pt idx="20">
                    <c:v>2028</c:v>
                  </c:pt>
                  <c:pt idx="24">
                    <c:v>2029</c:v>
                  </c:pt>
                </c:lvl>
              </c:multiLvlStrCache>
            </c:multiLvlStrRef>
          </c:cat>
          <c:val>
            <c:numRef>
              <c:f>'2.ЭЗӨ-3'!$B$28:$Z$28</c:f>
              <c:numCache>
                <c:formatCode>0.0%</c:formatCode>
                <c:ptCount val="25"/>
                <c:pt idx="0">
                  <c:v>7.9735279200000009E-2</c:v>
                </c:pt>
                <c:pt idx="1">
                  <c:v>5.7571986500000005E-2</c:v>
                </c:pt>
                <c:pt idx="2">
                  <c:v>8.1776885199999996E-2</c:v>
                </c:pt>
                <c:pt idx="3">
                  <c:v>7.9261399100000005E-2</c:v>
                </c:pt>
                <c:pt idx="4">
                  <c:v>8.0708411899999999E-2</c:v>
                </c:pt>
                <c:pt idx="5">
                  <c:v>4.1146104099999997E-2</c:v>
                </c:pt>
                <c:pt idx="6">
                  <c:v>4.3790881300000001E-2</c:v>
                </c:pt>
                <c:pt idx="7">
                  <c:v>4.8385227999999995E-2</c:v>
                </c:pt>
                <c:pt idx="8">
                  <c:v>2.6420539600000001E-2</c:v>
                </c:pt>
                <c:pt idx="9">
                  <c:v>7.7860294900000002E-2</c:v>
                </c:pt>
                <c:pt idx="10">
                  <c:v>6.490870809999999E-2</c:v>
                </c:pt>
                <c:pt idx="11">
                  <c:v>9.080281870000001E-2</c:v>
                </c:pt>
                <c:pt idx="12">
                  <c:v>7.9000000000000001E-2</c:v>
                </c:pt>
                <c:pt idx="13">
                  <c:v>3.9223772900000002E-2</c:v>
                </c:pt>
                <c:pt idx="14">
                  <c:v>5.3802269999999996E-3</c:v>
                </c:pt>
                <c:pt idx="15">
                  <c:v>-1.411573E-2</c:v>
                </c:pt>
                <c:pt idx="16">
                  <c:v>-1.5839728600000002E-2</c:v>
                </c:pt>
                <c:pt idx="17">
                  <c:v>-2.0635745699999999E-2</c:v>
                </c:pt>
                <c:pt idx="18">
                  <c:v>-1.2608570699999998E-2</c:v>
                </c:pt>
                <c:pt idx="19">
                  <c:v>-7.5074617499999996E-3</c:v>
                </c:pt>
                <c:pt idx="20">
                  <c:v>-1.1298010599999998E-2</c:v>
                </c:pt>
                <c:pt idx="21">
                  <c:v>-1.4488441000000001E-2</c:v>
                </c:pt>
                <c:pt idx="22">
                  <c:v>-1.97560063E-2</c:v>
                </c:pt>
                <c:pt idx="23">
                  <c:v>-2.6832809400000001E-2</c:v>
                </c:pt>
                <c:pt idx="24">
                  <c:v>-3.0729682299999998E-2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C-44CF-BF86-4C2AD1A47B74}"/>
            </c:ext>
          </c:extLst>
        </c:ser>
        <c:ser>
          <c:idx val="2"/>
          <c:order val="1"/>
          <c:tx>
            <c:strRef>
              <c:f>'2.ЭЗӨ-3'!$A$19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'2.ЭЗӨ-3'!$B$15:$Z$16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  <c:pt idx="20">
                    <c:v>2028</c:v>
                  </c:pt>
                  <c:pt idx="24">
                    <c:v>2029</c:v>
                  </c:pt>
                </c:lvl>
              </c:multiLvlStrCache>
            </c:multiLvlStrRef>
          </c:cat>
          <c:val>
            <c:numRef>
              <c:f>'2.ЭЗӨ-3'!$B$19:$Z$19</c:f>
              <c:numCache>
                <c:formatCode>0.0%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2.9999999817675868E-10</c:v>
                </c:pt>
                <c:pt idx="13">
                  <c:v>1.29133123E-2</c:v>
                </c:pt>
                <c:pt idx="14">
                  <c:v>2.0353646600000001E-2</c:v>
                </c:pt>
                <c:pt idx="15">
                  <c:v>2.6036173800000003E-2</c:v>
                </c:pt>
                <c:pt idx="16">
                  <c:v>3.1757609900000004E-2</c:v>
                </c:pt>
                <c:pt idx="17">
                  <c:v>3.4285663399999999E-2</c:v>
                </c:pt>
                <c:pt idx="18">
                  <c:v>3.7419816499999994E-2</c:v>
                </c:pt>
                <c:pt idx="19">
                  <c:v>3.9112628050000001E-2</c:v>
                </c:pt>
                <c:pt idx="20">
                  <c:v>4.0322959899999997E-2</c:v>
                </c:pt>
                <c:pt idx="21">
                  <c:v>4.1387234300000006E-2</c:v>
                </c:pt>
                <c:pt idx="22">
                  <c:v>4.2002822799999999E-2</c:v>
                </c:pt>
                <c:pt idx="23">
                  <c:v>4.2324939500000006E-2</c:v>
                </c:pt>
                <c:pt idx="24">
                  <c:v>4.2550731600000002E-2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C-44CF-BF86-4C2AD1A47B74}"/>
            </c:ext>
          </c:extLst>
        </c:ser>
        <c:ser>
          <c:idx val="3"/>
          <c:order val="2"/>
          <c:tx>
            <c:strRef>
              <c:f>'2.ЭЗӨ-3'!$A$20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'2.ЭЗӨ-3'!$B$15:$Z$16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  <c:pt idx="20">
                    <c:v>2028</c:v>
                  </c:pt>
                  <c:pt idx="24">
                    <c:v>2029</c:v>
                  </c:pt>
                </c:lvl>
              </c:multiLvlStrCache>
            </c:multiLvlStrRef>
          </c:cat>
          <c:val>
            <c:numRef>
              <c:f>'2.ЭЗӨ-3'!$B$20:$Z$20</c:f>
              <c:numCache>
                <c:formatCode>0.0%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1.9999999878450582E-10</c:v>
                </c:pt>
                <c:pt idx="13">
                  <c:v>1.1036448100000006E-2</c:v>
                </c:pt>
                <c:pt idx="14">
                  <c:v>1.7514814400000002E-2</c:v>
                </c:pt>
                <c:pt idx="15">
                  <c:v>2.2526339700000002E-2</c:v>
                </c:pt>
                <c:pt idx="16">
                  <c:v>2.76187076E-2</c:v>
                </c:pt>
                <c:pt idx="17">
                  <c:v>2.9894665799999998E-2</c:v>
                </c:pt>
                <c:pt idx="18">
                  <c:v>3.2704464699999998E-2</c:v>
                </c:pt>
                <c:pt idx="19">
                  <c:v>3.42269412E-2</c:v>
                </c:pt>
                <c:pt idx="20">
                  <c:v>3.5326994800000004E-2</c:v>
                </c:pt>
                <c:pt idx="21">
                  <c:v>3.62942027E-2</c:v>
                </c:pt>
                <c:pt idx="22">
                  <c:v>3.68619923E-2</c:v>
                </c:pt>
                <c:pt idx="23">
                  <c:v>3.7166907200000002E-2</c:v>
                </c:pt>
                <c:pt idx="24">
                  <c:v>3.7380334899999999E-2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C-44CF-BF86-4C2AD1A47B74}"/>
            </c:ext>
          </c:extLst>
        </c:ser>
        <c:ser>
          <c:idx val="4"/>
          <c:order val="3"/>
          <c:tx>
            <c:strRef>
              <c:f>'2.ЭЗӨ-3'!$A$21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'2.ЭЗӨ-3'!$B$15:$Z$16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  <c:pt idx="20">
                    <c:v>2028</c:v>
                  </c:pt>
                  <c:pt idx="24">
                    <c:v>2029</c:v>
                  </c:pt>
                </c:lvl>
              </c:multiLvlStrCache>
            </c:multiLvlStrRef>
          </c:cat>
          <c:val>
            <c:numRef>
              <c:f>'2.ЭЗӨ-3'!$B$21:$Z$21</c:f>
              <c:numCache>
                <c:formatCode>0.0%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2.9999999817675868E-10</c:v>
                </c:pt>
                <c:pt idx="13">
                  <c:v>1.1158726099999993E-2</c:v>
                </c:pt>
                <c:pt idx="14">
                  <c:v>1.7820198200000005E-2</c:v>
                </c:pt>
                <c:pt idx="15">
                  <c:v>2.3032978499999999E-2</c:v>
                </c:pt>
                <c:pt idx="16">
                  <c:v>2.8373747199999997E-2</c:v>
                </c:pt>
                <c:pt idx="17">
                  <c:v>3.0785170100000005E-2</c:v>
                </c:pt>
                <c:pt idx="18">
                  <c:v>3.3751282199999996E-2</c:v>
                </c:pt>
                <c:pt idx="19">
                  <c:v>3.5363082500000004E-2</c:v>
                </c:pt>
                <c:pt idx="20">
                  <c:v>3.6538354899999993E-2</c:v>
                </c:pt>
                <c:pt idx="21">
                  <c:v>3.7571552000000008E-2</c:v>
                </c:pt>
                <c:pt idx="22">
                  <c:v>3.8185890300000011E-2</c:v>
                </c:pt>
                <c:pt idx="23">
                  <c:v>3.8522925400000005E-2</c:v>
                </c:pt>
                <c:pt idx="24">
                  <c:v>3.87586184E-2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C-44CF-BF86-4C2AD1A47B74}"/>
            </c:ext>
          </c:extLst>
        </c:ser>
        <c:ser>
          <c:idx val="5"/>
          <c:order val="4"/>
          <c:tx>
            <c:strRef>
              <c:f>'2.ЭЗӨ-3'!$A$22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'2.ЭЗӨ-3'!$B$15:$Z$16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  <c:pt idx="20">
                    <c:v>2028</c:v>
                  </c:pt>
                  <c:pt idx="24">
                    <c:v>2029</c:v>
                  </c:pt>
                </c:lvl>
              </c:multiLvlStrCache>
            </c:multiLvlStrRef>
          </c:cat>
          <c:val>
            <c:numRef>
              <c:f>'2.ЭЗӨ-3'!$B$22:$Z$22</c:f>
              <c:numCache>
                <c:formatCode>0.0%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2.0000000766628999E-10</c:v>
                </c:pt>
                <c:pt idx="13">
                  <c:v>1.3374423200000009E-2</c:v>
                </c:pt>
                <c:pt idx="14">
                  <c:v>2.1505328899999999E-2</c:v>
                </c:pt>
                <c:pt idx="15">
                  <c:v>2.7946986700000006E-2</c:v>
                </c:pt>
                <c:pt idx="16">
                  <c:v>3.4605535899999998E-2</c:v>
                </c:pt>
                <c:pt idx="17">
                  <c:v>3.7644755399999993E-2</c:v>
                </c:pt>
                <c:pt idx="18">
                  <c:v>4.1368709300000008E-2</c:v>
                </c:pt>
                <c:pt idx="19">
                  <c:v>4.339858399999999E-2</c:v>
                </c:pt>
                <c:pt idx="20">
                  <c:v>4.4892784999999991E-2</c:v>
                </c:pt>
                <c:pt idx="21">
                  <c:v>4.6206087E-2</c:v>
                </c:pt>
                <c:pt idx="22">
                  <c:v>4.6997381899999996E-2</c:v>
                </c:pt>
                <c:pt idx="23">
                  <c:v>4.74407643E-2</c:v>
                </c:pt>
                <c:pt idx="24">
                  <c:v>4.7750625400000003E-2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DC-44CF-BF86-4C2AD1A4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7"/>
          <c:order val="5"/>
          <c:tx>
            <c:strRef>
              <c:f>'2.ЭЗӨ-3'!$A$24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'2.ЭЗӨ-3'!$B$1:$Z$2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'2.ЭЗӨ-3'!$B$24:$Z$24</c:f>
              <c:numCache>
                <c:formatCode>0.0%</c:formatCode>
                <c:ptCount val="25"/>
                <c:pt idx="0">
                  <c:v>7.9735202599999999E-2</c:v>
                </c:pt>
                <c:pt idx="1">
                  <c:v>5.7571943900000006E-2</c:v>
                </c:pt>
                <c:pt idx="2">
                  <c:v>8.1776836399999997E-2</c:v>
                </c:pt>
                <c:pt idx="3">
                  <c:v>7.9261382800000002E-2</c:v>
                </c:pt>
                <c:pt idx="4">
                  <c:v>8.0708464299999991E-2</c:v>
                </c:pt>
                <c:pt idx="5">
                  <c:v>4.1146024499999996E-2</c:v>
                </c:pt>
                <c:pt idx="6">
                  <c:v>4.37909779E-2</c:v>
                </c:pt>
                <c:pt idx="7">
                  <c:v>4.8385283199999997E-2</c:v>
                </c:pt>
                <c:pt idx="8">
                  <c:v>2.6420500400000001E-2</c:v>
                </c:pt>
                <c:pt idx="9">
                  <c:v>7.7860457600000002E-2</c:v>
                </c:pt>
                <c:pt idx="10">
                  <c:v>6.4908552800000005E-2</c:v>
                </c:pt>
                <c:pt idx="11">
                  <c:v>9.0802907299999999E-2</c:v>
                </c:pt>
                <c:pt idx="12">
                  <c:v>7.8655973800000001E-2</c:v>
                </c:pt>
                <c:pt idx="13">
                  <c:v>6.2235862099999997E-2</c:v>
                </c:pt>
                <c:pt idx="14">
                  <c:v>4.2880971800000001E-2</c:v>
                </c:pt>
                <c:pt idx="15">
                  <c:v>3.4157793299999996E-2</c:v>
                </c:pt>
                <c:pt idx="16">
                  <c:v>4.0808177199999997E-2</c:v>
                </c:pt>
                <c:pt idx="17">
                  <c:v>4.2931205200000003E-2</c:v>
                </c:pt>
                <c:pt idx="18">
                  <c:v>5.8105418399999997E-2</c:v>
                </c:pt>
                <c:pt idx="19">
                  <c:v>6.6028176699999996E-2</c:v>
                </c:pt>
                <c:pt idx="20">
                  <c:v>6.4165917200000006E-2</c:v>
                </c:pt>
                <c:pt idx="21">
                  <c:v>6.3581792299999995E-2</c:v>
                </c:pt>
                <c:pt idx="22">
                  <c:v>5.8733217599999998E-2</c:v>
                </c:pt>
                <c:pt idx="23">
                  <c:v>5.2540463799999999E-2</c:v>
                </c:pt>
                <c:pt idx="24">
                  <c:v>4.8743799099999999E-2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FDC-44CF-BF86-4C2AD1A47B74}"/>
            </c:ext>
          </c:extLst>
        </c:ser>
        <c:ser>
          <c:idx val="8"/>
          <c:order val="6"/>
          <c:tx>
            <c:strRef>
              <c:f>'2.ЭЗӨ-3'!$A$25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'2.ЭЗӨ-3'!$B$1:$Z$2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'2.ЭЗӨ-3'!$B$25:$Y$25</c:f>
              <c:numCache>
                <c:formatCode>0.0%</c:formatCode>
                <c:ptCount val="24"/>
                <c:pt idx="0">
                  <c:v>7.9735202599999999E-2</c:v>
                </c:pt>
                <c:pt idx="1">
                  <c:v>5.7571943900000006E-2</c:v>
                </c:pt>
                <c:pt idx="2">
                  <c:v>8.1776836399999997E-2</c:v>
                </c:pt>
                <c:pt idx="3">
                  <c:v>7.9261382800000002E-2</c:v>
                </c:pt>
                <c:pt idx="4">
                  <c:v>8.0708464299999991E-2</c:v>
                </c:pt>
                <c:pt idx="5">
                  <c:v>4.1146024499999996E-2</c:v>
                </c:pt>
                <c:pt idx="6">
                  <c:v>4.37909779E-2</c:v>
                </c:pt>
                <c:pt idx="7">
                  <c:v>4.8385283199999997E-2</c:v>
                </c:pt>
                <c:pt idx="8">
                  <c:v>2.64205764E-2</c:v>
                </c:pt>
                <c:pt idx="9">
                  <c:v>7.7860231200000005E-2</c:v>
                </c:pt>
                <c:pt idx="10">
                  <c:v>6.4908606699999996E-2</c:v>
                </c:pt>
                <c:pt idx="11">
                  <c:v>9.08028855E-2</c:v>
                </c:pt>
                <c:pt idx="12">
                  <c:v>7.65610174E-2</c:v>
                </c:pt>
                <c:pt idx="13">
                  <c:v>5.8507902400000006E-2</c:v>
                </c:pt>
                <c:pt idx="14">
                  <c:v>5.2354241000000003E-2</c:v>
                </c:pt>
                <c:pt idx="15">
                  <c:v>4.0549593100000003E-2</c:v>
                </c:pt>
                <c:pt idx="16">
                  <c:v>5.6413345699999999E-2</c:v>
                </c:pt>
                <c:pt idx="17">
                  <c:v>6.3634064300000001E-2</c:v>
                </c:pt>
                <c:pt idx="18">
                  <c:v>6.0915112699999996E-2</c:v>
                </c:pt>
                <c:pt idx="19">
                  <c:v>5.6463819300000002E-2</c:v>
                </c:pt>
                <c:pt idx="20">
                  <c:v>5.2637130499999997E-2</c:v>
                </c:pt>
                <c:pt idx="21">
                  <c:v>4.8743899300000004E-2</c:v>
                </c:pt>
                <c:pt idx="22">
                  <c:v>4.40384365E-2</c:v>
                </c:pt>
                <c:pt idx="23">
                  <c:v>4.3902734700000001E-2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FDC-44CF-BF86-4C2AD1A4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solidFill>
          <a:schemeClr val="bg1"/>
        </a:solidFill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7.2508819990933004E-2"/>
          <c:y val="5.1241887285300054E-2"/>
          <c:w val="0.34586517274900674"/>
          <c:h val="0.134809325223798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30796968135991"/>
          <c:y val="2.4472100614142289E-2"/>
          <c:w val="0.84355896145946918"/>
          <c:h val="0.78650676958202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4.1-2'!$C$2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4C7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3-4D78-9AA5-6915292207C3}"/>
              </c:ext>
            </c:extLst>
          </c:dPt>
          <c:dPt>
            <c:idx val="3"/>
            <c:invertIfNegative val="0"/>
            <c:bubble3D val="0"/>
            <c:spPr>
              <a:solidFill>
                <a:srgbClr val="B4C7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83-4D78-9AA5-6915292207C3}"/>
              </c:ext>
            </c:extLst>
          </c:dPt>
          <c:dPt>
            <c:idx val="6"/>
            <c:invertIfNegative val="0"/>
            <c:bubble3D val="0"/>
            <c:spPr>
              <a:solidFill>
                <a:srgbClr val="B4C7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83-4D78-9AA5-6915292207C3}"/>
              </c:ext>
            </c:extLst>
          </c:dPt>
          <c:dPt>
            <c:idx val="9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3-4D78-9AA5-6915292207C3}"/>
              </c:ext>
            </c:extLst>
          </c:dPt>
          <c:dPt>
            <c:idx val="12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83-4D78-9AA5-6915292207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3-4D78-9AA5-6915292207C3}"/>
                </c:ext>
              </c:extLst>
            </c:dLbl>
            <c:dLbl>
              <c:idx val="1"/>
              <c:layout>
                <c:manualLayout>
                  <c:x val="-4.0722171362836047E-17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3-4D78-9AA5-6915292207C3}"/>
                </c:ext>
              </c:extLst>
            </c:dLbl>
            <c:dLbl>
              <c:idx val="3"/>
              <c:layout>
                <c:manualLayout>
                  <c:x val="1.168491895182600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3-4D78-9AA5-6915292207C3}"/>
                </c:ext>
              </c:extLst>
            </c:dLbl>
            <c:dLbl>
              <c:idx val="4"/>
              <c:layout>
                <c:manualLayout>
                  <c:x val="0"/>
                  <c:y val="1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3-4D78-9AA5-6915292207C3}"/>
                </c:ext>
              </c:extLst>
            </c:dLbl>
            <c:dLbl>
              <c:idx val="6"/>
              <c:layout>
                <c:manualLayout>
                  <c:x val="9.4578356485528117E-3"/>
                  <c:y val="1.9657305470813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3-4D78-9AA5-6915292207C3}"/>
                </c:ext>
              </c:extLst>
            </c:dLbl>
            <c:dLbl>
              <c:idx val="7"/>
              <c:layout>
                <c:manualLayout>
                  <c:x val="-8.1444342725672094E-17"/>
                  <c:y val="0.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3-4D78-9AA5-6915292207C3}"/>
                </c:ext>
              </c:extLst>
            </c:dLbl>
            <c:dLbl>
              <c:idx val="9"/>
              <c:layout>
                <c:manualLayout>
                  <c:x val="1.1684973124561729E-2"/>
                  <c:y val="1.89178955999565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3-4D78-9AA5-6915292207C3}"/>
                </c:ext>
              </c:extLst>
            </c:dLbl>
            <c:dLbl>
              <c:idx val="10"/>
              <c:layout>
                <c:manualLayout>
                  <c:x val="-8.1444342725672094E-17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3-4D78-9AA5-6915292207C3}"/>
                </c:ext>
              </c:extLst>
            </c:dLbl>
            <c:dLbl>
              <c:idx val="12"/>
              <c:layout>
                <c:manualLayout>
                  <c:x val="9.3479784996494501E-3"/>
                  <c:y val="2.16512522458429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3-4D78-9AA5-6915292207C3}"/>
                </c:ext>
              </c:extLst>
            </c:dLbl>
            <c:dLbl>
              <c:idx val="14"/>
              <c:layout>
                <c:manualLayout>
                  <c:x val="-1.6288868545134419E-16"/>
                  <c:y val="1.333333333333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3-4D78-9AA5-691529220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BFD3D3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4.1-2'!$A$3:$B$17</c:f>
              <c:multiLvlStrCache>
                <c:ptCount val="15"/>
                <c:lvl>
                  <c:pt idx="0">
                    <c:v>2025</c:v>
                  </c:pt>
                  <c:pt idx="1">
                    <c:v>2026</c:v>
                  </c:pt>
                  <c:pt idx="2">
                    <c:v>2027</c:v>
                  </c:pt>
                  <c:pt idx="3">
                    <c:v>2025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2025</c:v>
                  </c:pt>
                  <c:pt idx="10">
                    <c:v>2026</c:v>
                  </c:pt>
                  <c:pt idx="11">
                    <c:v>2027</c:v>
                  </c:pt>
                  <c:pt idx="12">
                    <c:v>2025</c:v>
                  </c:pt>
                  <c:pt idx="13">
                    <c:v>2026</c:v>
                  </c:pt>
                  <c:pt idx="14">
                    <c:v>2027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4.1-2'!$C$3:$C$17</c:f>
              <c:numCache>
                <c:formatCode>0.0</c:formatCode>
                <c:ptCount val="15"/>
                <c:pt idx="0">
                  <c:v>3.4</c:v>
                </c:pt>
                <c:pt idx="1">
                  <c:v>3.2</c:v>
                </c:pt>
                <c:pt idx="2">
                  <c:v>3.1999999999999997</c:v>
                </c:pt>
                <c:pt idx="3">
                  <c:v>5</c:v>
                </c:pt>
                <c:pt idx="4">
                  <c:v>4.5</c:v>
                </c:pt>
                <c:pt idx="5">
                  <c:v>4.3</c:v>
                </c:pt>
                <c:pt idx="6">
                  <c:v>2.1</c:v>
                </c:pt>
                <c:pt idx="7">
                  <c:v>2.4</c:v>
                </c:pt>
                <c:pt idx="8">
                  <c:v>2.1</c:v>
                </c:pt>
                <c:pt idx="9">
                  <c:v>1</c:v>
                </c:pt>
                <c:pt idx="10">
                  <c:v>0.7</c:v>
                </c:pt>
                <c:pt idx="11">
                  <c:v>0.8</c:v>
                </c:pt>
                <c:pt idx="12">
                  <c:v>1.4</c:v>
                </c:pt>
                <c:pt idx="13">
                  <c:v>1.2</c:v>
                </c:pt>
                <c:pt idx="1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F83-4D78-9AA5-6915292207C3}"/>
            </c:ext>
          </c:extLst>
        </c:ser>
        <c:ser>
          <c:idx val="1"/>
          <c:order val="1"/>
          <c:tx>
            <c:strRef>
              <c:f>'Гадаад орчин 4.1-2'!$D$2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83-4D78-9AA5-6915292207C3}"/>
              </c:ext>
            </c:extLst>
          </c:dPt>
          <c:dPt>
            <c:idx val="3"/>
            <c:invertIfNegative val="0"/>
            <c:bubble3D val="0"/>
            <c:spPr>
              <a:solidFill>
                <a:srgbClr val="B4C7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83-4D78-9AA5-6915292207C3}"/>
              </c:ext>
            </c:extLst>
          </c:dPt>
          <c:dPt>
            <c:idx val="6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83-4D78-9AA5-6915292207C3}"/>
              </c:ext>
            </c:extLst>
          </c:dPt>
          <c:dPt>
            <c:idx val="9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83-4D78-9AA5-6915292207C3}"/>
              </c:ext>
            </c:extLst>
          </c:dPt>
          <c:dPt>
            <c:idx val="12"/>
            <c:invertIfNegative val="0"/>
            <c:bubble3D val="0"/>
            <c:spPr>
              <a:solidFill>
                <a:srgbClr val="4472C4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83-4D78-9AA5-6915292207C3}"/>
              </c:ext>
            </c:extLst>
          </c:dPt>
          <c:dLbls>
            <c:dLbl>
              <c:idx val="0"/>
              <c:layout>
                <c:manualLayout>
                  <c:x val="-1.1806607254252146E-2"/>
                  <c:y val="2.63129589658872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83-4D78-9AA5-6915292207C3}"/>
                </c:ext>
              </c:extLst>
            </c:dLbl>
            <c:dLbl>
              <c:idx val="1"/>
              <c:layout>
                <c:manualLayout>
                  <c:x val="0"/>
                  <c:y val="3.3658749973326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83-4D78-9AA5-6915292207C3}"/>
                </c:ext>
              </c:extLst>
            </c:dLbl>
            <c:dLbl>
              <c:idx val="2"/>
              <c:layout>
                <c:manualLayout>
                  <c:x val="4.248088360237854E-3"/>
                  <c:y val="-3.105203514151217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83-4D78-9AA5-691529220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3-4D78-9AA5-6915292207C3}"/>
                </c:ext>
              </c:extLst>
            </c:dLbl>
            <c:dLbl>
              <c:idx val="4"/>
              <c:layout>
                <c:manualLayout>
                  <c:x val="-8.1444342725672094E-17"/>
                  <c:y val="1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83-4D78-9AA5-691529220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83-4D78-9AA5-6915292207C3}"/>
                </c:ext>
              </c:extLst>
            </c:dLbl>
            <c:dLbl>
              <c:idx val="7"/>
              <c:layout>
                <c:manualLayout>
                  <c:x val="0"/>
                  <c:y val="1.9999999999999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83-4D78-9AA5-691529220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83-4D78-9AA5-6915292207C3}"/>
                </c:ext>
              </c:extLst>
            </c:dLbl>
            <c:dLbl>
              <c:idx val="10"/>
              <c:layout>
                <c:manualLayout>
                  <c:x val="0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83-4D78-9AA5-691529220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83-4D78-9AA5-6915292207C3}"/>
                </c:ext>
              </c:extLst>
            </c:dLbl>
            <c:dLbl>
              <c:idx val="14"/>
              <c:layout>
                <c:manualLayout>
                  <c:x val="0"/>
                  <c:y val="1.333333333333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83-4D78-9AA5-691529220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4.1-2'!$A$3:$B$17</c:f>
              <c:multiLvlStrCache>
                <c:ptCount val="15"/>
                <c:lvl>
                  <c:pt idx="0">
                    <c:v>2025</c:v>
                  </c:pt>
                  <c:pt idx="1">
                    <c:v>2026</c:v>
                  </c:pt>
                  <c:pt idx="2">
                    <c:v>2027</c:v>
                  </c:pt>
                  <c:pt idx="3">
                    <c:v>2025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2025</c:v>
                  </c:pt>
                  <c:pt idx="10">
                    <c:v>2026</c:v>
                  </c:pt>
                  <c:pt idx="11">
                    <c:v>2027</c:v>
                  </c:pt>
                  <c:pt idx="12">
                    <c:v>2025</c:v>
                  </c:pt>
                  <c:pt idx="13">
                    <c:v>2026</c:v>
                  </c:pt>
                  <c:pt idx="14">
                    <c:v>2027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4.1-2'!$D$3:$D$17</c:f>
              <c:numCache>
                <c:formatCode>0.0</c:formatCode>
                <c:ptCount val="15"/>
                <c:pt idx="0">
                  <c:v>3.4</c:v>
                </c:pt>
                <c:pt idx="1">
                  <c:v>3</c:v>
                </c:pt>
                <c:pt idx="2">
                  <c:v>3.2</c:v>
                </c:pt>
                <c:pt idx="3">
                  <c:v>5</c:v>
                </c:pt>
                <c:pt idx="4">
                  <c:v>4.7</c:v>
                </c:pt>
                <c:pt idx="5">
                  <c:v>4.3</c:v>
                </c:pt>
                <c:pt idx="6">
                  <c:v>2.1</c:v>
                </c:pt>
                <c:pt idx="7">
                  <c:v>2.1</c:v>
                </c:pt>
                <c:pt idx="8">
                  <c:v>1.9</c:v>
                </c:pt>
                <c:pt idx="9">
                  <c:v>1</c:v>
                </c:pt>
                <c:pt idx="10">
                  <c:v>0.8</c:v>
                </c:pt>
                <c:pt idx="11">
                  <c:v>1.1000000000000001</c:v>
                </c:pt>
                <c:pt idx="12">
                  <c:v>1.4</c:v>
                </c:pt>
                <c:pt idx="13">
                  <c:v>0.9</c:v>
                </c:pt>
                <c:pt idx="1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F83-4D78-9AA5-691529220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ax val="5.5"/>
          <c:min val="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95000"/>
                </a:sys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жилийн өсөлтийн хувь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51832999953170678"/>
          <c:y val="8.867853999107693E-2"/>
          <c:w val="0.45128914429451639"/>
          <c:h val="0.23849518810148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30796968135991"/>
          <c:y val="2.4472100614142289E-2"/>
          <c:w val="0.84355896145946918"/>
          <c:h val="0.78650676958202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4.1-2'!$C$2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ED9A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3-4D78-9AA5-6915292207C3}"/>
              </c:ext>
            </c:extLst>
          </c:dPt>
          <c:dPt>
            <c:idx val="3"/>
            <c:invertIfNegative val="0"/>
            <c:bubble3D val="0"/>
            <c:spPr>
              <a:solidFill>
                <a:srgbClr val="FED9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83-4D78-9AA5-6915292207C3}"/>
              </c:ext>
            </c:extLst>
          </c:dPt>
          <c:dPt>
            <c:idx val="6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83-4D78-9AA5-6915292207C3}"/>
              </c:ext>
            </c:extLst>
          </c:dPt>
          <c:dPt>
            <c:idx val="9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3-4D78-9AA5-6915292207C3}"/>
              </c:ext>
            </c:extLst>
          </c:dPt>
          <c:dPt>
            <c:idx val="12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83-4D78-9AA5-6915292207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3-4D78-9AA5-6915292207C3}"/>
                </c:ext>
              </c:extLst>
            </c:dLbl>
            <c:dLbl>
              <c:idx val="1"/>
              <c:layout>
                <c:manualLayout>
                  <c:x val="-4.0722171362836047E-17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3-4D78-9AA5-6915292207C3}"/>
                </c:ext>
              </c:extLst>
            </c:dLbl>
            <c:dLbl>
              <c:idx val="3"/>
              <c:layout>
                <c:manualLayout>
                  <c:x val="1.168491895182600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3-4D78-9AA5-6915292207C3}"/>
                </c:ext>
              </c:extLst>
            </c:dLbl>
            <c:dLbl>
              <c:idx val="4"/>
              <c:layout>
                <c:manualLayout>
                  <c:x val="0"/>
                  <c:y val="1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3-4D78-9AA5-6915292207C3}"/>
                </c:ext>
              </c:extLst>
            </c:dLbl>
            <c:dLbl>
              <c:idx val="6"/>
              <c:layout>
                <c:manualLayout>
                  <c:x val="9.4578356485528117E-3"/>
                  <c:y val="1.9657305470813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3-4D78-9AA5-6915292207C3}"/>
                </c:ext>
              </c:extLst>
            </c:dLbl>
            <c:dLbl>
              <c:idx val="7"/>
              <c:layout>
                <c:manualLayout>
                  <c:x val="-8.1444342725672094E-17"/>
                  <c:y val="0.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3-4D78-9AA5-6915292207C3}"/>
                </c:ext>
              </c:extLst>
            </c:dLbl>
            <c:dLbl>
              <c:idx val="9"/>
              <c:layout>
                <c:manualLayout>
                  <c:x val="1.1684973124561729E-2"/>
                  <c:y val="1.89178955999565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3-4D78-9AA5-6915292207C3}"/>
                </c:ext>
              </c:extLst>
            </c:dLbl>
            <c:dLbl>
              <c:idx val="10"/>
              <c:layout>
                <c:manualLayout>
                  <c:x val="-8.1444342725672094E-17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3-4D78-9AA5-6915292207C3}"/>
                </c:ext>
              </c:extLst>
            </c:dLbl>
            <c:dLbl>
              <c:idx val="12"/>
              <c:layout>
                <c:manualLayout>
                  <c:x val="9.3479784996494501E-3"/>
                  <c:y val="2.16512522458429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3-4D78-9AA5-6915292207C3}"/>
                </c:ext>
              </c:extLst>
            </c:dLbl>
            <c:dLbl>
              <c:idx val="14"/>
              <c:layout>
                <c:manualLayout>
                  <c:x val="-1.6288868545134419E-16"/>
                  <c:y val="1.333333333333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3-4D78-9AA5-691529220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FED9AA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4.1-2'!$A$23:$B$37</c:f>
              <c:multiLvlStrCache>
                <c:ptCount val="15"/>
                <c:lvl>
                  <c:pt idx="0">
                    <c:v>2025</c:v>
                  </c:pt>
                  <c:pt idx="1">
                    <c:v>2026</c:v>
                  </c:pt>
                  <c:pt idx="2">
                    <c:v>2027</c:v>
                  </c:pt>
                  <c:pt idx="3">
                    <c:v>2025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2025</c:v>
                  </c:pt>
                  <c:pt idx="10">
                    <c:v>2026</c:v>
                  </c:pt>
                  <c:pt idx="11">
                    <c:v>2027</c:v>
                  </c:pt>
                  <c:pt idx="12">
                    <c:v>2025</c:v>
                  </c:pt>
                  <c:pt idx="13">
                    <c:v>2026</c:v>
                  </c:pt>
                  <c:pt idx="14">
                    <c:v>2027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4.1-2'!$C$23:$C$37</c:f>
              <c:numCache>
                <c:formatCode>0.0</c:formatCode>
                <c:ptCount val="15"/>
                <c:pt idx="0">
                  <c:v>4.0999999999999996</c:v>
                </c:pt>
                <c:pt idx="1">
                  <c:v>3.55</c:v>
                </c:pt>
                <c:pt idx="2">
                  <c:v>3.21</c:v>
                </c:pt>
                <c:pt idx="3">
                  <c:v>5.0000000000000017E-2</c:v>
                </c:pt>
                <c:pt idx="4">
                  <c:v>0.60675000000000001</c:v>
                </c:pt>
                <c:pt idx="5">
                  <c:v>0.97324999999999995</c:v>
                </c:pt>
                <c:pt idx="6">
                  <c:v>2.6749999999999998</c:v>
                </c:pt>
                <c:pt idx="7">
                  <c:v>2.6462500000000002</c:v>
                </c:pt>
                <c:pt idx="8">
                  <c:v>2.2274999999999996</c:v>
                </c:pt>
                <c:pt idx="9">
                  <c:v>8.7249999999999996</c:v>
                </c:pt>
                <c:pt idx="10">
                  <c:v>5.3065000000000007</c:v>
                </c:pt>
                <c:pt idx="11">
                  <c:v>4.3249999999999993</c:v>
                </c:pt>
                <c:pt idx="12">
                  <c:v>2.125</c:v>
                </c:pt>
                <c:pt idx="13">
                  <c:v>1.8867500000000001</c:v>
                </c:pt>
                <c:pt idx="14">
                  <c:v>1.9944999999999999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F83-4D78-9AA5-6915292207C3}"/>
            </c:ext>
          </c:extLst>
        </c:ser>
        <c:ser>
          <c:idx val="1"/>
          <c:order val="1"/>
          <c:tx>
            <c:strRef>
              <c:f>'Гадаад орчин 4.1-2'!$D$2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C7C3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83-4D78-9AA5-6915292207C3}"/>
              </c:ext>
            </c:extLst>
          </c:dPt>
          <c:dPt>
            <c:idx val="3"/>
            <c:invertIfNegative val="0"/>
            <c:bubble3D val="0"/>
            <c:spPr>
              <a:solidFill>
                <a:srgbClr val="EC7C3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83-4D78-9AA5-6915292207C3}"/>
              </c:ext>
            </c:extLst>
          </c:dPt>
          <c:dPt>
            <c:idx val="6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83-4D78-9AA5-6915292207C3}"/>
              </c:ext>
            </c:extLst>
          </c:dPt>
          <c:dPt>
            <c:idx val="9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83-4D78-9AA5-6915292207C3}"/>
              </c:ext>
            </c:extLst>
          </c:dPt>
          <c:dPt>
            <c:idx val="12"/>
            <c:invertIfNegative val="0"/>
            <c:bubble3D val="0"/>
            <c:spPr>
              <a:solidFill>
                <a:srgbClr val="D9D9D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83-4D78-9AA5-6915292207C3}"/>
              </c:ext>
            </c:extLst>
          </c:dPt>
          <c:dLbls>
            <c:dLbl>
              <c:idx val="0"/>
              <c:layout>
                <c:manualLayout>
                  <c:x val="-1.1806607254252146E-2"/>
                  <c:y val="2.63129589658872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83-4D78-9AA5-6915292207C3}"/>
                </c:ext>
              </c:extLst>
            </c:dLbl>
            <c:dLbl>
              <c:idx val="1"/>
              <c:layout>
                <c:manualLayout>
                  <c:x val="0"/>
                  <c:y val="3.3658749973326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83-4D78-9AA5-6915292207C3}"/>
                </c:ext>
              </c:extLst>
            </c:dLbl>
            <c:dLbl>
              <c:idx val="2"/>
              <c:layout>
                <c:manualLayout>
                  <c:x val="4.248088360237854E-3"/>
                  <c:y val="-3.105203514151217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83-4D78-9AA5-6915292207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3-4D78-9AA5-6915292207C3}"/>
                </c:ext>
              </c:extLst>
            </c:dLbl>
            <c:dLbl>
              <c:idx val="4"/>
              <c:layout>
                <c:manualLayout>
                  <c:x val="-8.1444342725672094E-17"/>
                  <c:y val="1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83-4D78-9AA5-6915292207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83-4D78-9AA5-6915292207C3}"/>
                </c:ext>
              </c:extLst>
            </c:dLbl>
            <c:dLbl>
              <c:idx val="7"/>
              <c:layout>
                <c:manualLayout>
                  <c:x val="0"/>
                  <c:y val="1.9999999999999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83-4D78-9AA5-6915292207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83-4D78-9AA5-6915292207C3}"/>
                </c:ext>
              </c:extLst>
            </c:dLbl>
            <c:dLbl>
              <c:idx val="10"/>
              <c:layout>
                <c:manualLayout>
                  <c:x val="0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83-4D78-9AA5-691529220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83-4D78-9AA5-6915292207C3}"/>
                </c:ext>
              </c:extLst>
            </c:dLbl>
            <c:dLbl>
              <c:idx val="14"/>
              <c:layout>
                <c:manualLayout>
                  <c:x val="0"/>
                  <c:y val="1.333333333333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83-4D78-9AA5-691529220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EC7C3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4.1-2'!$A$23:$B$37</c:f>
              <c:multiLvlStrCache>
                <c:ptCount val="15"/>
                <c:lvl>
                  <c:pt idx="0">
                    <c:v>2025</c:v>
                  </c:pt>
                  <c:pt idx="1">
                    <c:v>2026</c:v>
                  </c:pt>
                  <c:pt idx="2">
                    <c:v>2027</c:v>
                  </c:pt>
                  <c:pt idx="3">
                    <c:v>2025</c:v>
                  </c:pt>
                  <c:pt idx="4">
                    <c:v>2026</c:v>
                  </c:pt>
                  <c:pt idx="5">
                    <c:v>2027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2025</c:v>
                  </c:pt>
                  <c:pt idx="10">
                    <c:v>2026</c:v>
                  </c:pt>
                  <c:pt idx="11">
                    <c:v>2027</c:v>
                  </c:pt>
                  <c:pt idx="12">
                    <c:v>2025</c:v>
                  </c:pt>
                  <c:pt idx="13">
                    <c:v>2026</c:v>
                  </c:pt>
                  <c:pt idx="14">
                    <c:v>2027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4.1-2'!$D$23:$D$37</c:f>
              <c:numCache>
                <c:formatCode>0.0</c:formatCode>
                <c:ptCount val="15"/>
                <c:pt idx="0">
                  <c:v>4.0999999999999996</c:v>
                </c:pt>
                <c:pt idx="1">
                  <c:v>4.2115</c:v>
                </c:pt>
                <c:pt idx="2">
                  <c:v>3.4779999999999998</c:v>
                </c:pt>
                <c:pt idx="3">
                  <c:v>5.0000000000000017E-2</c:v>
                </c:pt>
                <c:pt idx="4">
                  <c:v>1.0416666666666667</c:v>
                </c:pt>
                <c:pt idx="5">
                  <c:v>1.0535000000000001</c:v>
                </c:pt>
                <c:pt idx="6">
                  <c:v>2.6749999999999998</c:v>
                </c:pt>
                <c:pt idx="7">
                  <c:v>3.3115000000000001</c:v>
                </c:pt>
                <c:pt idx="8">
                  <c:v>2.2977499999999997</c:v>
                </c:pt>
                <c:pt idx="9">
                  <c:v>8.7249999999999996</c:v>
                </c:pt>
                <c:pt idx="10">
                  <c:v>5.7225000000000001</c:v>
                </c:pt>
                <c:pt idx="11">
                  <c:v>4.532</c:v>
                </c:pt>
                <c:pt idx="12">
                  <c:v>2.125</c:v>
                </c:pt>
                <c:pt idx="13">
                  <c:v>2.5815624999999995</c:v>
                </c:pt>
                <c:pt idx="14">
                  <c:v>2.2039999999999997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F83-4D78-9AA5-691529220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ax val="10"/>
          <c:min val="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95000"/>
                </a:sys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жилийн өсөлтийн хувь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299440055124799"/>
          <c:y val="5.4803362994259863E-2"/>
          <c:w val="0.45128914429451639"/>
          <c:h val="0.23849518810148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'4.1.3'!$I$36:$I$63</c:f>
              <c:numCache>
                <c:formatCode>0.0%</c:formatCode>
                <c:ptCount val="28"/>
                <c:pt idx="0">
                  <c:v>0.36482949599999998</c:v>
                </c:pt>
                <c:pt idx="1">
                  <c:v>0.32668692000000005</c:v>
                </c:pt>
                <c:pt idx="2">
                  <c:v>0.3373680200000001</c:v>
                </c:pt>
                <c:pt idx="3">
                  <c:v>0.4994321599999999</c:v>
                </c:pt>
                <c:pt idx="4">
                  <c:v>9.1327229999999981E-2</c:v>
                </c:pt>
                <c:pt idx="5">
                  <c:v>5.054403000000008E-2</c:v>
                </c:pt>
                <c:pt idx="6">
                  <c:v>-0.12889229999999999</c:v>
                </c:pt>
                <c:pt idx="7">
                  <c:v>-0.34756867000000002</c:v>
                </c:pt>
                <c:pt idx="8">
                  <c:v>-6.2097679999999968E-2</c:v>
                </c:pt>
                <c:pt idx="9">
                  <c:v>-0.14353629000000012</c:v>
                </c:pt>
                <c:pt idx="10">
                  <c:v>-0.13262814000000006</c:v>
                </c:pt>
                <c:pt idx="11">
                  <c:v>-8.830297999999985E-2</c:v>
                </c:pt>
                <c:pt idx="12">
                  <c:v>-6.9482540000000051E-2</c:v>
                </c:pt>
                <c:pt idx="13">
                  <c:v>-3.1079459999999982E-2</c:v>
                </c:pt>
                <c:pt idx="14">
                  <c:v>-2.6819050000000004E-2</c:v>
                </c:pt>
                <c:pt idx="15">
                  <c:v>-0.12485987000000008</c:v>
                </c:pt>
                <c:pt idx="16">
                  <c:v>-0.21100947999999989</c:v>
                </c:pt>
                <c:pt idx="17">
                  <c:v>-0.24254036999999998</c:v>
                </c:pt>
                <c:pt idx="18">
                  <c:v>-0.166534609</c:v>
                </c:pt>
                <c:pt idx="19">
                  <c:v>7.2321999999999773E-4</c:v>
                </c:pt>
                <c:pt idx="20">
                  <c:v>7.0296170000000019E-2</c:v>
                </c:pt>
                <c:pt idx="21">
                  <c:v>0.12522349000000005</c:v>
                </c:pt>
                <c:pt idx="22">
                  <c:v>0.11871012899999997</c:v>
                </c:pt>
                <c:pt idx="23">
                  <c:v>1.3512599999999963E-3</c:v>
                </c:pt>
                <c:pt idx="24">
                  <c:v>-5.2068300000000109E-2</c:v>
                </c:pt>
                <c:pt idx="25">
                  <c:v>-4.2065070000000017E-2</c:v>
                </c:pt>
                <c:pt idx="26">
                  <c:v>-2.6776810000000068E-2</c:v>
                </c:pt>
                <c:pt idx="27">
                  <c:v>-6.7459199999998984E-3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'4.1.3'!$J$36:$J$63</c:f>
              <c:numCache>
                <c:formatCode>0.0%</c:formatCode>
                <c:ptCount val="28"/>
                <c:pt idx="0">
                  <c:v>-1.5628928E-2</c:v>
                </c:pt>
                <c:pt idx="1">
                  <c:v>-0.17900375599999996</c:v>
                </c:pt>
                <c:pt idx="2">
                  <c:v>-0.15448585400000006</c:v>
                </c:pt>
                <c:pt idx="3">
                  <c:v>-0.16439126000000001</c:v>
                </c:pt>
                <c:pt idx="4">
                  <c:v>-0.14639923600000004</c:v>
                </c:pt>
                <c:pt idx="5">
                  <c:v>-0.14541612100000009</c:v>
                </c:pt>
                <c:pt idx="6">
                  <c:v>-0.11290009999999995</c:v>
                </c:pt>
                <c:pt idx="7">
                  <c:v>-4.3686837000000055E-2</c:v>
                </c:pt>
                <c:pt idx="8">
                  <c:v>4.7425370000000553E-3</c:v>
                </c:pt>
                <c:pt idx="9">
                  <c:v>8.3016680000000065E-2</c:v>
                </c:pt>
                <c:pt idx="10">
                  <c:v>8.3985731000000077E-2</c:v>
                </c:pt>
                <c:pt idx="11">
                  <c:v>2.2102001000000086E-2</c:v>
                </c:pt>
                <c:pt idx="12">
                  <c:v>2.4578856999999912E-2</c:v>
                </c:pt>
                <c:pt idx="13">
                  <c:v>-8.5235059999999412E-3</c:v>
                </c:pt>
                <c:pt idx="14">
                  <c:v>-2.3915977000000053E-2</c:v>
                </c:pt>
                <c:pt idx="15">
                  <c:v>1.8675554999999944E-2</c:v>
                </c:pt>
                <c:pt idx="16">
                  <c:v>-4.1776299999999366E-3</c:v>
                </c:pt>
                <c:pt idx="17">
                  <c:v>2.9818059999999493E-3</c:v>
                </c:pt>
                <c:pt idx="18">
                  <c:v>1.2238859999999362E-3</c:v>
                </c:pt>
                <c:pt idx="19">
                  <c:v>-8.0784229999999006E-3</c:v>
                </c:pt>
                <c:pt idx="20">
                  <c:v>-1.185632499999997E-2</c:v>
                </c:pt>
                <c:pt idx="21">
                  <c:v>-3.1193025999999974E-2</c:v>
                </c:pt>
                <c:pt idx="22">
                  <c:v>-2.4031999999999984E-2</c:v>
                </c:pt>
                <c:pt idx="23">
                  <c:v>-2.4825859000000037E-2</c:v>
                </c:pt>
                <c:pt idx="24">
                  <c:v>-2.132147400000008E-2</c:v>
                </c:pt>
                <c:pt idx="25">
                  <c:v>-2.111247700000007E-2</c:v>
                </c:pt>
                <c:pt idx="26">
                  <c:v>-2.263407000000001E-2</c:v>
                </c:pt>
                <c:pt idx="27">
                  <c:v>-1.9354251000000034E-2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'4.1.3'!$H$36:$H$63</c:f>
              <c:numCache>
                <c:formatCode>0.0%</c:formatCode>
                <c:ptCount val="28"/>
                <c:pt idx="0">
                  <c:v>0.34920057200000004</c:v>
                </c:pt>
                <c:pt idx="1">
                  <c:v>0.14768316100000001</c:v>
                </c:pt>
                <c:pt idx="2">
                  <c:v>0.18288216300000001</c:v>
                </c:pt>
                <c:pt idx="3">
                  <c:v>0.33504090000000003</c:v>
                </c:pt>
                <c:pt idx="4">
                  <c:v>-5.5072006999999985E-2</c:v>
                </c:pt>
                <c:pt idx="5">
                  <c:v>-9.4872088999999993E-2</c:v>
                </c:pt>
                <c:pt idx="6">
                  <c:v>-0.24179240200000002</c:v>
                </c:pt>
                <c:pt idx="7">
                  <c:v>-0.39125551000000003</c:v>
                </c:pt>
                <c:pt idx="8">
                  <c:v>-5.7355142000000046E-2</c:v>
                </c:pt>
                <c:pt idx="9">
                  <c:v>-6.0519613000000021E-2</c:v>
                </c:pt>
                <c:pt idx="10">
                  <c:v>-4.8642406999999964E-2</c:v>
                </c:pt>
                <c:pt idx="11">
                  <c:v>-6.6200976000000009E-2</c:v>
                </c:pt>
                <c:pt idx="12">
                  <c:v>-4.4903681999999986E-2</c:v>
                </c:pt>
                <c:pt idx="13">
                  <c:v>-3.9602961000000006E-2</c:v>
                </c:pt>
                <c:pt idx="14">
                  <c:v>-5.0735021999999998E-2</c:v>
                </c:pt>
                <c:pt idx="15">
                  <c:v>-0.10618432200000001</c:v>
                </c:pt>
                <c:pt idx="16">
                  <c:v>-0.21518711699999998</c:v>
                </c:pt>
                <c:pt idx="17">
                  <c:v>-0.23955856699999997</c:v>
                </c:pt>
                <c:pt idx="18">
                  <c:v>-0.16531072600000002</c:v>
                </c:pt>
                <c:pt idx="19">
                  <c:v>-7.3551940000000119E-3</c:v>
                </c:pt>
                <c:pt idx="20">
                  <c:v>5.8439842999999991E-2</c:v>
                </c:pt>
                <c:pt idx="21">
                  <c:v>9.4030465999999993E-2</c:v>
                </c:pt>
                <c:pt idx="22">
                  <c:v>9.4678129999999999E-2</c:v>
                </c:pt>
                <c:pt idx="23">
                  <c:v>-2.3474599000000006E-2</c:v>
                </c:pt>
                <c:pt idx="24">
                  <c:v>-7.3389771000000006E-2</c:v>
                </c:pt>
                <c:pt idx="25">
                  <c:v>-6.3177552999999984E-2</c:v>
                </c:pt>
                <c:pt idx="26">
                  <c:v>-4.9410878000000019E-2</c:v>
                </c:pt>
                <c:pt idx="27">
                  <c:v>-2.6100178999999991E-2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'4.1.3'!$K$36:$K$63</c:f>
              <c:numCache>
                <c:formatCode>0.0%</c:formatCode>
                <c:ptCount val="28"/>
                <c:pt idx="18">
                  <c:v>-0.16253575599999998</c:v>
                </c:pt>
                <c:pt idx="19">
                  <c:v>-7.3330040999999971E-2</c:v>
                </c:pt>
                <c:pt idx="20">
                  <c:v>-4.2173624000000028E-2</c:v>
                </c:pt>
                <c:pt idx="21">
                  <c:v>2.0284718999999996E-2</c:v>
                </c:pt>
                <c:pt idx="22">
                  <c:v>3.9780370000000002E-2</c:v>
                </c:pt>
                <c:pt idx="23">
                  <c:v>-1.1787063000000018E-2</c:v>
                </c:pt>
                <c:pt idx="24">
                  <c:v>-1.441931099999998E-2</c:v>
                </c:pt>
                <c:pt idx="25">
                  <c:v>-1.9479837999999992E-2</c:v>
                </c:pt>
                <c:pt idx="26">
                  <c:v>-2.5622875E-2</c:v>
                </c:pt>
                <c:pt idx="27">
                  <c:v>-2.3105792999999972E-2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777222475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тэнцэл'!$N$3:$AP$3</c15:sqref>
                  </c15:fullRef>
                </c:ext>
              </c:extLst>
              <c:f>'4.3 Төлбөрийн тэнцэл'!$Z$3:$AP$3</c:f>
              <c:numCache>
                <c:formatCode>0</c:formatCode>
                <c:ptCount val="17"/>
                <c:pt idx="0">
                  <c:v>-1098.2283831692184</c:v>
                </c:pt>
                <c:pt idx="1">
                  <c:v>-879.80329794588238</c:v>
                </c:pt>
                <c:pt idx="2">
                  <c:v>-429.0004106571464</c:v>
                </c:pt>
                <c:pt idx="3">
                  <c:v>-513.69144744131063</c:v>
                </c:pt>
                <c:pt idx="4">
                  <c:v>315.16475548270273</c:v>
                </c:pt>
                <c:pt idx="5">
                  <c:v>-94.009780210494682</c:v>
                </c:pt>
                <c:pt idx="6">
                  <c:v>208.84773563415865</c:v>
                </c:pt>
                <c:pt idx="7">
                  <c:v>-308.73653907595872</c:v>
                </c:pt>
                <c:pt idx="8">
                  <c:v>-536.95941582728267</c:v>
                </c:pt>
                <c:pt idx="9">
                  <c:v>-420.38392917638669</c:v>
                </c:pt>
                <c:pt idx="10">
                  <c:v>-743.17232366921996</c:v>
                </c:pt>
                <c:pt idx="11">
                  <c:v>-784.91885263375571</c:v>
                </c:pt>
                <c:pt idx="12">
                  <c:v>-964.45549104189945</c:v>
                </c:pt>
                <c:pt idx="13">
                  <c:v>-788.04167185497079</c:v>
                </c:pt>
                <c:pt idx="14">
                  <c:v>-316.88975752275053</c:v>
                </c:pt>
                <c:pt idx="15">
                  <c:v>-50.569436408009295</c:v>
                </c:pt>
                <c:pt idx="16">
                  <c:v>181.85300114394934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тэнцэл'!$N$4:$AP$4</c15:sqref>
                  </c15:fullRef>
                </c:ext>
              </c:extLst>
              <c:f>'4.3 Төлбөрийн тэнцэл'!$Z$4:$AP$4</c:f>
              <c:numCache>
                <c:formatCode>0</c:formatCode>
                <c:ptCount val="17"/>
                <c:pt idx="0">
                  <c:v>323.35009631576986</c:v>
                </c:pt>
                <c:pt idx="1">
                  <c:v>558.07654752330495</c:v>
                </c:pt>
                <c:pt idx="2">
                  <c:v>31.219848165958144</c:v>
                </c:pt>
                <c:pt idx="3">
                  <c:v>786.74486775183971</c:v>
                </c:pt>
                <c:pt idx="4">
                  <c:v>-478.82786649619203</c:v>
                </c:pt>
                <c:pt idx="5">
                  <c:v>597.00936298505871</c:v>
                </c:pt>
                <c:pt idx="6">
                  <c:v>159.46180734675832</c:v>
                </c:pt>
                <c:pt idx="7">
                  <c:v>1333.8452609797362</c:v>
                </c:pt>
                <c:pt idx="8">
                  <c:v>784.51582913778566</c:v>
                </c:pt>
                <c:pt idx="9">
                  <c:v>214.72671998580549</c:v>
                </c:pt>
                <c:pt idx="10">
                  <c:v>227.72970737812108</c:v>
                </c:pt>
                <c:pt idx="11">
                  <c:v>2273.972297089822</c:v>
                </c:pt>
                <c:pt idx="12">
                  <c:v>363.24915057082706</c:v>
                </c:pt>
                <c:pt idx="13">
                  <c:v>944.66227452646763</c:v>
                </c:pt>
                <c:pt idx="14">
                  <c:v>1210.5629350920378</c:v>
                </c:pt>
                <c:pt idx="15">
                  <c:v>873.93114129710102</c:v>
                </c:pt>
                <c:pt idx="16">
                  <c:v>194.64755331362994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тэнцэл'!$B$1:$AO$2</c15:sqref>
                  </c15:fullRef>
                </c:ext>
              </c:extLst>
              <c:f>'4.3 Төлбөрийн тэнцэл'!$N$1:$AO$2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тэнцэл'!$N$5:$AP$5</c15:sqref>
                  </c15:fullRef>
                </c:ext>
              </c:extLst>
              <c:f>'4.3 Төлбөрийн тэнцэл'!$Z$5:$AP$5</c:f>
              <c:numCache>
                <c:formatCode>0</c:formatCode>
                <c:ptCount val="17"/>
                <c:pt idx="0">
                  <c:v>-953.58303962821901</c:v>
                </c:pt>
                <c:pt idx="1">
                  <c:v>-104.3760373574829</c:v>
                </c:pt>
                <c:pt idx="2">
                  <c:v>-300.98345945306505</c:v>
                </c:pt>
                <c:pt idx="3">
                  <c:v>631.69732754442646</c:v>
                </c:pt>
                <c:pt idx="4">
                  <c:v>79.613095505381722</c:v>
                </c:pt>
                <c:pt idx="5">
                  <c:v>394.10505700656159</c:v>
                </c:pt>
                <c:pt idx="6">
                  <c:v>317.7196128083562</c:v>
                </c:pt>
                <c:pt idx="7">
                  <c:v>665.58671806047448</c:v>
                </c:pt>
                <c:pt idx="8">
                  <c:v>373.19372323641221</c:v>
                </c:pt>
                <c:pt idx="9">
                  <c:v>-430.50573230958997</c:v>
                </c:pt>
                <c:pt idx="10">
                  <c:v>-193.47538900908586</c:v>
                </c:pt>
                <c:pt idx="11">
                  <c:v>873.07292549508657</c:v>
                </c:pt>
                <c:pt idx="12">
                  <c:v>-602.06084266244977</c:v>
                </c:pt>
                <c:pt idx="13">
                  <c:v>151.93005809320073</c:v>
                </c:pt>
                <c:pt idx="14">
                  <c:v>503.30560255627717</c:v>
                </c:pt>
                <c:pt idx="15">
                  <c:v>981.11778869397187</c:v>
                </c:pt>
                <c:pt idx="16">
                  <c:v>95.51408637956763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38758493972E-2"/>
          <c:y val="1.5653953995311942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тэнцэл'!$V$9:$AP$9</c15:sqref>
                  </c15:fullRef>
                </c:ext>
              </c:extLst>
              <c:f>'4.3 Төлбөрийн тэнцэл'!$Z$9:$AP$9</c:f>
              <c:numCache>
                <c:formatCode>#,##0</c:formatCode>
                <c:ptCount val="17"/>
                <c:pt idx="0">
                  <c:v>-58.108542566700137</c:v>
                </c:pt>
                <c:pt idx="1">
                  <c:v>-133.01490064669164</c:v>
                </c:pt>
                <c:pt idx="2">
                  <c:v>-256.56756800262178</c:v>
                </c:pt>
                <c:pt idx="3">
                  <c:v>-253.51227580662197</c:v>
                </c:pt>
                <c:pt idx="4">
                  <c:v>-250.31059920911684</c:v>
                </c:pt>
                <c:pt idx="5">
                  <c:v>-239.17959952329801</c:v>
                </c:pt>
                <c:pt idx="6">
                  <c:v>-190.11372513322451</c:v>
                </c:pt>
                <c:pt idx="7">
                  <c:v>-60.08809185574961</c:v>
                </c:pt>
                <c:pt idx="8" formatCode="0">
                  <c:v>-223.91285248784348</c:v>
                </c:pt>
                <c:pt idx="9" formatCode="0">
                  <c:v>-245.56828591013922</c:v>
                </c:pt>
                <c:pt idx="10" formatCode="0">
                  <c:v>-164.85775147052212</c:v>
                </c:pt>
                <c:pt idx="11" formatCode="0">
                  <c:v>-166.53599530799312</c:v>
                </c:pt>
                <c:pt idx="12" formatCode="0">
                  <c:v>-229.7886797765845</c:v>
                </c:pt>
                <c:pt idx="13" formatCode="0">
                  <c:v>-135.08222332982106</c:v>
                </c:pt>
                <c:pt idx="14" formatCode="0">
                  <c:v>-51.96289665608478</c:v>
                </c:pt>
                <c:pt idx="15" formatCode="0">
                  <c:v>-64.550019628042264</c:v>
                </c:pt>
                <c:pt idx="16" formatCode="0">
                  <c:v>-249.88084716585007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тэнцэл'!$V$10:$AP$10</c15:sqref>
                  </c15:fullRef>
                </c:ext>
              </c:extLst>
              <c:f>'4.3 Төлбөрийн тэнцэл'!$Z$10:$AP$10</c:f>
              <c:numCache>
                <c:formatCode>#,##0</c:formatCode>
                <c:ptCount val="17"/>
                <c:pt idx="0">
                  <c:v>-52.346450426151335</c:v>
                </c:pt>
                <c:pt idx="1">
                  <c:v>-66.891220134085728</c:v>
                </c:pt>
                <c:pt idx="2">
                  <c:v>-13.603366321471725</c:v>
                </c:pt>
                <c:pt idx="3">
                  <c:v>-152.50330990040447</c:v>
                </c:pt>
                <c:pt idx="4">
                  <c:v>-116.05449020902654</c:v>
                </c:pt>
                <c:pt idx="5">
                  <c:v>-40.868297692567836</c:v>
                </c:pt>
                <c:pt idx="6">
                  <c:v>82.345493268739546</c:v>
                </c:pt>
                <c:pt idx="7">
                  <c:v>-184.75482376993392</c:v>
                </c:pt>
                <c:pt idx="8" formatCode="0">
                  <c:v>-204.19133659001196</c:v>
                </c:pt>
                <c:pt idx="9" formatCode="0">
                  <c:v>-108.06008776399256</c:v>
                </c:pt>
                <c:pt idx="10" formatCode="0">
                  <c:v>91.833308685352932</c:v>
                </c:pt>
                <c:pt idx="11" formatCode="0">
                  <c:v>-173.62737133642753</c:v>
                </c:pt>
                <c:pt idx="12" formatCode="0">
                  <c:v>-200.08530317827501</c:v>
                </c:pt>
                <c:pt idx="13" formatCode="0">
                  <c:v>-65.082419900914488</c:v>
                </c:pt>
                <c:pt idx="14" formatCode="0">
                  <c:v>58.125585380485063</c:v>
                </c:pt>
                <c:pt idx="15" formatCode="0">
                  <c:v>-241.4334311889146</c:v>
                </c:pt>
                <c:pt idx="16" formatCode="0">
                  <c:v>-196.82327600328688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тэнцэл'!$V$11:$AP$11</c15:sqref>
                  </c15:fullRef>
                </c:ext>
              </c:extLst>
              <c:f>'4.3 Төлбөрийн тэнцэл'!$Z$11:$AP$11</c:f>
              <c:numCache>
                <c:formatCode>#,##0</c:formatCode>
                <c:ptCount val="17"/>
                <c:pt idx="0">
                  <c:v>-162.49538962529044</c:v>
                </c:pt>
                <c:pt idx="1">
                  <c:v>-58.92197830110306</c:v>
                </c:pt>
                <c:pt idx="2">
                  <c:v>-167.68506344010709</c:v>
                </c:pt>
                <c:pt idx="3">
                  <c:v>-61.974476728531229</c:v>
                </c:pt>
                <c:pt idx="4">
                  <c:v>-169.78457504167599</c:v>
                </c:pt>
                <c:pt idx="5">
                  <c:v>-64.474862072780837</c:v>
                </c:pt>
                <c:pt idx="6">
                  <c:v>-181.30610435971164</c:v>
                </c:pt>
                <c:pt idx="7">
                  <c:v>-84.308922491211405</c:v>
                </c:pt>
                <c:pt idx="8" formatCode="0">
                  <c:v>-187.37888772073956</c:v>
                </c:pt>
                <c:pt idx="9" formatCode="0">
                  <c:v>-71.447868992630575</c:v>
                </c:pt>
                <c:pt idx="10" formatCode="0">
                  <c:v>-212.79724903863288</c:v>
                </c:pt>
                <c:pt idx="11" formatCode="0">
                  <c:v>-89.63651214667172</c:v>
                </c:pt>
                <c:pt idx="12" formatCode="0">
                  <c:v>-188.29440272281923</c:v>
                </c:pt>
                <c:pt idx="13" formatCode="0">
                  <c:v>-73.64335003730821</c:v>
                </c:pt>
                <c:pt idx="14" formatCode="0">
                  <c:v>-219.89926921135401</c:v>
                </c:pt>
                <c:pt idx="15" formatCode="0">
                  <c:v>-89.114085474219166</c:v>
                </c:pt>
                <c:pt idx="16" formatCode="0">
                  <c:v>-232.23076307143512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6"/>
          <c:order val="4"/>
          <c:tx>
            <c:strRef>
              <c:f>'4.3 Төлбөрийн тэнцэл'!$A$12</c:f>
              <c:strCache>
                <c:ptCount val="1"/>
                <c:pt idx="0">
                  <c:v>Эрүүл мэнд</c:v>
                </c:pt>
              </c:strCache>
            </c:strRef>
          </c:tx>
          <c:spPr>
            <a:solidFill>
              <a:srgbClr val="F79300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тэнцэл'!$V$12:$AP$12</c15:sqref>
                  </c15:fullRef>
                </c:ext>
              </c:extLst>
              <c:f>'4.3 Төлбөрийн тэнцэл'!$Z$12:$AP$12</c:f>
              <c:numCache>
                <c:formatCode>0</c:formatCode>
                <c:ptCount val="17"/>
                <c:pt idx="0">
                  <c:v>-9.5605766351708006</c:v>
                </c:pt>
                <c:pt idx="1">
                  <c:v>-4.290896893743561</c:v>
                </c:pt>
                <c:pt idx="2">
                  <c:v>-31.850197076542941</c:v>
                </c:pt>
                <c:pt idx="3">
                  <c:v>-63.574313890147039</c:v>
                </c:pt>
                <c:pt idx="4">
                  <c:v>-36.461635544174861</c:v>
                </c:pt>
                <c:pt idx="5">
                  <c:v>-30.641582731119414</c:v>
                </c:pt>
                <c:pt idx="6">
                  <c:v>-34.690929998728365</c:v>
                </c:pt>
                <c:pt idx="7">
                  <c:v>-73.323075752223801</c:v>
                </c:pt>
                <c:pt idx="8">
                  <c:v>-57.93264358845304</c:v>
                </c:pt>
                <c:pt idx="9">
                  <c:v>-52.15798720871566</c:v>
                </c:pt>
                <c:pt idx="10">
                  <c:v>-9.7089634388066202</c:v>
                </c:pt>
                <c:pt idx="11">
                  <c:v>-14.785852421199408</c:v>
                </c:pt>
                <c:pt idx="12">
                  <c:v>-17.444238215245257</c:v>
                </c:pt>
                <c:pt idx="13">
                  <c:v>-20.578517737654373</c:v>
                </c:pt>
                <c:pt idx="14">
                  <c:v>-16.596084755324071</c:v>
                </c:pt>
                <c:pt idx="15">
                  <c:v>-23.166054740841524</c:v>
                </c:pt>
                <c:pt idx="16">
                  <c:v>-33.639467706900874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5-4441-A22D-F06A61EE9827}"/>
            </c:ext>
          </c:extLst>
        </c:ser>
        <c:ser>
          <c:idx val="4"/>
          <c:order val="5"/>
          <c:tx>
            <c:strRef>
              <c:f>'4.3 Төлбөрийн тэнцэл'!$A$13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тэнцэл'!$V$13:$AP$13</c15:sqref>
                  </c15:fullRef>
                </c:ext>
              </c:extLst>
              <c:f>'4.3 Төлбөрийн тэнцэл'!$Z$13:$AP$13</c:f>
              <c:numCache>
                <c:formatCode>#,##0</c:formatCode>
                <c:ptCount val="17"/>
                <c:pt idx="0">
                  <c:v>-77.054359092694298</c:v>
                </c:pt>
                <c:pt idx="1">
                  <c:v>-51.016592007702641</c:v>
                </c:pt>
                <c:pt idx="2">
                  <c:v>-175</c:v>
                </c:pt>
                <c:pt idx="3">
                  <c:v>-191.11512437871488</c:v>
                </c:pt>
                <c:pt idx="4">
                  <c:v>-123.79904037018974</c:v>
                </c:pt>
                <c:pt idx="5">
                  <c:v>-136.77929722444162</c:v>
                </c:pt>
                <c:pt idx="6">
                  <c:v>-152.78822455981782</c:v>
                </c:pt>
                <c:pt idx="7">
                  <c:v>-245.26885745338006</c:v>
                </c:pt>
                <c:pt idx="8" formatCode="0">
                  <c:v>-234.01957167249969</c:v>
                </c:pt>
                <c:pt idx="9" formatCode="0">
                  <c:v>-152.6190700700584</c:v>
                </c:pt>
                <c:pt idx="10" formatCode="0">
                  <c:v>-206.45252230446943</c:v>
                </c:pt>
                <c:pt idx="11" formatCode="0">
                  <c:v>-347.81214962657521</c:v>
                </c:pt>
                <c:pt idx="12" formatCode="0">
                  <c:v>-119.01988687221601</c:v>
                </c:pt>
                <c:pt idx="13" formatCode="0">
                  <c:v>-175.11284006993714</c:v>
                </c:pt>
                <c:pt idx="14" formatCode="0">
                  <c:v>-215.73552617200929</c:v>
                </c:pt>
                <c:pt idx="15" formatCode="0">
                  <c:v>-296.13749006369119</c:v>
                </c:pt>
                <c:pt idx="16" formatCode="0">
                  <c:v>-167.41079886509249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6"/>
          <c:tx>
            <c:strRef>
              <c:f>'4.3 Төлбөрийн тэнцэл'!$A$14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тэнцэл'!$V$14:$AP$14</c15:sqref>
                  </c15:fullRef>
                </c:ext>
              </c:extLst>
              <c:f>'4.3 Төлбөрийн тэнцэл'!$Z$14:$AP$14</c:f>
              <c:numCache>
                <c:formatCode>0</c:formatCode>
                <c:ptCount val="17"/>
                <c:pt idx="0">
                  <c:v>-90.568980569596405</c:v>
                </c:pt>
                <c:pt idx="1">
                  <c:v>-69.969454451287717</c:v>
                </c:pt>
                <c:pt idx="2">
                  <c:v>-24.199040659698795</c:v>
                </c:pt>
                <c:pt idx="3">
                  <c:v>-94.140855561971307</c:v>
                </c:pt>
                <c:pt idx="4">
                  <c:v>-93.415750660921958</c:v>
                </c:pt>
                <c:pt idx="5">
                  <c:v>-72.215049454704243</c:v>
                </c:pt>
                <c:pt idx="6">
                  <c:v>-18.092421899944469</c:v>
                </c:pt>
                <c:pt idx="7">
                  <c:v>-75.901650134897025</c:v>
                </c:pt>
                <c:pt idx="8">
                  <c:v>-136.91526873407091</c:v>
                </c:pt>
                <c:pt idx="9">
                  <c:v>-17.873101407553641</c:v>
                </c:pt>
                <c:pt idx="10">
                  <c:v>-100.87084763541571</c:v>
                </c:pt>
                <c:pt idx="11">
                  <c:v>-229.86597425230542</c:v>
                </c:pt>
                <c:pt idx="12">
                  <c:v>-69.951154054392646</c:v>
                </c:pt>
                <c:pt idx="13">
                  <c:v>-113.23961896193867</c:v>
                </c:pt>
                <c:pt idx="14">
                  <c:v>-148.49491925774998</c:v>
                </c:pt>
                <c:pt idx="15">
                  <c:v>-173.43032721246425</c:v>
                </c:pt>
                <c:pt idx="16">
                  <c:v>-220.14612052788914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тэнцэл'!$V$8:$AP$8</c15:sqref>
                  </c15:fullRef>
                </c:ext>
              </c:extLst>
              <c:f>'4.3 Төлбөрийн тэнцэл'!$Z$8:$AP$8</c:f>
              <c:numCache>
                <c:formatCode>#,##0</c:formatCode>
                <c:ptCount val="17"/>
                <c:pt idx="0">
                  <c:v>-450.13429891560338</c:v>
                </c:pt>
                <c:pt idx="1">
                  <c:v>-384.10504243461435</c:v>
                </c:pt>
                <c:pt idx="2">
                  <c:v>-668.90523550044236</c:v>
                </c:pt>
                <c:pt idx="3">
                  <c:v>-816.82035626639095</c:v>
                </c:pt>
                <c:pt idx="4">
                  <c:v>-789.82609103510595</c:v>
                </c:pt>
                <c:pt idx="5">
                  <c:v>-584.15868869891199</c:v>
                </c:pt>
                <c:pt idx="6">
                  <c:v>-494.64591268268725</c:v>
                </c:pt>
                <c:pt idx="7">
                  <c:v>-723.64542145739574</c:v>
                </c:pt>
                <c:pt idx="8" formatCode="0">
                  <c:v>-1044.3505607936186</c:v>
                </c:pt>
                <c:pt idx="9" formatCode="0">
                  <c:v>-647.72640135309007</c:v>
                </c:pt>
                <c:pt idx="10" formatCode="0">
                  <c:v>-602.85402520249386</c:v>
                </c:pt>
                <c:pt idx="11" formatCode="0">
                  <c:v>-1022.2638550911726</c:v>
                </c:pt>
                <c:pt idx="12" formatCode="0">
                  <c:v>-824.58366481953271</c:v>
                </c:pt>
                <c:pt idx="13" formatCode="0">
                  <c:v>-582.73897003757395</c:v>
                </c:pt>
                <c:pt idx="14" formatCode="0">
                  <c:v>-594.56311067203706</c:v>
                </c:pt>
                <c:pt idx="15" formatCode="0">
                  <c:v>-887.83140830817297</c:v>
                </c:pt>
                <c:pt idx="16" formatCode="0">
                  <c:v>-1100.1312733404545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7.6750133425908071E-2"/>
          <c:y val="0.62951239705378437"/>
          <c:w val="0.39413350292556992"/>
          <c:h val="0.2412049720961886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тэнцэл'!$A$17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тэнцэл'!$J$17:$AP$17</c15:sqref>
                  </c15:fullRef>
                </c:ext>
              </c:extLst>
              <c:f>'4.3 Төлбөрийн тэнцэл'!$Z$17:$AP$17</c:f>
              <c:numCache>
                <c:formatCode>0.0</c:formatCode>
                <c:ptCount val="17"/>
                <c:pt idx="0" formatCode="0">
                  <c:v>47.303145317686614</c:v>
                </c:pt>
                <c:pt idx="1" formatCode="0">
                  <c:v>60.467694578160099</c:v>
                </c:pt>
                <c:pt idx="2" formatCode="0">
                  <c:v>53.433826660411114</c:v>
                </c:pt>
                <c:pt idx="3" formatCode="0">
                  <c:v>49.747323375405742</c:v>
                </c:pt>
                <c:pt idx="4" formatCode="0">
                  <c:v>48.107255902008944</c:v>
                </c:pt>
                <c:pt idx="5" formatCode="0">
                  <c:v>63.964781008514869</c:v>
                </c:pt>
                <c:pt idx="6" formatCode="0">
                  <c:v>61.777971801975475</c:v>
                </c:pt>
                <c:pt idx="7" formatCode="0">
                  <c:v>51.454334227084772</c:v>
                </c:pt>
                <c:pt idx="8" formatCode="0">
                  <c:v>70.547934726833546</c:v>
                </c:pt>
                <c:pt idx="9" formatCode="0">
                  <c:v>76.908274932399621</c:v>
                </c:pt>
                <c:pt idx="10" formatCode="0">
                  <c:v>84.607755536437026</c:v>
                </c:pt>
                <c:pt idx="11" formatCode="0">
                  <c:v>71.704771765564004</c:v>
                </c:pt>
                <c:pt idx="12" formatCode="0">
                  <c:v>62.362970966358041</c:v>
                </c:pt>
                <c:pt idx="13" formatCode="0">
                  <c:v>66.829291198667647</c:v>
                </c:pt>
                <c:pt idx="14" formatCode="0">
                  <c:v>75.938661470769915</c:v>
                </c:pt>
                <c:pt idx="15" formatCode="0">
                  <c:v>70.611855226871825</c:v>
                </c:pt>
                <c:pt idx="16" formatCode="0">
                  <c:v>75.331084194853119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тэнцэл'!$A$18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тэнцэл'!$J$18:$AP$18</c15:sqref>
                  </c15:fullRef>
                </c:ext>
              </c:extLst>
              <c:f>'4.3 Төлбөрийн тэнцэл'!$Z$18:$AP$18</c:f>
              <c:numCache>
                <c:formatCode>#,##0</c:formatCode>
                <c:ptCount val="17"/>
                <c:pt idx="0" formatCode="0">
                  <c:v>-469.97001514550902</c:v>
                </c:pt>
                <c:pt idx="1" formatCode="0">
                  <c:v>-300.37386343818071</c:v>
                </c:pt>
                <c:pt idx="2" formatCode="0">
                  <c:v>-386.84806785625824</c:v>
                </c:pt>
                <c:pt idx="3" formatCode="0">
                  <c:v>-362.45868366770122</c:v>
                </c:pt>
                <c:pt idx="4" formatCode="0">
                  <c:v>-384.66933448639799</c:v>
                </c:pt>
                <c:pt idx="5" formatCode="0">
                  <c:v>-384.66140023053543</c:v>
                </c:pt>
                <c:pt idx="6" formatCode="0">
                  <c:v>-388.59226545123528</c:v>
                </c:pt>
                <c:pt idx="7" formatCode="0">
                  <c:v>-477.83272506419183</c:v>
                </c:pt>
                <c:pt idx="8" formatCode="0">
                  <c:v>-494.44884328102944</c:v>
                </c:pt>
                <c:pt idx="9" formatCode="0">
                  <c:v>-750.76936861634772</c:v>
                </c:pt>
                <c:pt idx="10" formatCode="0">
                  <c:v>-585.39801839361257</c:v>
                </c:pt>
                <c:pt idx="11" formatCode="0">
                  <c:v>-370.93220790311841</c:v>
                </c:pt>
                <c:pt idx="12" formatCode="0">
                  <c:v>-378.67796991211566</c:v>
                </c:pt>
                <c:pt idx="13" formatCode="0">
                  <c:v>-573.76993504111158</c:v>
                </c:pt>
                <c:pt idx="14" formatCode="0">
                  <c:v>-766.577388239382</c:v>
                </c:pt>
                <c:pt idx="15" formatCode="0">
                  <c:v>-1271.5540071707687</c:v>
                </c:pt>
                <c:pt idx="16" formatCode="0">
                  <c:v>-1226.8844263621136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тэнцэл'!$A$19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тэнцэл'!$J$19:$AP$19</c15:sqref>
                  </c15:fullRef>
                </c:ext>
              </c:extLst>
              <c:f>'4.3 Төлбөрийн тэнцэл'!$Z$19:$AP$19</c:f>
              <c:numCache>
                <c:formatCode>#,##0</c:formatCode>
                <c:ptCount val="17"/>
                <c:pt idx="0" formatCode="0">
                  <c:v>-66.646289329074435</c:v>
                </c:pt>
                <c:pt idx="1" formatCode="0">
                  <c:v>-64.860195303351389</c:v>
                </c:pt>
                <c:pt idx="2" formatCode="0">
                  <c:v>-63.639945519715639</c:v>
                </c:pt>
                <c:pt idx="3" formatCode="0">
                  <c:v>-61.277282193692074</c:v>
                </c:pt>
                <c:pt idx="4" formatCode="0">
                  <c:v>-46.141180561344179</c:v>
                </c:pt>
                <c:pt idx="5" formatCode="0">
                  <c:v>-62.167510023560986</c:v>
                </c:pt>
                <c:pt idx="6" formatCode="0">
                  <c:v>-49.324718106513373</c:v>
                </c:pt>
                <c:pt idx="7" formatCode="0">
                  <c:v>-39.445796546404807</c:v>
                </c:pt>
                <c:pt idx="8" formatCode="0">
                  <c:v>-36.120592869164433</c:v>
                </c:pt>
                <c:pt idx="9" formatCode="0">
                  <c:v>-45.720396130154114</c:v>
                </c:pt>
                <c:pt idx="10" formatCode="0">
                  <c:v>-51.340047969221793</c:v>
                </c:pt>
                <c:pt idx="11" formatCode="0">
                  <c:v>-56.230915650833524</c:v>
                </c:pt>
                <c:pt idx="12" formatCode="0">
                  <c:v>-69.54265601345756</c:v>
                </c:pt>
                <c:pt idx="13" formatCode="0">
                  <c:v>-66.666611520025754</c:v>
                </c:pt>
                <c:pt idx="14" formatCode="0">
                  <c:v>-65.883587235094723</c:v>
                </c:pt>
                <c:pt idx="15" formatCode="0">
                  <c:v>-80.932855871322872</c:v>
                </c:pt>
                <c:pt idx="16" formatCode="0">
                  <c:v>-87.151497744272177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тэнцэл'!$A$20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тэнцэл'!$J$20:$AP$20</c15:sqref>
                  </c15:fullRef>
                </c:ext>
              </c:extLst>
              <c:f>'4.3 Төлбөрийн тэнцэл'!$Z$20:$AP$20</c:f>
              <c:numCache>
                <c:formatCode>#,##0</c:formatCode>
                <c:ptCount val="17"/>
                <c:pt idx="0" formatCode="0">
                  <c:v>-28.448239803749473</c:v>
                </c:pt>
                <c:pt idx="1" formatCode="0">
                  <c:v>-137.94120747492536</c:v>
                </c:pt>
                <c:pt idx="2" formatCode="0">
                  <c:v>-136.27289890625158</c:v>
                </c:pt>
                <c:pt idx="3" formatCode="0">
                  <c:v>-159.18055146695121</c:v>
                </c:pt>
                <c:pt idx="4" formatCode="0">
                  <c:v>-64.896197555383054</c:v>
                </c:pt>
                <c:pt idx="5" formatCode="0">
                  <c:v>-216.92445266691283</c:v>
                </c:pt>
                <c:pt idx="6" formatCode="0">
                  <c:v>-149.98367260275967</c:v>
                </c:pt>
                <c:pt idx="7" formatCode="0">
                  <c:v>-245.2672181589391</c:v>
                </c:pt>
                <c:pt idx="8" formatCode="0">
                  <c:v>-165.44336090528967</c:v>
                </c:pt>
                <c:pt idx="9" formatCode="0">
                  <c:v>-145.94189388225513</c:v>
                </c:pt>
                <c:pt idx="10" formatCode="0">
                  <c:v>-197.98636235258863</c:v>
                </c:pt>
                <c:pt idx="11" formatCode="0">
                  <c:v>-142.95759609979189</c:v>
                </c:pt>
                <c:pt idx="12" formatCode="0">
                  <c:v>-155.18011741459637</c:v>
                </c:pt>
                <c:pt idx="13" formatCode="0">
                  <c:v>-134.73082721079214</c:v>
                </c:pt>
                <c:pt idx="14" formatCode="0">
                  <c:v>-201.54808956594766</c:v>
                </c:pt>
                <c:pt idx="15" formatCode="0">
                  <c:v>-143.82409797156515</c:v>
                </c:pt>
                <c:pt idx="16" formatCode="0">
                  <c:v>-142.30370291856005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тэнцэл'!$A$21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тэнцэл'!$J$21:$AP$21</c15:sqref>
                  </c15:fullRef>
                </c:ext>
              </c:extLst>
              <c:f>'4.3 Төлбөрийн тэнцэл'!$Z$21:$AP$21</c:f>
              <c:numCache>
                <c:formatCode>#,##0</c:formatCode>
                <c:ptCount val="17"/>
                <c:pt idx="0" formatCode="0">
                  <c:v>0.31969115928819347</c:v>
                </c:pt>
                <c:pt idx="1" formatCode="0">
                  <c:v>0.73140396711604083</c:v>
                </c:pt>
                <c:pt idx="2" formatCode="0">
                  <c:v>2.5496998547673715</c:v>
                </c:pt>
                <c:pt idx="3" formatCode="0">
                  <c:v>5.272569312446624</c:v>
                </c:pt>
                <c:pt idx="4" formatCode="0">
                  <c:v>10.718379156111499</c:v>
                </c:pt>
                <c:pt idx="5" formatCode="0">
                  <c:v>9.712391983782263</c:v>
                </c:pt>
                <c:pt idx="6" formatCode="0">
                  <c:v>14.103795381567439</c:v>
                </c:pt>
                <c:pt idx="7" formatCode="0">
                  <c:v>19.11019050215458</c:v>
                </c:pt>
                <c:pt idx="8" formatCode="0">
                  <c:v>20.191712907711665</c:v>
                </c:pt>
                <c:pt idx="9" formatCode="0">
                  <c:v>19.915326252640547</c:v>
                </c:pt>
                <c:pt idx="10" formatCode="0">
                  <c:v>15.608170469242349</c:v>
                </c:pt>
                <c:pt idx="11" formatCode="0">
                  <c:v>12.845851334996869</c:v>
                </c:pt>
                <c:pt idx="12" formatCode="0">
                  <c:v>20.272500026152912</c:v>
                </c:pt>
                <c:pt idx="13" formatCode="0">
                  <c:v>16.297835687411066</c:v>
                </c:pt>
                <c:pt idx="14" formatCode="0">
                  <c:v>19.679237723434181</c:v>
                </c:pt>
                <c:pt idx="15" formatCode="0">
                  <c:v>21.5333850186279</c:v>
                </c:pt>
                <c:pt idx="16" formatCode="0">
                  <c:v>17.862700415623465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тэнцэл'!$A$22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тэнцэл'!$J$22:$AP$22</c15:sqref>
                  </c15:fullRef>
                </c:ext>
              </c:extLst>
              <c:f>'4.3 Төлбөрийн тэнцэл'!$Z$22:$AP$22</c:f>
              <c:numCache>
                <c:formatCode>#,##0</c:formatCode>
                <c:ptCount val="17"/>
                <c:pt idx="0" formatCode="0">
                  <c:v>10.081063023500382</c:v>
                </c:pt>
                <c:pt idx="1" formatCode="0">
                  <c:v>1.2951528500019978</c:v>
                </c:pt>
                <c:pt idx="2" formatCode="0">
                  <c:v>6.5154574241665291</c:v>
                </c:pt>
                <c:pt idx="3" formatCode="0">
                  <c:v>10.949025715606419</c:v>
                </c:pt>
                <c:pt idx="4" formatCode="0">
                  <c:v>2.473548328396685</c:v>
                </c:pt>
                <c:pt idx="5" formatCode="0">
                  <c:v>0.13235974823119878</c:v>
                </c:pt>
                <c:pt idx="6" formatCode="0">
                  <c:v>-1.5055877299657647</c:v>
                </c:pt>
                <c:pt idx="7" formatCode="0">
                  <c:v>-2.8957454051926543</c:v>
                </c:pt>
                <c:pt idx="8" formatCode="0">
                  <c:v>-0.31748461351389656</c:v>
                </c:pt>
                <c:pt idx="9" formatCode="0">
                  <c:v>0.11671590977903923</c:v>
                </c:pt>
                <c:pt idx="10" formatCode="0">
                  <c:v>0.33037719837457807</c:v>
                </c:pt>
                <c:pt idx="11" formatCode="0">
                  <c:v>7.2697000054757266E-2</c:v>
                </c:pt>
                <c:pt idx="12" formatCode="0">
                  <c:v>-0.30054840195143623</c:v>
                </c:pt>
                <c:pt idx="13" formatCode="0">
                  <c:v>-7.4816031676577341E-2</c:v>
                </c:pt>
                <c:pt idx="14" formatCode="0">
                  <c:v>0.84173864712758784</c:v>
                </c:pt>
                <c:pt idx="15" formatCode="0">
                  <c:v>0.64156441591227598</c:v>
                </c:pt>
                <c:pt idx="16" formatCode="0">
                  <c:v>0.64156441591227598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тэнцэл'!$A$23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тэнцэл'!$J$23:$AP$23</c15:sqref>
                  </c15:fullRef>
                </c:ext>
              </c:extLst>
              <c:f>'4.3 Төлбөрийн тэнцэл'!$Z$23:$AP$23</c:f>
              <c:numCache>
                <c:formatCode>0</c:formatCode>
                <c:ptCount val="17"/>
                <c:pt idx="0">
                  <c:v>-267.44876757977931</c:v>
                </c:pt>
                <c:pt idx="1">
                  <c:v>-306.44017700618292</c:v>
                </c:pt>
                <c:pt idx="2">
                  <c:v>-524.26192834288042</c:v>
                </c:pt>
                <c:pt idx="3">
                  <c:v>-516.94759892488571</c:v>
                </c:pt>
                <c:pt idx="4">
                  <c:v>-434.40752921660817</c:v>
                </c:pt>
                <c:pt idx="5">
                  <c:v>-589.94383018048097</c:v>
                </c:pt>
                <c:pt idx="6">
                  <c:v>-513.52447670693118</c:v>
                </c:pt>
                <c:pt idx="7">
                  <c:v>-694.87696044548898</c:v>
                </c:pt>
                <c:pt idx="8">
                  <c:v>-605.59063403445225</c:v>
                </c:pt>
                <c:pt idx="9">
                  <c:v>-845.49134153393766</c:v>
                </c:pt>
                <c:pt idx="10">
                  <c:v>-734.17812551136899</c:v>
                </c:pt>
                <c:pt idx="11">
                  <c:v>-485.49739955312828</c:v>
                </c:pt>
                <c:pt idx="12">
                  <c:v>-521.06582074961011</c:v>
                </c:pt>
                <c:pt idx="13">
                  <c:v>-692.11506291752744</c:v>
                </c:pt>
                <c:pt idx="14">
                  <c:v>-937.55088565909261</c:v>
                </c:pt>
                <c:pt idx="15">
                  <c:v>-1404.1580337918806</c:v>
                </c:pt>
                <c:pt idx="16">
                  <c:v>-1363.0680187197318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501393290461023E-3"/>
          <c:y val="0.59563212382413522"/>
          <c:w val="0.61911166304426901"/>
          <c:h val="0.289421259106093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тэнцэл'!$A$26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тэнцэл'!$V$26:$AP$26</c15:sqref>
                  </c15:fullRef>
                </c:ext>
              </c:extLst>
              <c:f>'4.3 Төлбөрийн тэнцэл'!$Z$26:$AP$26</c:f>
              <c:numCache>
                <c:formatCode>0</c:formatCode>
                <c:ptCount val="17"/>
                <c:pt idx="0">
                  <c:v>-671.66112621956984</c:v>
                </c:pt>
                <c:pt idx="1">
                  <c:v>-123.77049270530252</c:v>
                </c:pt>
                <c:pt idx="2">
                  <c:v>-512.07015265639802</c:v>
                </c:pt>
                <c:pt idx="3">
                  <c:v>-1400.4849931312615</c:v>
                </c:pt>
                <c:pt idx="4">
                  <c:v>-308.05690442338869</c:v>
                </c:pt>
                <c:pt idx="5">
                  <c:v>-540.23296637300473</c:v>
                </c:pt>
                <c:pt idx="6">
                  <c:v>-545.1956225115697</c:v>
                </c:pt>
                <c:pt idx="7">
                  <c:v>-778.15057927541329</c:v>
                </c:pt>
                <c:pt idx="8">
                  <c:v>-674.30187666155643</c:v>
                </c:pt>
                <c:pt idx="9">
                  <c:v>-958.05820311957552</c:v>
                </c:pt>
                <c:pt idx="10">
                  <c:v>-414.40224069300587</c:v>
                </c:pt>
                <c:pt idx="11">
                  <c:v>-679.94746462774151</c:v>
                </c:pt>
                <c:pt idx="12">
                  <c:v>-403.29081118932697</c:v>
                </c:pt>
                <c:pt idx="13">
                  <c:v>-513.04415378771398</c:v>
                </c:pt>
                <c:pt idx="14">
                  <c:v>-903.68019685300703</c:v>
                </c:pt>
                <c:pt idx="15">
                  <c:v>-919.66179136309495</c:v>
                </c:pt>
                <c:pt idx="16">
                  <c:v>-1252.0080648380799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тэнцэл'!$A$27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тэнцэл'!$V$27:$AP$27</c15:sqref>
                  </c15:fullRef>
                </c:ext>
              </c:extLst>
              <c:f>'4.3 Төлбөрийн тэнцэл'!$Z$27:$AP$27</c:f>
              <c:numCache>
                <c:formatCode>0</c:formatCode>
                <c:ptCount val="17"/>
                <c:pt idx="0">
                  <c:v>105.98148675371314</c:v>
                </c:pt>
                <c:pt idx="1">
                  <c:v>29.173970637806704</c:v>
                </c:pt>
                <c:pt idx="2">
                  <c:v>29.56652526066037</c:v>
                </c:pt>
                <c:pt idx="3">
                  <c:v>258.03632729474953</c:v>
                </c:pt>
                <c:pt idx="4">
                  <c:v>-172.76334586931765</c:v>
                </c:pt>
                <c:pt idx="5">
                  <c:v>273.62597534800841</c:v>
                </c:pt>
                <c:pt idx="6">
                  <c:v>229.93554910085439</c:v>
                </c:pt>
                <c:pt idx="7">
                  <c:v>487.05269516860704</c:v>
                </c:pt>
                <c:pt idx="8">
                  <c:v>-6.9803252424764608</c:v>
                </c:pt>
                <c:pt idx="9">
                  <c:v>-198.56962120616581</c:v>
                </c:pt>
                <c:pt idx="10">
                  <c:v>-14.37216021683909</c:v>
                </c:pt>
                <c:pt idx="11">
                  <c:v>-884.73162161029143</c:v>
                </c:pt>
                <c:pt idx="12">
                  <c:v>-125.825383836787</c:v>
                </c:pt>
                <c:pt idx="13">
                  <c:v>-37.7252718919028</c:v>
                </c:pt>
                <c:pt idx="14">
                  <c:v>-631.84106655436904</c:v>
                </c:pt>
                <c:pt idx="15">
                  <c:v>-28.710863217757002</c:v>
                </c:pt>
                <c:pt idx="16">
                  <c:v>-29.338982467676001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тэнцэл'!$A$28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тэнцэл'!$V$28:$AP$28</c15:sqref>
                  </c15:fullRef>
                </c:ext>
              </c:extLst>
              <c:f>'4.3 Төлбөрийн тэнцэл'!$Z$28:$AP$28</c:f>
              <c:numCache>
                <c:formatCode>0</c:formatCode>
                <c:ptCount val="17"/>
                <c:pt idx="0">
                  <c:v>-6.5565615069538099</c:v>
                </c:pt>
                <c:pt idx="1">
                  <c:v>-16.999095130001201</c:v>
                </c:pt>
                <c:pt idx="2">
                  <c:v>0.256856301847807</c:v>
                </c:pt>
                <c:pt idx="3">
                  <c:v>-0.5806820147399947</c:v>
                </c:pt>
                <c:pt idx="4">
                  <c:v>-0.36911695061315036</c:v>
                </c:pt>
                <c:pt idx="5">
                  <c:v>-0.71480038785889222</c:v>
                </c:pt>
                <c:pt idx="6">
                  <c:v>-4.6064548366958391E-2</c:v>
                </c:pt>
                <c:pt idx="7">
                  <c:v>-1.0533403779826418</c:v>
                </c:pt>
                <c:pt idx="8">
                  <c:v>8.0929736463553841</c:v>
                </c:pt>
                <c:pt idx="9">
                  <c:v>-8.489340996924037</c:v>
                </c:pt>
                <c:pt idx="10">
                  <c:v>-7.1282211689124377</c:v>
                </c:pt>
                <c:pt idx="11">
                  <c:v>-5.3201712815327502</c:v>
                </c:pt>
                <c:pt idx="12">
                  <c:v>8.1428651075995102</c:v>
                </c:pt>
                <c:pt idx="13">
                  <c:v>6.9085423372759402</c:v>
                </c:pt>
                <c:pt idx="14">
                  <c:v>-1.02681959759177</c:v>
                </c:pt>
                <c:pt idx="15">
                  <c:v>-6.7832448397634399</c:v>
                </c:pt>
                <c:pt idx="16">
                  <c:v>12.6622372506876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тэнцэл'!$A$29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тэнцэл'!$V$1:$AP$2</c15:sqref>
                  </c15:fullRef>
                </c:ext>
              </c:extLst>
              <c:f>'4.3 Төлбөрийн тэнцэл'!$Z$1:$AP$2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тэнцэл'!$V$29:$AP$29</c15:sqref>
                  </c15:fullRef>
                </c:ext>
              </c:extLst>
              <c:f>'4.3 Төлбөрийн тэнцэл'!$Z$29:$AP$29</c:f>
              <c:numCache>
                <c:formatCode>0</c:formatCode>
                <c:ptCount val="17"/>
                <c:pt idx="0">
                  <c:v>277.5737089664475</c:v>
                </c:pt>
                <c:pt idx="1">
                  <c:v>-523.26282735865516</c:v>
                </c:pt>
                <c:pt idx="2">
                  <c:v>502.00165687956104</c:v>
                </c:pt>
                <c:pt idx="3">
                  <c:v>405.00066183500974</c:v>
                </c:pt>
                <c:pt idx="4">
                  <c:v>981.69663732996878</c:v>
                </c:pt>
                <c:pt idx="5">
                  <c:v>-291.45937799464707</c:v>
                </c:pt>
                <c:pt idx="6">
                  <c:v>184.76503818775518</c:v>
                </c:pt>
                <c:pt idx="7">
                  <c:v>-995.62948674994959</c:v>
                </c:pt>
                <c:pt idx="8">
                  <c:v>-79.105220817887471</c:v>
                </c:pt>
                <c:pt idx="9">
                  <c:v>996.54569943789306</c:v>
                </c:pt>
                <c:pt idx="10">
                  <c:v>250.19861403457449</c:v>
                </c:pt>
                <c:pt idx="11">
                  <c:v>-652.98271762359821</c:v>
                </c:pt>
                <c:pt idx="12">
                  <c:v>166.20189968876801</c:v>
                </c:pt>
                <c:pt idx="13">
                  <c:v>-367.48703378682097</c:v>
                </c:pt>
                <c:pt idx="14">
                  <c:v>359.90137742268399</c:v>
                </c:pt>
                <c:pt idx="15">
                  <c:v>118.36352814686801</c:v>
                </c:pt>
                <c:pt idx="16">
                  <c:v>1101.13839855111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тэнцэл'!$A$30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тэнцэл'!$V$30:$AP$30</c15:sqref>
                  </c15:fullRef>
                </c:ext>
              </c:extLst>
              <c:f>'4.3 Төлбөрийн тэнцэл'!$Z$30:$AP$30</c:f>
              <c:numCache>
                <c:formatCode>0</c:formatCode>
                <c:ptCount val="17"/>
                <c:pt idx="0">
                  <c:v>-294.66249200636287</c:v>
                </c:pt>
                <c:pt idx="1">
                  <c:v>-499.63584140848002</c:v>
                </c:pt>
                <c:pt idx="2">
                  <c:v>19.754885785671235</c:v>
                </c:pt>
                <c:pt idx="3">
                  <c:v>-738.02868601624232</c:v>
                </c:pt>
                <c:pt idx="4">
                  <c:v>500.50727008664933</c:v>
                </c:pt>
                <c:pt idx="5">
                  <c:v>-558.78116940750215</c:v>
                </c:pt>
                <c:pt idx="6">
                  <c:v>-130.54109977132703</c:v>
                </c:pt>
                <c:pt idx="7">
                  <c:v>-1287.7807112347386</c:v>
                </c:pt>
                <c:pt idx="8">
                  <c:v>-752.29444907556501</c:v>
                </c:pt>
                <c:pt idx="9">
                  <c:v>-168.57146588477224</c:v>
                </c:pt>
                <c:pt idx="10">
                  <c:v>-185.7040080441829</c:v>
                </c:pt>
                <c:pt idx="11">
                  <c:v>-2222.9819751431642</c:v>
                </c:pt>
                <c:pt idx="12">
                  <c:v>-343.14237449974701</c:v>
                </c:pt>
                <c:pt idx="13">
                  <c:v>-914.09570639116203</c:v>
                </c:pt>
                <c:pt idx="14">
                  <c:v>-1177.1361269802801</c:v>
                </c:pt>
                <c:pt idx="15">
                  <c:v>-836.79236834774701</c:v>
                </c:pt>
                <c:pt idx="16">
                  <c:v>-167.54641150395599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ЭЗӨ'!$D$5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ЭЗӨ'!$E$5:$AV$5</c:f>
              <c:numCache>
                <c:formatCode>0.0%</c:formatCode>
                <c:ptCount val="44"/>
                <c:pt idx="0">
                  <c:v>5.525552498586439E-2</c:v>
                </c:pt>
                <c:pt idx="1">
                  <c:v>4.2101482756860875E-2</c:v>
                </c:pt>
                <c:pt idx="2">
                  <c:v>3.1032044313205942E-2</c:v>
                </c:pt>
                <c:pt idx="3">
                  <c:v>2.566180323884093E-2</c:v>
                </c:pt>
                <c:pt idx="4">
                  <c:v>2.3914780929465973E-2</c:v>
                </c:pt>
                <c:pt idx="5">
                  <c:v>2.3043982600238211E-2</c:v>
                </c:pt>
                <c:pt idx="6">
                  <c:v>2.4347054880005548E-2</c:v>
                </c:pt>
                <c:pt idx="7">
                  <c:v>2.9417243052314079E-2</c:v>
                </c:pt>
                <c:pt idx="8">
                  <c:v>3.4595142816202573E-2</c:v>
                </c:pt>
                <c:pt idx="9">
                  <c:v>3.8095678363017971E-2</c:v>
                </c:pt>
                <c:pt idx="10">
                  <c:v>4.2992436909061515E-2</c:v>
                </c:pt>
                <c:pt idx="11">
                  <c:v>4.5037884357649549E-2</c:v>
                </c:pt>
                <c:pt idx="12">
                  <c:v>4.6597822247508525E-2</c:v>
                </c:pt>
                <c:pt idx="13">
                  <c:v>4.9663610356801779E-2</c:v>
                </c:pt>
                <c:pt idx="14">
                  <c:v>5.1538822704512377E-2</c:v>
                </c:pt>
                <c:pt idx="15">
                  <c:v>5.2235647881486491E-2</c:v>
                </c:pt>
                <c:pt idx="16">
                  <c:v>5.3081435212197547E-2</c:v>
                </c:pt>
                <c:pt idx="17">
                  <c:v>5.1489843388509149E-2</c:v>
                </c:pt>
                <c:pt idx="18">
                  <c:v>4.843952604697721E-2</c:v>
                </c:pt>
                <c:pt idx="19">
                  <c:v>4.4466613006232336E-2</c:v>
                </c:pt>
                <c:pt idx="20">
                  <c:v>3.7762414585169601E-2</c:v>
                </c:pt>
                <c:pt idx="21">
                  <c:v>3.4961661144304657E-2</c:v>
                </c:pt>
                <c:pt idx="22">
                  <c:v>3.0804711260661533E-2</c:v>
                </c:pt>
                <c:pt idx="23">
                  <c:v>2.5973278663573351E-2</c:v>
                </c:pt>
                <c:pt idx="24">
                  <c:v>2.3357686057602134E-2</c:v>
                </c:pt>
                <c:pt idx="25">
                  <c:v>1.7717231941468681E-2</c:v>
                </c:pt>
                <c:pt idx="26">
                  <c:v>1.7289311643220451E-2</c:v>
                </c:pt>
                <c:pt idx="27">
                  <c:v>2.4141276589529248E-2</c:v>
                </c:pt>
                <c:pt idx="28">
                  <c:v>2.6337257749934562E-2</c:v>
                </c:pt>
                <c:pt idx="29">
                  <c:v>2.8808420261536627E-2</c:v>
                </c:pt>
                <c:pt idx="30">
                  <c:v>3.340459964597442E-2</c:v>
                </c:pt>
                <c:pt idx="31">
                  <c:v>3.7003622859539176E-2</c:v>
                </c:pt>
                <c:pt idx="32">
                  <c:v>4.7782878379462934E-2</c:v>
                </c:pt>
                <c:pt idx="33">
                  <c:v>5.9074265996656994E-2</c:v>
                </c:pt>
                <c:pt idx="34">
                  <c:v>6.3308592932957097E-2</c:v>
                </c:pt>
                <c:pt idx="35">
                  <c:v>6.1277042666992854E-2</c:v>
                </c:pt>
                <c:pt idx="36">
                  <c:v>5.4753512209494426E-2</c:v>
                </c:pt>
                <c:pt idx="37">
                  <c:v>4.9657584347418959E-2</c:v>
                </c:pt>
                <c:pt idx="38">
                  <c:v>4.7144957526303211E-2</c:v>
                </c:pt>
                <c:pt idx="39">
                  <c:v>4.6948546177864037E-2</c:v>
                </c:pt>
                <c:pt idx="40">
                  <c:v>4.8240206671533503E-2</c:v>
                </c:pt>
                <c:pt idx="41">
                  <c:v>4.8454449793919441E-2</c:v>
                </c:pt>
                <c:pt idx="42">
                  <c:v>4.8670420586012897E-2</c:v>
                </c:pt>
                <c:pt idx="43">
                  <c:v>4.9751729513068721E-2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ЭЗӨ'!$E$6:$AV$6</c:f>
              <c:numCache>
                <c:formatCode>0.0%</c:formatCode>
                <c:ptCount val="44"/>
                <c:pt idx="0">
                  <c:v>4.947098684616491E-2</c:v>
                </c:pt>
                <c:pt idx="1">
                  <c:v>3.9843669293951001E-2</c:v>
                </c:pt>
                <c:pt idx="2">
                  <c:v>3.1843538976156216E-2</c:v>
                </c:pt>
                <c:pt idx="3">
                  <c:v>2.567650204091998E-2</c:v>
                </c:pt>
                <c:pt idx="4">
                  <c:v>2.281313558465059E-2</c:v>
                </c:pt>
                <c:pt idx="5">
                  <c:v>2.3255027563868103E-2</c:v>
                </c:pt>
                <c:pt idx="6">
                  <c:v>2.7070266034916024E-2</c:v>
                </c:pt>
                <c:pt idx="7">
                  <c:v>3.4151070331713385E-2</c:v>
                </c:pt>
                <c:pt idx="8">
                  <c:v>4.2104408454463504E-2</c:v>
                </c:pt>
                <c:pt idx="9">
                  <c:v>4.9806158419349433E-2</c:v>
                </c:pt>
                <c:pt idx="10">
                  <c:v>5.6422856364465312E-2</c:v>
                </c:pt>
                <c:pt idx="11">
                  <c:v>6.1470102702551932E-2</c:v>
                </c:pt>
                <c:pt idx="12">
                  <c:v>6.502473380439211E-2</c:v>
                </c:pt>
                <c:pt idx="13">
                  <c:v>6.6452889039186225E-2</c:v>
                </c:pt>
                <c:pt idx="14">
                  <c:v>6.5005707930320566E-2</c:v>
                </c:pt>
                <c:pt idx="15">
                  <c:v>6.0345491564675502E-2</c:v>
                </c:pt>
                <c:pt idx="16">
                  <c:v>5.2139503165350654E-2</c:v>
                </c:pt>
                <c:pt idx="17">
                  <c:v>4.0884265027524069E-2</c:v>
                </c:pt>
                <c:pt idx="18">
                  <c:v>2.7560465445509275E-2</c:v>
                </c:pt>
                <c:pt idx="19">
                  <c:v>1.40393598577222E-2</c:v>
                </c:pt>
                <c:pt idx="20">
                  <c:v>2.8258464104964354E-3</c:v>
                </c:pt>
                <c:pt idx="21">
                  <c:v>-3.676796268601068E-3</c:v>
                </c:pt>
                <c:pt idx="22">
                  <c:v>-5.3040198665778027E-3</c:v>
                </c:pt>
                <c:pt idx="23">
                  <c:v>-3.327321083092083E-3</c:v>
                </c:pt>
                <c:pt idx="24">
                  <c:v>3.0648803273969349E-4</c:v>
                </c:pt>
                <c:pt idx="25">
                  <c:v>3.6062015243170098E-3</c:v>
                </c:pt>
                <c:pt idx="26">
                  <c:v>7.6053928913497604E-3</c:v>
                </c:pt>
                <c:pt idx="27">
                  <c:v>1.3606036110620279E-2</c:v>
                </c:pt>
                <c:pt idx="28">
                  <c:v>2.2307238837493859E-2</c:v>
                </c:pt>
                <c:pt idx="29">
                  <c:v>3.3277321445073227E-2</c:v>
                </c:pt>
                <c:pt idx="30">
                  <c:v>4.45278282687529E-2</c:v>
                </c:pt>
                <c:pt idx="31">
                  <c:v>5.413653817884545E-2</c:v>
                </c:pt>
                <c:pt idx="32">
                  <c:v>6.0862498147281618E-2</c:v>
                </c:pt>
                <c:pt idx="33">
                  <c:v>6.4741536448808645E-2</c:v>
                </c:pt>
                <c:pt idx="34">
                  <c:v>6.6192808400285852E-2</c:v>
                </c:pt>
                <c:pt idx="35">
                  <c:v>6.5605483739719972E-2</c:v>
                </c:pt>
                <c:pt idx="36">
                  <c:v>6.3859695259921079E-2</c:v>
                </c:pt>
                <c:pt idx="37">
                  <c:v>6.1727365273033019E-2</c:v>
                </c:pt>
                <c:pt idx="38">
                  <c:v>6.0349016473466577E-2</c:v>
                </c:pt>
                <c:pt idx="39">
                  <c:v>6.032771897306799E-2</c:v>
                </c:pt>
                <c:pt idx="40">
                  <c:v>6.1671736930969834E-2</c:v>
                </c:pt>
                <c:pt idx="41">
                  <c:v>6.4073324202582826E-2</c:v>
                </c:pt>
                <c:pt idx="42">
                  <c:v>6.6457509909813917E-2</c:v>
                </c:pt>
                <c:pt idx="43">
                  <c:v>6.8334535837389465E-2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ЭЗӨ'!$D$7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ЭЗӨ'!$E$7:$AV$7</c:f>
              <c:numCache>
                <c:formatCode>0.0%</c:formatCode>
                <c:ptCount val="44"/>
                <c:pt idx="0">
                  <c:v>7.0155453277303881E-2</c:v>
                </c:pt>
                <c:pt idx="1">
                  <c:v>6.0538597249143455E-2</c:v>
                </c:pt>
                <c:pt idx="2">
                  <c:v>4.889570485774497E-2</c:v>
                </c:pt>
                <c:pt idx="3">
                  <c:v>3.5201405347106363E-2</c:v>
                </c:pt>
                <c:pt idx="4">
                  <c:v>3.015306339244872E-2</c:v>
                </c:pt>
                <c:pt idx="5">
                  <c:v>2.5580145903966622E-2</c:v>
                </c:pt>
                <c:pt idx="6">
                  <c:v>1.7833490502146665E-2</c:v>
                </c:pt>
                <c:pt idx="7">
                  <c:v>1.8206980668369344E-2</c:v>
                </c:pt>
                <c:pt idx="8">
                  <c:v>1.8695565716783324E-2</c:v>
                </c:pt>
                <c:pt idx="9">
                  <c:v>2.3899266892421611E-2</c:v>
                </c:pt>
                <c:pt idx="10">
                  <c:v>2.9257958736280454E-2</c:v>
                </c:pt>
                <c:pt idx="11">
                  <c:v>3.8760926474125545E-2</c:v>
                </c:pt>
                <c:pt idx="12">
                  <c:v>4.7508483561831794E-2</c:v>
                </c:pt>
                <c:pt idx="13">
                  <c:v>5.4026981143647346E-2</c:v>
                </c:pt>
                <c:pt idx="14">
                  <c:v>6.266926725563926E-2</c:v>
                </c:pt>
                <c:pt idx="15">
                  <c:v>6.2748989036336633E-2</c:v>
                </c:pt>
                <c:pt idx="16">
                  <c:v>6.3554216747369052E-2</c:v>
                </c:pt>
                <c:pt idx="17">
                  <c:v>6.0333171791849827E-2</c:v>
                </c:pt>
                <c:pt idx="18">
                  <c:v>5.4932438751814416E-2</c:v>
                </c:pt>
                <c:pt idx="19">
                  <c:v>4.615946863066811E-2</c:v>
                </c:pt>
                <c:pt idx="20">
                  <c:v>3.4660674347005704E-2</c:v>
                </c:pt>
                <c:pt idx="21">
                  <c:v>2.1961262682119287E-2</c:v>
                </c:pt>
                <c:pt idx="22">
                  <c:v>1.543419411790925E-2</c:v>
                </c:pt>
                <c:pt idx="23">
                  <c:v>5.4521760982570999E-3</c:v>
                </c:pt>
                <c:pt idx="24">
                  <c:v>6.1646973368623126E-3</c:v>
                </c:pt>
                <c:pt idx="25">
                  <c:v>7.0903905565846692E-3</c:v>
                </c:pt>
                <c:pt idx="26">
                  <c:v>3.66515777586085E-3</c:v>
                </c:pt>
                <c:pt idx="27">
                  <c:v>1.0169184685119959E-2</c:v>
                </c:pt>
                <c:pt idx="28">
                  <c:v>9.9150990048875176E-3</c:v>
                </c:pt>
                <c:pt idx="29">
                  <c:v>1.54306628212737E-2</c:v>
                </c:pt>
                <c:pt idx="30">
                  <c:v>2.3166026969187126E-2</c:v>
                </c:pt>
                <c:pt idx="31">
                  <c:v>3.2523633376239758E-2</c:v>
                </c:pt>
                <c:pt idx="32">
                  <c:v>4.2329132854380669E-2</c:v>
                </c:pt>
                <c:pt idx="33">
                  <c:v>4.8845775436187955E-2</c:v>
                </c:pt>
                <c:pt idx="34">
                  <c:v>5.3586595682017846E-2</c:v>
                </c:pt>
                <c:pt idx="35">
                  <c:v>5.4557735166438137E-2</c:v>
                </c:pt>
                <c:pt idx="36">
                  <c:v>5.8378914969529072E-2</c:v>
                </c:pt>
                <c:pt idx="37">
                  <c:v>5.6399395009653297E-2</c:v>
                </c:pt>
                <c:pt idx="38">
                  <c:v>5.5666778077961387E-2</c:v>
                </c:pt>
                <c:pt idx="39">
                  <c:v>6.0501168465378896E-2</c:v>
                </c:pt>
                <c:pt idx="40">
                  <c:v>6.1250896316588532E-2</c:v>
                </c:pt>
                <c:pt idx="41">
                  <c:v>6.5258434055876835E-2</c:v>
                </c:pt>
                <c:pt idx="42">
                  <c:v>7.0034217254769882E-2</c:v>
                </c:pt>
                <c:pt idx="43">
                  <c:v>6.9166517332160726E-2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ax val="0.1"/>
          <c:min val="-2.0000000000000004E-2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7.400805944259703E-2"/>
          <c:w val="0.88594203418216699"/>
          <c:h val="0.859302895371743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 ЭЗӨ'!$D$10</c:f>
              <c:strCache>
                <c:ptCount val="1"/>
                <c:pt idx="0">
                  <c:v>Уул уурхайн үйлдвэрлэлийн зөрүү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ЭЗӨ'!$E$10:$AV$10</c:f>
              <c:numCache>
                <c:formatCode>0.0%</c:formatCode>
                <c:ptCount val="44"/>
                <c:pt idx="0">
                  <c:v>1.0010323185632298E-2</c:v>
                </c:pt>
                <c:pt idx="1">
                  <c:v>1.4354469787436562E-2</c:v>
                </c:pt>
                <c:pt idx="2">
                  <c:v>2.14235283858564E-2</c:v>
                </c:pt>
                <c:pt idx="3">
                  <c:v>2.1318407313511877E-2</c:v>
                </c:pt>
                <c:pt idx="4">
                  <c:v>1.6418917130724204E-2</c:v>
                </c:pt>
                <c:pt idx="5">
                  <c:v>9.8845334028305216E-3</c:v>
                </c:pt>
                <c:pt idx="6">
                  <c:v>5.9001811995598183E-3</c:v>
                </c:pt>
                <c:pt idx="7">
                  <c:v>8.6020783220807223E-3</c:v>
                </c:pt>
                <c:pt idx="8">
                  <c:v>5.829521898206097E-3</c:v>
                </c:pt>
                <c:pt idx="9">
                  <c:v>4.0368561622368057E-3</c:v>
                </c:pt>
                <c:pt idx="10">
                  <c:v>2.8748177120429107E-3</c:v>
                </c:pt>
                <c:pt idx="11">
                  <c:v>-8.9667745316896407E-4</c:v>
                </c:pt>
                <c:pt idx="12">
                  <c:v>1.6635853968939283E-3</c:v>
                </c:pt>
                <c:pt idx="13">
                  <c:v>4.5811062458152793E-3</c:v>
                </c:pt>
                <c:pt idx="14">
                  <c:v>7.9492742221632003E-3</c:v>
                </c:pt>
                <c:pt idx="15">
                  <c:v>1.4609216847882184E-2</c:v>
                </c:pt>
                <c:pt idx="16">
                  <c:v>2.044276253326344E-2</c:v>
                </c:pt>
                <c:pt idx="17">
                  <c:v>1.6757719859783887E-2</c:v>
                </c:pt>
                <c:pt idx="18">
                  <c:v>2.5635830853927492E-3</c:v>
                </c:pt>
                <c:pt idx="19">
                  <c:v>-1.3236568212755094E-2</c:v>
                </c:pt>
                <c:pt idx="20">
                  <c:v>-2.2215965165126205E-2</c:v>
                </c:pt>
                <c:pt idx="21">
                  <c:v>-1.7191947716442578E-2</c:v>
                </c:pt>
                <c:pt idx="22">
                  <c:v>-2.3822499487053629E-3</c:v>
                </c:pt>
                <c:pt idx="23">
                  <c:v>1.1192302739033258E-2</c:v>
                </c:pt>
                <c:pt idx="24">
                  <c:v>1.0947159855586308E-2</c:v>
                </c:pt>
                <c:pt idx="25">
                  <c:v>9.4587510285020437E-5</c:v>
                </c:pt>
                <c:pt idx="26">
                  <c:v>-8.8361840656876137E-3</c:v>
                </c:pt>
                <c:pt idx="27">
                  <c:v>-1.8867470093735447E-2</c:v>
                </c:pt>
                <c:pt idx="28">
                  <c:v>-3.5240755910906647E-2</c:v>
                </c:pt>
                <c:pt idx="29">
                  <c:v>-3.5693099929473546E-2</c:v>
                </c:pt>
                <c:pt idx="30">
                  <c:v>-2.4248962208876724E-2</c:v>
                </c:pt>
                <c:pt idx="31">
                  <c:v>-1.4177335096530786E-2</c:v>
                </c:pt>
                <c:pt idx="32">
                  <c:v>-8.32247771314607E-3</c:v>
                </c:pt>
                <c:pt idx="33">
                  <c:v>-6.8815886667187307E-3</c:v>
                </c:pt>
                <c:pt idx="34">
                  <c:v>-8.2325464484082015E-3</c:v>
                </c:pt>
                <c:pt idx="35">
                  <c:v>-8.6167741148981646E-3</c:v>
                </c:pt>
                <c:pt idx="36">
                  <c:v>-4.513794638027209E-3</c:v>
                </c:pt>
                <c:pt idx="37">
                  <c:v>-3.0762401487767592E-3</c:v>
                </c:pt>
                <c:pt idx="38">
                  <c:v>-8.2054169582346098E-3</c:v>
                </c:pt>
                <c:pt idx="39">
                  <c:v>-1.0388854038322168E-2</c:v>
                </c:pt>
                <c:pt idx="40">
                  <c:v>-9.3357849163172996E-3</c:v>
                </c:pt>
                <c:pt idx="41">
                  <c:v>-4.7662325593074316E-3</c:v>
                </c:pt>
                <c:pt idx="42">
                  <c:v>4.2948883950655575E-4</c:v>
                </c:pt>
                <c:pt idx="43">
                  <c:v>5.3189095825706793E-3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1"/>
          <c:tx>
            <c:strRef>
              <c:f>'2. ЭЗӨ'!$D$11</c:f>
              <c:strCache>
                <c:ptCount val="1"/>
                <c:pt idx="0">
                  <c:v>Уул уурхайн бус үйлдвэрлэлийн зөрүү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f>'2. ЭЗӨ'!$E$3:$AV$4</c:f>
              <c:multiLvlStrCache>
                <c:ptCount val="4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ЭЗӨ'!$E$11:$AV$11</c:f>
              <c:numCache>
                <c:formatCode>0.0%</c:formatCode>
                <c:ptCount val="44"/>
                <c:pt idx="0">
                  <c:v>-2.0240448559867535E-2</c:v>
                </c:pt>
                <c:pt idx="1">
                  <c:v>-1.8406510505427791E-2</c:v>
                </c:pt>
                <c:pt idx="2">
                  <c:v>-2.0087690280939641E-2</c:v>
                </c:pt>
                <c:pt idx="3">
                  <c:v>-3.6314962970507729E-2</c:v>
                </c:pt>
                <c:pt idx="4">
                  <c:v>-3.8411076667744057E-2</c:v>
                </c:pt>
                <c:pt idx="5">
                  <c:v>-3.3632459174256349E-2</c:v>
                </c:pt>
                <c:pt idx="6">
                  <c:v>-2.5987545603003658E-2</c:v>
                </c:pt>
                <c:pt idx="7">
                  <c:v>-1.2187358470690019E-2</c:v>
                </c:pt>
                <c:pt idx="8">
                  <c:v>-4.4796308402250259E-3</c:v>
                </c:pt>
                <c:pt idx="9">
                  <c:v>-3.3610027622726136E-3</c:v>
                </c:pt>
                <c:pt idx="10">
                  <c:v>-3.8936506996083559E-3</c:v>
                </c:pt>
                <c:pt idx="11">
                  <c:v>5.8922692520885179E-3</c:v>
                </c:pt>
                <c:pt idx="12">
                  <c:v>1.2469513760060193E-2</c:v>
                </c:pt>
                <c:pt idx="13">
                  <c:v>1.7412862490413281E-2</c:v>
                </c:pt>
                <c:pt idx="14">
                  <c:v>1.8092668503206191E-2</c:v>
                </c:pt>
                <c:pt idx="15">
                  <c:v>2.1648421933012627E-2</c:v>
                </c:pt>
                <c:pt idx="16">
                  <c:v>2.2799177398854925E-2</c:v>
                </c:pt>
                <c:pt idx="17">
                  <c:v>2.7447812176290824E-2</c:v>
                </c:pt>
                <c:pt idx="18">
                  <c:v>2.1842146173094532E-2</c:v>
                </c:pt>
                <c:pt idx="19">
                  <c:v>9.3646229060846426E-4</c:v>
                </c:pt>
                <c:pt idx="20">
                  <c:v>-3.9064030485578112E-2</c:v>
                </c:pt>
                <c:pt idx="21">
                  <c:v>-4.6391560689016134E-2</c:v>
                </c:pt>
                <c:pt idx="22">
                  <c:v>-3.6340939859161335E-2</c:v>
                </c:pt>
                <c:pt idx="23">
                  <c:v>-2.7041786456635197E-2</c:v>
                </c:pt>
                <c:pt idx="24">
                  <c:v>-2.8716776784957414E-2</c:v>
                </c:pt>
                <c:pt idx="25">
                  <c:v>-4.4488315321254079E-2</c:v>
                </c:pt>
                <c:pt idx="26">
                  <c:v>-5.0285144975945127E-2</c:v>
                </c:pt>
                <c:pt idx="27">
                  <c:v>-4.6795148352986982E-2</c:v>
                </c:pt>
                <c:pt idx="28">
                  <c:v>-2.3209797569064036E-2</c:v>
                </c:pt>
                <c:pt idx="29">
                  <c:v>-5.754372852528211E-3</c:v>
                </c:pt>
                <c:pt idx="30">
                  <c:v>-5.4549878402370914E-3</c:v>
                </c:pt>
                <c:pt idx="31">
                  <c:v>-1.1666361746277356E-2</c:v>
                </c:pt>
                <c:pt idx="32">
                  <c:v>-1.7502744267198431E-2</c:v>
                </c:pt>
                <c:pt idx="33">
                  <c:v>-1.4182866248332171E-2</c:v>
                </c:pt>
                <c:pt idx="34">
                  <c:v>-5.716900954737294E-3</c:v>
                </c:pt>
                <c:pt idx="35">
                  <c:v>-2.0808438117168142E-3</c:v>
                </c:pt>
                <c:pt idx="36">
                  <c:v>-6.2881678415625426E-3</c:v>
                </c:pt>
                <c:pt idx="37">
                  <c:v>-1.3815457065639634E-2</c:v>
                </c:pt>
                <c:pt idx="38">
                  <c:v>-8.7240407414017063E-3</c:v>
                </c:pt>
                <c:pt idx="39">
                  <c:v>-5.7893443565324139E-3</c:v>
                </c:pt>
                <c:pt idx="40">
                  <c:v>-5.2235624361038711E-3</c:v>
                </c:pt>
                <c:pt idx="41">
                  <c:v>8.4027627764435948E-4</c:v>
                </c:pt>
                <c:pt idx="42">
                  <c:v>5.0658559127366156E-3</c:v>
                </c:pt>
                <c:pt idx="43">
                  <c:v>6.8485529372653564E-3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2"/>
          <c:tx>
            <c:strRef>
              <c:f>'2. ЭЗӨ'!$D$12</c:f>
              <c:strCache>
                <c:ptCount val="1"/>
                <c:pt idx="0">
                  <c:v>Потенциал ДНБ, сая $ (БТ)</c:v>
                </c:pt>
              </c:strCache>
            </c:strRef>
          </c:tx>
          <c:spPr>
            <a:ln>
              <a:solidFill>
                <a:srgbClr val="8B0000"/>
              </a:solidFill>
              <a:prstDash val="sysDash"/>
            </a:ln>
          </c:spPr>
          <c:marker>
            <c:symbol val="none"/>
          </c:marker>
          <c:val>
            <c:numRef>
              <c:f>'2. ЭЗӨ'!$E$12:$AV$12</c:f>
              <c:numCache>
                <c:formatCode>_-* #,##0.0_₮_-;\-* #,##0.0_₮_-;_-* "-"??_₮_-;_-@_-</c:formatCode>
                <c:ptCount val="44"/>
                <c:pt idx="0">
                  <c:v>5680619.774650123</c:v>
                </c:pt>
                <c:pt idx="1">
                  <c:v>5724381.1185622308</c:v>
                </c:pt>
                <c:pt idx="2">
                  <c:v>5771066.1724364739</c:v>
                </c:pt>
                <c:pt idx="3">
                  <c:v>5811188.6800894672</c:v>
                </c:pt>
                <c:pt idx="4">
                  <c:v>5828377.3967985176</c:v>
                </c:pt>
                <c:pt idx="5">
                  <c:v>5856272.693195031</c:v>
                </c:pt>
                <c:pt idx="6">
                  <c:v>5910529.0314273313</c:v>
                </c:pt>
                <c:pt idx="7">
                  <c:v>5963424.7709168699</c:v>
                </c:pt>
                <c:pt idx="8">
                  <c:v>6020875.8696546759</c:v>
                </c:pt>
                <c:pt idx="9">
                  <c:v>6082709.5235944726</c:v>
                </c:pt>
                <c:pt idx="10">
                  <c:v>6162814.9282316463</c:v>
                </c:pt>
                <c:pt idx="11">
                  <c:v>6227507.3103515022</c:v>
                </c:pt>
                <c:pt idx="12">
                  <c:v>6301672.926499296</c:v>
                </c:pt>
                <c:pt idx="13">
                  <c:v>6383609.1955366721</c:v>
                </c:pt>
                <c:pt idx="14">
                  <c:v>6478165.3290042132</c:v>
                </c:pt>
                <c:pt idx="15">
                  <c:v>6552349.2013227837</c:v>
                </c:pt>
                <c:pt idx="16">
                  <c:v>6633116.4200701416</c:v>
                </c:pt>
                <c:pt idx="17">
                  <c:v>6698490.0949408794</c:v>
                </c:pt>
                <c:pt idx="18">
                  <c:v>6783768.9649510412</c:v>
                </c:pt>
                <c:pt idx="19">
                  <c:v>6859761.9641737202</c:v>
                </c:pt>
                <c:pt idx="20">
                  <c:v>6922886.7429991104</c:v>
                </c:pt>
                <c:pt idx="21">
                  <c:v>6985272.0663460717</c:v>
                </c:pt>
                <c:pt idx="22">
                  <c:v>7007482.7474085158</c:v>
                </c:pt>
                <c:pt idx="23">
                  <c:v>7011384.1979786903</c:v>
                </c:pt>
                <c:pt idx="24">
                  <c:v>7040947.4496836616</c:v>
                </c:pt>
                <c:pt idx="25">
                  <c:v>7068087.555945551</c:v>
                </c:pt>
                <c:pt idx="26">
                  <c:v>7124321.1329953363</c:v>
                </c:pt>
                <c:pt idx="27">
                  <c:v>7226870.8527479433</c:v>
                </c:pt>
                <c:pt idx="28">
                  <c:v>7343296.3956487402</c:v>
                </c:pt>
                <c:pt idx="29">
                  <c:v>7408014.4062912157</c:v>
                </c:pt>
                <c:pt idx="30">
                  <c:v>7432139.2808808675</c:v>
                </c:pt>
                <c:pt idx="31">
                  <c:v>7487608.4092585575</c:v>
                </c:pt>
                <c:pt idx="32">
                  <c:v>7597356.3799414607</c:v>
                </c:pt>
                <c:pt idx="33">
                  <c:v>7720442.1988166133</c:v>
                </c:pt>
                <c:pt idx="34">
                  <c:v>7836325.5295085991</c:v>
                </c:pt>
                <c:pt idx="35">
                  <c:v>7929047.7148473626</c:v>
                </c:pt>
                <c:pt idx="36">
                  <c:v>8007015.877458185</c:v>
                </c:pt>
                <c:pt idx="37">
                  <c:v>8090213.6675310461</c:v>
                </c:pt>
                <c:pt idx="38">
                  <c:v>8197421.4051983068</c:v>
                </c:pt>
                <c:pt idx="39">
                  <c:v>8296404.6149827922</c:v>
                </c:pt>
                <c:pt idx="40">
                  <c:v>8406475.8389036506</c:v>
                </c:pt>
                <c:pt idx="41">
                  <c:v>8501450.8913998585</c:v>
                </c:pt>
                <c:pt idx="42">
                  <c:v>8593045.7467157394</c:v>
                </c:pt>
                <c:pt idx="43">
                  <c:v>8697235.7217085864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F7B-40E1-A330-DD2FF3F8A36A}"/>
            </c:ext>
          </c:extLst>
        </c:ser>
        <c:ser>
          <c:idx val="3"/>
          <c:order val="3"/>
          <c:tx>
            <c:strRef>
              <c:f>'2. ЭЗӨ'!$D$13</c:f>
              <c:strCache>
                <c:ptCount val="1"/>
                <c:pt idx="0">
                  <c:v>Бодит ДНБ, сая $ (БТ)</c:v>
                </c:pt>
              </c:strCache>
            </c:strRef>
          </c:tx>
          <c:spPr>
            <a:ln w="15875">
              <a:solidFill>
                <a:srgbClr val="8B0000"/>
              </a:solidFill>
            </a:ln>
          </c:spPr>
          <c:marker>
            <c:symbol val="none"/>
          </c:marker>
          <c:val>
            <c:numRef>
              <c:f>'2. ЭЗӨ'!$E$13:$AV$13</c:f>
              <c:numCache>
                <c:formatCode>_-* #,##0.0_₮_-;\-* #,##0.0_₮_-;_-* "-"??_₮_-;_-@_-</c:formatCode>
                <c:ptCount val="44"/>
                <c:pt idx="0">
                  <c:v>5575164.0450576721</c:v>
                </c:pt>
                <c:pt idx="1">
                  <c:v>5682276.4849130316</c:v>
                </c:pt>
                <c:pt idx="2">
                  <c:v>5935797.8005528245</c:v>
                </c:pt>
                <c:pt idx="3">
                  <c:v>5656630.1895300113</c:v>
                </c:pt>
                <c:pt idx="4">
                  <c:v>5710754.4457171503</c:v>
                </c:pt>
                <c:pt idx="5">
                  <c:v>5722737.3123668442</c:v>
                </c:pt>
                <c:pt idx="6">
                  <c:v>5718951.2577571766</c:v>
                </c:pt>
                <c:pt idx="7">
                  <c:v>6035981.8988485718</c:v>
                </c:pt>
                <c:pt idx="8">
                  <c:v>6032861.4994574729</c:v>
                </c:pt>
                <c:pt idx="9">
                  <c:v>6076553.2893582974</c:v>
                </c:pt>
                <c:pt idx="10">
                  <c:v>6150641.8488275455</c:v>
                </c:pt>
                <c:pt idx="11">
                  <c:v>6240490.2314993553</c:v>
                </c:pt>
                <c:pt idx="12">
                  <c:v>6401920.6188166682</c:v>
                </c:pt>
                <c:pt idx="13">
                  <c:v>6548980.1945429035</c:v>
                </c:pt>
                <c:pt idx="14">
                  <c:v>6617295.4358325154</c:v>
                </c:pt>
                <c:pt idx="15">
                  <c:v>6796296.5718550626</c:v>
                </c:pt>
                <c:pt idx="16">
                  <c:v>6935730.9061588319</c:v>
                </c:pt>
                <c:pt idx="17">
                  <c:v>7053246.7451257147</c:v>
                </c:pt>
                <c:pt idx="18">
                  <c:v>6969030.6607359005</c:v>
                </c:pt>
                <c:pt idx="19">
                  <c:v>6943876.8470138758</c:v>
                </c:pt>
                <c:pt idx="20">
                  <c:v>6212993.6065415405</c:v>
                </c:pt>
                <c:pt idx="21">
                  <c:v>6528792.7064389167</c:v>
                </c:pt>
                <c:pt idx="22">
                  <c:v>6776046.6507927338</c:v>
                </c:pt>
                <c:pt idx="23">
                  <c:v>6987007.4234497836</c:v>
                </c:pt>
                <c:pt idx="24">
                  <c:v>7109389.2645803122</c:v>
                </c:pt>
                <c:pt idx="25">
                  <c:v>6621388.1747403452</c:v>
                </c:pt>
                <c:pt idx="26">
                  <c:v>6716760.9848520625</c:v>
                </c:pt>
                <c:pt idx="27">
                  <c:v>6732375.4252084745</c:v>
                </c:pt>
                <c:pt idx="28">
                  <c:v>6825860.0107640522</c:v>
                </c:pt>
                <c:pt idx="29">
                  <c:v>7093725.3659605514</c:v>
                </c:pt>
                <c:pt idx="30">
                  <c:v>7177040.0017510587</c:v>
                </c:pt>
                <c:pt idx="31">
                  <c:v>7258728.2552246014</c:v>
                </c:pt>
                <c:pt idx="32">
                  <c:v>7366052.4756655991</c:v>
                </c:pt>
                <c:pt idx="33">
                  <c:v>7540946.0278626923</c:v>
                </c:pt>
                <c:pt idx="34">
                  <c:v>7748323.071147508</c:v>
                </c:pt>
                <c:pt idx="35">
                  <c:v>7808897.1354941688</c:v>
                </c:pt>
                <c:pt idx="36">
                  <c:v>7974136.3013574053</c:v>
                </c:pt>
                <c:pt idx="37">
                  <c:v>7876429.1060836893</c:v>
                </c:pt>
                <c:pt idx="38">
                  <c:v>8083050.5292866584</c:v>
                </c:pt>
                <c:pt idx="39">
                  <c:v>8155349.0900977347</c:v>
                </c:pt>
                <c:pt idx="40">
                  <c:v>8210894.2701715361</c:v>
                </c:pt>
                <c:pt idx="41">
                  <c:v>8498570.237847086</c:v>
                </c:pt>
                <c:pt idx="42">
                  <c:v>8612581.0069373176</c:v>
                </c:pt>
                <c:pt idx="43">
                  <c:v>8872521.6178478431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F7B-40E1-A330-DD2FF3F8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80296"/>
        <c:axId val="869090736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Үйлдвэрлэлийн</a:t>
                </a:r>
                <a:r>
                  <a:rPr lang="mn-MN" baseline="0"/>
                  <a:t> зөрүү, потгециал үйлдвэрлэлд эзлэх хувь</a:t>
                </a:r>
                <a:endParaRPr lang="en-US"/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</c:valAx>
      <c:valAx>
        <c:axId val="869090736"/>
        <c:scaling>
          <c:orientation val="minMax"/>
          <c:max val="9000000"/>
          <c:min val="5500000"/>
        </c:scaling>
        <c:delete val="0"/>
        <c:axPos val="r"/>
        <c:numFmt formatCode="_-* #,##0.0_₮_-;\-* #,##0.0_₮_-;_-* &quot;-&quot;??_₮_-;_-@_-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869080296"/>
        <c:crosses val="max"/>
        <c:crossBetween val="between"/>
        <c:dispUnits>
          <c:builtInUnit val="millions"/>
          <c:dispUnitsLbl/>
        </c:dispUnits>
      </c:valAx>
      <c:catAx>
        <c:axId val="869080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90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603842596974895"/>
          <c:y val="4.0444727016472344E-2"/>
          <c:w val="0.55528801837075004"/>
          <c:h val="7.91546953763799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5"/>
          <c:order val="0"/>
          <c:tx>
            <c:strRef>
              <c:f>'2. ЭЗӨ'!$D$21</c:f>
              <c:strCache>
                <c:ptCount val="1"/>
                <c:pt idx="0">
                  <c:v>Ерөнхий индекс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ЭЗӨ'!$AC$21:$AW$21</c:f>
              <c:numCache>
                <c:formatCode>0.0</c:formatCode>
                <c:ptCount val="21"/>
                <c:pt idx="0">
                  <c:v>34.456865041181416</c:v>
                </c:pt>
                <c:pt idx="1">
                  <c:v>41.268547909767264</c:v>
                </c:pt>
                <c:pt idx="2">
                  <c:v>43.110307345914748</c:v>
                </c:pt>
                <c:pt idx="3">
                  <c:v>41.726460238968578</c:v>
                </c:pt>
                <c:pt idx="4">
                  <c:v>36.77374057314443</c:v>
                </c:pt>
                <c:pt idx="5">
                  <c:v>46.873419289053984</c:v>
                </c:pt>
                <c:pt idx="6">
                  <c:v>44.891745219463886</c:v>
                </c:pt>
                <c:pt idx="7">
                  <c:v>48.133222124779969</c:v>
                </c:pt>
                <c:pt idx="8">
                  <c:v>51.073782882005794</c:v>
                </c:pt>
                <c:pt idx="9">
                  <c:v>52.334410579867566</c:v>
                </c:pt>
                <c:pt idx="10">
                  <c:v>52.85865246244532</c:v>
                </c:pt>
                <c:pt idx="11">
                  <c:v>56.385664133335808</c:v>
                </c:pt>
                <c:pt idx="12">
                  <c:v>54.115175979097685</c:v>
                </c:pt>
                <c:pt idx="13">
                  <c:v>52.357261094218963</c:v>
                </c:pt>
                <c:pt idx="14">
                  <c:v>50.747661740194246</c:v>
                </c:pt>
                <c:pt idx="15">
                  <c:v>52.830028605713622</c:v>
                </c:pt>
                <c:pt idx="16">
                  <c:v>44.763666155043239</c:v>
                </c:pt>
                <c:pt idx="17">
                  <c:v>45.339735805764214</c:v>
                </c:pt>
                <c:pt idx="18">
                  <c:v>45.400052469481182</c:v>
                </c:pt>
                <c:pt idx="19">
                  <c:v>46.0423269177519</c:v>
                </c:pt>
                <c:pt idx="20">
                  <c:v>39.389353132615291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56A-A732-CB07BA63ABB2}"/>
            </c:ext>
          </c:extLst>
        </c:ser>
        <c:ser>
          <c:idx val="4"/>
          <c:order val="1"/>
          <c:tx>
            <c:strRef>
              <c:f>'2. ЭЗӨ'!$D$20</c:f>
              <c:strCache>
                <c:ptCount val="1"/>
                <c:pt idx="0">
                  <c:v>Босго утга</c:v>
                </c:pt>
              </c:strCache>
            </c:strRef>
          </c:tx>
          <c:spPr>
            <a:ln w="12700" cap="rnd">
              <a:solidFill>
                <a:schemeClr val="bg2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  <a:alpha val="60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ЭЗӨ'!$AC$20:$AW$20</c:f>
              <c:numCache>
                <c:formatCode>0.0</c:formatCode>
                <c:ptCount val="2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2-456A-A732-CB07BA63ABB2}"/>
            </c:ext>
          </c:extLst>
        </c:ser>
        <c:ser>
          <c:idx val="0"/>
          <c:order val="2"/>
          <c:tx>
            <c:strRef>
              <c:f>'2. ЭЗӨ'!$D$16</c:f>
              <c:strCache>
                <c:ptCount val="1"/>
                <c:pt idx="0">
                  <c:v>Аж үйлдвэр</c:v>
                </c:pt>
              </c:strCache>
            </c:strRef>
          </c:tx>
          <c:spPr>
            <a:ln w="19050" cap="rnd">
              <a:solidFill>
                <a:srgbClr val="C5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8B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ЭЗӨ'!$AC$16:$AW$16</c:f>
              <c:numCache>
                <c:formatCode>0.0</c:formatCode>
                <c:ptCount val="21"/>
                <c:pt idx="0">
                  <c:v>40.227056096759142</c:v>
                </c:pt>
                <c:pt idx="1">
                  <c:v>44.243353762897371</c:v>
                </c:pt>
                <c:pt idx="2">
                  <c:v>46.184005771557061</c:v>
                </c:pt>
                <c:pt idx="3">
                  <c:v>44.452879038622953</c:v>
                </c:pt>
                <c:pt idx="4">
                  <c:v>35.626438101461147</c:v>
                </c:pt>
                <c:pt idx="5">
                  <c:v>45.852789626731358</c:v>
                </c:pt>
                <c:pt idx="6">
                  <c:v>46.880518810334245</c:v>
                </c:pt>
                <c:pt idx="7">
                  <c:v>53.093464741891225</c:v>
                </c:pt>
                <c:pt idx="8">
                  <c:v>50.21175914663629</c:v>
                </c:pt>
                <c:pt idx="9">
                  <c:v>52.557933896010503</c:v>
                </c:pt>
                <c:pt idx="10">
                  <c:v>54.090218474154192</c:v>
                </c:pt>
                <c:pt idx="11">
                  <c:v>59.29410801420115</c:v>
                </c:pt>
                <c:pt idx="12">
                  <c:v>55.150609737351999</c:v>
                </c:pt>
                <c:pt idx="13">
                  <c:v>49.912895376679529</c:v>
                </c:pt>
                <c:pt idx="14">
                  <c:v>48.929585096176474</c:v>
                </c:pt>
                <c:pt idx="15">
                  <c:v>54.209709797282116</c:v>
                </c:pt>
                <c:pt idx="16">
                  <c:v>45.620164607365595</c:v>
                </c:pt>
                <c:pt idx="17">
                  <c:v>49.658640791057977</c:v>
                </c:pt>
                <c:pt idx="18">
                  <c:v>46.561042692627765</c:v>
                </c:pt>
                <c:pt idx="19">
                  <c:v>51.093799434994281</c:v>
                </c:pt>
                <c:pt idx="20">
                  <c:v>38.203798354567141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2-456A-A732-CB07BA63ABB2}"/>
            </c:ext>
          </c:extLst>
        </c:ser>
        <c:ser>
          <c:idx val="1"/>
          <c:order val="3"/>
          <c:tx>
            <c:strRef>
              <c:f>'2. ЭЗӨ'!$D$17</c:f>
              <c:strCache>
                <c:ptCount val="1"/>
                <c:pt idx="0">
                  <c:v>Барилга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ЭЗӨ'!$AC$17:$AW$17</c:f>
              <c:numCache>
                <c:formatCode>0.0</c:formatCode>
                <c:ptCount val="21"/>
                <c:pt idx="0">
                  <c:v>28.746206972915456</c:v>
                </c:pt>
                <c:pt idx="1">
                  <c:v>37.407327506333779</c:v>
                </c:pt>
                <c:pt idx="2">
                  <c:v>36.095705943794407</c:v>
                </c:pt>
                <c:pt idx="3">
                  <c:v>30.748169375502794</c:v>
                </c:pt>
                <c:pt idx="4">
                  <c:v>36.859077381298739</c:v>
                </c:pt>
                <c:pt idx="5">
                  <c:v>35.046907738409729</c:v>
                </c:pt>
                <c:pt idx="6">
                  <c:v>35.921809849138093</c:v>
                </c:pt>
                <c:pt idx="7">
                  <c:v>30.383451652389599</c:v>
                </c:pt>
                <c:pt idx="8">
                  <c:v>47.443730199844161</c:v>
                </c:pt>
                <c:pt idx="9">
                  <c:v>45.073279206435615</c:v>
                </c:pt>
                <c:pt idx="10">
                  <c:v>39.049762986178713</c:v>
                </c:pt>
                <c:pt idx="11">
                  <c:v>44.958220819121784</c:v>
                </c:pt>
                <c:pt idx="12">
                  <c:v>47.844941009925357</c:v>
                </c:pt>
                <c:pt idx="13">
                  <c:v>48.970664805832463</c:v>
                </c:pt>
                <c:pt idx="14">
                  <c:v>43.25988755459538</c:v>
                </c:pt>
                <c:pt idx="15">
                  <c:v>46.77894785458615</c:v>
                </c:pt>
                <c:pt idx="16">
                  <c:v>41.351307717445081</c:v>
                </c:pt>
                <c:pt idx="17">
                  <c:v>43.166729598551157</c:v>
                </c:pt>
                <c:pt idx="18">
                  <c:v>37.609827055641034</c:v>
                </c:pt>
                <c:pt idx="19">
                  <c:v>35.061156096737349</c:v>
                </c:pt>
                <c:pt idx="20">
                  <c:v>33.579817055509345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2-456A-A732-CB07BA63ABB2}"/>
            </c:ext>
          </c:extLst>
        </c:ser>
        <c:ser>
          <c:idx val="2"/>
          <c:order val="4"/>
          <c:tx>
            <c:strRef>
              <c:f>'2. ЭЗӨ'!$D$18</c:f>
              <c:strCache>
                <c:ptCount val="1"/>
                <c:pt idx="0">
                  <c:v>Дотоод худалдаа</c:v>
                </c:pt>
              </c:strCache>
            </c:strRef>
          </c:tx>
          <c:spPr>
            <a:ln w="19050" cap="rnd">
              <a:solidFill>
                <a:srgbClr val="7EA6A7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ЭЗӨ'!$AC$18:$AW$18</c:f>
              <c:numCache>
                <c:formatCode>0.0</c:formatCode>
                <c:ptCount val="21"/>
                <c:pt idx="0">
                  <c:v>31.908303112300583</c:v>
                </c:pt>
                <c:pt idx="1">
                  <c:v>37.504940080022223</c:v>
                </c:pt>
                <c:pt idx="2">
                  <c:v>41.709740184747716</c:v>
                </c:pt>
                <c:pt idx="3">
                  <c:v>42.573257671851927</c:v>
                </c:pt>
                <c:pt idx="4">
                  <c:v>35.053707943347774</c:v>
                </c:pt>
                <c:pt idx="5">
                  <c:v>45.435578665262035</c:v>
                </c:pt>
                <c:pt idx="6">
                  <c:v>38.246572584760827</c:v>
                </c:pt>
                <c:pt idx="7">
                  <c:v>42.486968458719502</c:v>
                </c:pt>
                <c:pt idx="8">
                  <c:v>56.185910964943716</c:v>
                </c:pt>
                <c:pt idx="9">
                  <c:v>50.371233790756484</c:v>
                </c:pt>
                <c:pt idx="10">
                  <c:v>52.433831987005441</c:v>
                </c:pt>
                <c:pt idx="11">
                  <c:v>49.969972332809256</c:v>
                </c:pt>
                <c:pt idx="12">
                  <c:v>49.142192435445594</c:v>
                </c:pt>
                <c:pt idx="13">
                  <c:v>54.370986662051713</c:v>
                </c:pt>
                <c:pt idx="14">
                  <c:v>52.246062732650586</c:v>
                </c:pt>
                <c:pt idx="15">
                  <c:v>49.176115806043356</c:v>
                </c:pt>
                <c:pt idx="16">
                  <c:v>39.044326116534748</c:v>
                </c:pt>
                <c:pt idx="17">
                  <c:v>43.346318935698378</c:v>
                </c:pt>
                <c:pt idx="18">
                  <c:v>41.296979348337857</c:v>
                </c:pt>
                <c:pt idx="19">
                  <c:v>38.779668680620119</c:v>
                </c:pt>
                <c:pt idx="20">
                  <c:v>36.21714241005202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2-456A-A732-CB07BA63ABB2}"/>
            </c:ext>
          </c:extLst>
        </c:ser>
        <c:ser>
          <c:idx val="3"/>
          <c:order val="5"/>
          <c:tx>
            <c:strRef>
              <c:f>'2. ЭЗӨ'!$D$19</c:f>
              <c:strCache>
                <c:ptCount val="1"/>
                <c:pt idx="0">
                  <c:v>Үйлчилгээ</c:v>
                </c:pt>
              </c:strCache>
            </c:strRef>
          </c:tx>
          <c:spPr>
            <a:ln w="19050" cap="rnd">
              <a:solidFill>
                <a:srgbClr val="FBB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2-456A-A732-CB07BA6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77F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 ЭЗӨ'!$AC$3:$AW$4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'2. ЭЗӨ'!$AC$19:$AW$19</c:f>
              <c:numCache>
                <c:formatCode>0.0</c:formatCode>
                <c:ptCount val="21"/>
                <c:pt idx="0">
                  <c:v>28.940144341964597</c:v>
                </c:pt>
                <c:pt idx="1">
                  <c:v>39.037226233235081</c:v>
                </c:pt>
                <c:pt idx="2">
                  <c:v>40.708777885987594</c:v>
                </c:pt>
                <c:pt idx="3">
                  <c:v>40.443554939732081</c:v>
                </c:pt>
                <c:pt idx="4">
                  <c:v>39.084199074885426</c:v>
                </c:pt>
                <c:pt idx="5">
                  <c:v>50.490893144792452</c:v>
                </c:pt>
                <c:pt idx="6">
                  <c:v>46.414536258017556</c:v>
                </c:pt>
                <c:pt idx="7">
                  <c:v>46.850534316668771</c:v>
                </c:pt>
                <c:pt idx="8">
                  <c:v>50.476457390223359</c:v>
                </c:pt>
                <c:pt idx="9">
                  <c:v>53.5902071578044</c:v>
                </c:pt>
                <c:pt idx="10">
                  <c:v>53.113801491758004</c:v>
                </c:pt>
                <c:pt idx="11">
                  <c:v>57.359685404272199</c:v>
                </c:pt>
                <c:pt idx="12">
                  <c:v>54.543067814185534</c:v>
                </c:pt>
                <c:pt idx="13">
                  <c:v>55.161663961571151</c:v>
                </c:pt>
                <c:pt idx="14">
                  <c:v>53.267363402446101</c:v>
                </c:pt>
                <c:pt idx="15">
                  <c:v>52.582371792554419</c:v>
                </c:pt>
                <c:pt idx="16">
                  <c:v>45.839083581797716</c:v>
                </c:pt>
                <c:pt idx="17">
                  <c:v>40.341328209866553</c:v>
                </c:pt>
                <c:pt idx="18">
                  <c:v>46.78170179730342</c:v>
                </c:pt>
                <c:pt idx="19">
                  <c:v>44.494469677619328</c:v>
                </c:pt>
                <c:pt idx="20">
                  <c:v>42.247001931865164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C2-456A-A732-CB07BA63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37648"/>
        <c:axId val="220631408"/>
      </c:lineChart>
      <c:catAx>
        <c:axId val="22063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220631408"/>
        <c:crosses val="autoZero"/>
        <c:auto val="1"/>
        <c:lblAlgn val="ctr"/>
        <c:lblOffset val="100"/>
        <c:noMultiLvlLbl val="0"/>
      </c:catAx>
      <c:valAx>
        <c:axId val="220631408"/>
        <c:scaling>
          <c:orientation val="minMax"/>
          <c:min val="2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22063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65000"/>
              <a:lumOff val="35000"/>
            </a:schemeClr>
          </a:solidFill>
          <a:latin typeface="PT Sans" panose="020B0503020203020204" pitchFamily="34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396051881389274E-2"/>
          <c:y val="0.13893090059376423"/>
          <c:w val="0.90804837174552311"/>
          <c:h val="0.771940980969517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 ЭЗӨ-2'!$A$20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ЭЗӨ-2'!$AJ$20:$AN$20</c:f>
              <c:numCache>
                <c:formatCode>0.0%</c:formatCode>
                <c:ptCount val="5"/>
                <c:pt idx="0">
                  <c:v>2.8366755472095911E-2</c:v>
                </c:pt>
                <c:pt idx="1">
                  <c:v>2.9112019488521768E-2</c:v>
                </c:pt>
                <c:pt idx="2">
                  <c:v>4.3943646120688441E-2</c:v>
                </c:pt>
                <c:pt idx="3">
                  <c:v>7.2481372852799463E-3</c:v>
                </c:pt>
                <c:pt idx="4">
                  <c:v>1.1408900376257396E-2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0-4E3F-A604-8CC1CCF98D76}"/>
            </c:ext>
          </c:extLst>
        </c:ser>
        <c:ser>
          <c:idx val="5"/>
          <c:order val="1"/>
          <c:tx>
            <c:strRef>
              <c:f>'2. ЭЗӨ-2'!$A$16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ЭЗӨ-2'!$AJ$16:$AN$16</c:f>
              <c:numCache>
                <c:formatCode>0.0%</c:formatCode>
                <c:ptCount val="5"/>
                <c:pt idx="0">
                  <c:v>-2.084280704996647E-2</c:v>
                </c:pt>
                <c:pt idx="1">
                  <c:v>2.5794311856915185E-2</c:v>
                </c:pt>
                <c:pt idx="2">
                  <c:v>1.3606347507398775E-2</c:v>
                </c:pt>
                <c:pt idx="3">
                  <c:v>1.4115309530807649E-2</c:v>
                </c:pt>
                <c:pt idx="4">
                  <c:v>4.9590363506250762E-2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0-4E3F-A604-8CC1CCF98D76}"/>
            </c:ext>
          </c:extLst>
        </c:ser>
        <c:ser>
          <c:idx val="4"/>
          <c:order val="2"/>
          <c:tx>
            <c:strRef>
              <c:f>'2. ЭЗӨ-2'!$A$17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ЭЗӨ-2'!$AJ$17:$AN$17</c:f>
              <c:numCache>
                <c:formatCode>0.0%</c:formatCode>
                <c:ptCount val="5"/>
                <c:pt idx="0">
                  <c:v>3.9600885857383663E-3</c:v>
                </c:pt>
                <c:pt idx="1">
                  <c:v>1.7825652029705895E-2</c:v>
                </c:pt>
                <c:pt idx="2">
                  <c:v>9.6061549197984219E-3</c:v>
                </c:pt>
                <c:pt idx="3">
                  <c:v>3.0928313190610726E-3</c:v>
                </c:pt>
                <c:pt idx="4">
                  <c:v>1.0972052995975801E-2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0-4E3F-A604-8CC1CCF98D76}"/>
            </c:ext>
          </c:extLst>
        </c:ser>
        <c:ser>
          <c:idx val="1"/>
          <c:order val="3"/>
          <c:tx>
            <c:strRef>
              <c:f>'2. ЭЗӨ-2'!$A$18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ЭЗӨ-2'!$AJ$18:$AN$18</c:f>
              <c:numCache>
                <c:formatCode>0.0%</c:formatCode>
                <c:ptCount val="5"/>
                <c:pt idx="0">
                  <c:v>1.6834027951269526E-2</c:v>
                </c:pt>
                <c:pt idx="1">
                  <c:v>-1.3323311304983718E-2</c:v>
                </c:pt>
                <c:pt idx="2">
                  <c:v>-3.6384836185142454E-2</c:v>
                </c:pt>
                <c:pt idx="3">
                  <c:v>2.856225870695708E-2</c:v>
                </c:pt>
                <c:pt idx="4">
                  <c:v>4.2881045687163345E-3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0-4E3F-A604-8CC1CCF98D76}"/>
            </c:ext>
          </c:extLst>
        </c:ser>
        <c:ser>
          <c:idx val="6"/>
          <c:order val="4"/>
          <c:tx>
            <c:strRef>
              <c:f>'2. ЭЗӨ-2'!$A$19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ЭЗӨ-2'!$AJ$19:$AN$19</c:f>
              <c:numCache>
                <c:formatCode>0.0%</c:formatCode>
                <c:ptCount val="5"/>
                <c:pt idx="0">
                  <c:v>8.3859558004529371E-3</c:v>
                </c:pt>
                <c:pt idx="1">
                  <c:v>6.5062716050412334E-3</c:v>
                </c:pt>
                <c:pt idx="2">
                  <c:v>2.1246737722813553E-3</c:v>
                </c:pt>
                <c:pt idx="3">
                  <c:v>1.5024287768065598E-2</c:v>
                </c:pt>
                <c:pt idx="4">
                  <c:v>7.0603547487424262E-4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0-4E3F-A604-8CC1CCF98D76}"/>
            </c:ext>
          </c:extLst>
        </c:ser>
        <c:ser>
          <c:idx val="3"/>
          <c:order val="5"/>
          <c:tx>
            <c:strRef>
              <c:f>'2. ЭЗӨ-2'!$A$21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ЭЗӨ-2'!$AJ$21:$AN$21</c:f>
              <c:numCache>
                <c:formatCode>0.0%</c:formatCode>
                <c:ptCount val="5"/>
                <c:pt idx="0">
                  <c:v>1.3623090371172725E-2</c:v>
                </c:pt>
                <c:pt idx="1">
                  <c:v>8.3061698829277105E-3</c:v>
                </c:pt>
                <c:pt idx="2">
                  <c:v>1.8324467675787815E-2</c:v>
                </c:pt>
                <c:pt idx="3">
                  <c:v>3.9631760610755372E-4</c:v>
                </c:pt>
                <c:pt idx="4">
                  <c:v>1.6906410595351944E-3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</c:barChart>
      <c:lineChart>
        <c:grouping val="standard"/>
        <c:varyColors val="0"/>
        <c:ser>
          <c:idx val="0"/>
          <c:order val="6"/>
          <c:tx>
            <c:strRef>
              <c:f>'2. ЭЗӨ-2'!$A$15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 w="3175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ЭЗӨ-2'!$AJ$14:$AN$14</c:f>
              <c:strCach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2026Q1</c:v>
                </c:pt>
              </c:strCache>
            </c:strRef>
          </c:cat>
          <c:val>
            <c:numRef>
              <c:f>'2. ЭЗӨ-2'!$AJ$15:$AN$15</c:f>
              <c:numCache>
                <c:formatCode>0.0%</c:formatCode>
                <c:ptCount val="5"/>
                <c:pt idx="0">
                  <c:v>5.0327096366073576E-2</c:v>
                </c:pt>
                <c:pt idx="1">
                  <c:v>7.4221127615357707E-2</c:v>
                </c:pt>
                <c:pt idx="2">
                  <c:v>5.1220453810812527E-2</c:v>
                </c:pt>
                <c:pt idx="3">
                  <c:v>6.8439142216278892E-2</c:v>
                </c:pt>
                <c:pt idx="4">
                  <c:v>7.8656080367312642E-2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1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0508894721493259E-3"/>
          <c:w val="1"/>
          <c:h val="0.17201087292899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06ACF72-1D88-4F46-A94C-9FE8BE9B6CC6}">
  <sheetPr>
    <tabColor rgb="FFFFC000"/>
  </sheetPr>
  <sheetViews>
    <sheetView zoomScale="9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54FD4859-4825-49C8-AF88-E7B792413D64}" scale="78" zoomToFit="1">
      <pageMargins left="0" right="0" top="0" bottom="0" header="0" footer="0"/>
    </customSheetView>
    <customSheetView guid="{8D4EA38E-ED42-44A9-9431-B3D4F6087B53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7F35B6E-E05C-4EA3-8C0A-67DD49E78495}">
  <sheetPr>
    <tabColor theme="7" tint="0.59999389629810485"/>
  </sheetPr>
  <sheetViews>
    <sheetView tabSelected="1" zoomScale="9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47343C-4066-4596-9EEE-74FD60EE1320}">
  <sheetPr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47344-267E-4D4D-8524-38CA0EA7ACDC}">
  <sheetPr codeName="Chart5">
    <tabColor theme="7" tint="0.39997558519241921"/>
  </sheetPr>
  <sheetViews>
    <sheetView zoomScale="98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 codeName="Chart12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 codeName="Chart18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 codeName="Chart19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 codeName="Chart25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5B35E1-F36C-4A50-8E7D-32618D35964B}">
  <sheetPr codeName="Chart30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E797AA-43FD-456C-BBCF-8156FB031099}">
  <sheetPr codeName="Chart41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 codeName="Chart26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 codeName="Chart27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642F07-0565-4CE6-AA1C-EB68038DD988}">
  <sheetPr>
    <tabColor theme="4" tint="-0.499984740745262"/>
  </sheetPr>
  <sheetViews>
    <sheetView zoomScale="106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AE22C97-11CD-4500-A1E9-75E1CA2A014D}">
  <sheetPr>
    <tabColor theme="4" tint="-0.499984740745262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A04AAD-2340-498D-92FF-4958EDE04F08}">
  <sheetPr>
    <tabColor theme="4" tint="-0.499984740745262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F75799-8638-464B-A8FD-A6C87BB06204}">
  <sheetPr>
    <tabColor theme="4" tint="-0.499984740745262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4AAAFE-450E-4F77-B5C4-24CB8BF96F74}">
  <sheetPr>
    <tabColor theme="9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92D2AD-5118-4A33-BF38-42AA63F40C85}">
  <sheetPr>
    <tabColor theme="9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3D9636-0DA9-4D0F-8018-75269D95C6EA}">
  <sheetPr>
    <tabColor theme="9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E7CAFBE-FFBA-4AE0-A432-F73007B1E30F}">
  <sheetPr>
    <tabColor theme="9" tint="0.59999389629810485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E6ED6C1-8ED5-46D2-8E20-77E8750E9E58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 codeName="Chart6"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986B49-4D53-4DAD-9EC8-F3B04EDD5F97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678A4CF-3901-48AB-A411-33BB77986872}">
  <sheetPr>
    <tabColor theme="4" tint="0.59999389629810485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DB592-4843-42BD-A8FA-9265834FECEC}">
  <sheetPr>
    <tabColor theme="4" tint="0.59999389629810485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517D72-ABB8-4586-8FAE-751933E0367D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B1652-087B-4DE6-936D-086E5CA642EE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AE37596-F29B-4F27-940F-4CE96DA24CE2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6CFE1BA-BAA8-475B-B664-06548C120719}">
  <sheetPr>
    <tabColor theme="4" tint="0.59999389629810485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70" workbookViewId="0"/>
  </sheetViews>
  <customSheetViews>
    <customSheetView guid="{54FD4859-4825-49C8-AF88-E7B792413D64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8D4EA38E-ED42-44A9-9431-B3D4F6087B53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70" workbookViewId="0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56D284D-EC7D-4B19-8096-ECCEC3CC52A8}">
  <sheetPr>
    <tabColor rgb="FF7EA6A7"/>
  </sheetPr>
  <sheetViews>
    <sheetView zoomScale="98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0" workbookViewId="0"/>
  </sheetViews>
  <customSheetViews>
    <customSheetView guid="{54FD4859-4825-49C8-AF88-E7B792413D64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8D4EA38E-ED42-44A9-9431-B3D4F6087B53}" scale="55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42F243-F412-4C37-8236-A8BBE0D3309A}">
  <sheetPr>
    <tabColor rgb="FF7EA6A7"/>
  </sheetPr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D9A2BC-8576-4951-A08E-491920A6DB0F}">
  <sheetPr codeName="Chart8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C6751E-FD44-9419-D28E-5A277D99080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133350</xdr:colOff>
      <xdr:row>42</xdr:row>
      <xdr:rowOff>47625</xdr:rowOff>
    </xdr:from>
    <xdr:to>
      <xdr:col>25</xdr:col>
      <xdr:colOff>428625</xdr:colOff>
      <xdr:row>66</xdr:row>
      <xdr:rowOff>85725</xdr:rowOff>
    </xdr:to>
    <xdr:graphicFrame macro="">
      <xdr:nvGraphicFramePr>
        <xdr:cNvPr id="7" name="Chart 13">
          <a:extLst>
            <a:ext uri="{FF2B5EF4-FFF2-40B4-BE49-F238E27FC236}">
              <a16:creationId xmlns:a16="http://schemas.microsoft.com/office/drawing/2014/main" id="{BC59DD3A-7903-42F9-B86E-DBB37BF4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C6D2A38-40F5-81B3-F73B-9C7EB2BFF4B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CAEDD4FB-D1EF-546F-EA17-34B667BE47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6B38FBB-7944-8A47-2331-73E51BA3E6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A32793-F610-D11F-4223-8BD79F08188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66809707-C782-A076-1C82-68DA7306E8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21" name="Chart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9340" cy="6083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5B684D-26E9-A1D4-6456-209A02747F3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6351E9-C73F-6F14-9C05-40E9F7AD0A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E03804-6AB7-759C-E80A-CDC14B0709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1E4603-C88B-75F9-7C0C-438F88D0BE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9D9164-FCE2-DB03-4419-CF89BC2A749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14E51-5CE8-37F4-2382-37E66A4514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0.94617</cdr:x>
      <cdr:y>0.28341</cdr:y>
    </cdr:from>
    <cdr:to>
      <cdr:x>0.98965</cdr:x>
      <cdr:y>0.64976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56117A66-0566-4C15-2515-64362343C642}"/>
            </a:ext>
          </a:extLst>
        </cdr:cNvPr>
        <cdr:cNvGrpSpPr/>
      </cdr:nvGrpSpPr>
      <cdr:grpSpPr>
        <a:xfrm xmlns:a="http://schemas.openxmlformats.org/drawingml/2006/main">
          <a:off x="8198772" y="1782135"/>
          <a:ext cx="376764" cy="2303677"/>
          <a:chOff x="1" y="0"/>
          <a:chExt cx="266700" cy="1444623"/>
        </a:xfrm>
      </cdr:grpSpPr>
      <cdr:sp macro="" textlink="">
        <cdr:nvSpPr>
          <cdr:cNvPr id="3" name="Arrow: Up 2">
            <a:extLst xmlns:a="http://schemas.openxmlformats.org/drawingml/2006/main">
              <a:ext uri="{FF2B5EF4-FFF2-40B4-BE49-F238E27FC236}">
                <a16:creationId xmlns:a16="http://schemas.microsoft.com/office/drawing/2014/main" id="{2BC9DAAE-6B0A-B60B-6803-3AA143C692A2}"/>
              </a:ext>
            </a:extLst>
          </cdr:cNvPr>
          <cdr:cNvSpPr/>
        </cdr:nvSpPr>
        <cdr:spPr>
          <a:xfrm xmlns:a="http://schemas.openxmlformats.org/drawingml/2006/main">
            <a:off x="41272" y="0"/>
            <a:ext cx="175405" cy="560938"/>
          </a:xfrm>
          <a:prstGeom xmlns:a="http://schemas.openxmlformats.org/drawingml/2006/main" prst="upArrow">
            <a:avLst/>
          </a:prstGeom>
          <a:solidFill xmlns:a="http://schemas.openxmlformats.org/drawingml/2006/main">
            <a:schemeClr val="bg1">
              <a:lumMod val="6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15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3">
            <a:extLst xmlns:a="http://schemas.openxmlformats.org/drawingml/2006/main">
              <a:ext uri="{FF2B5EF4-FFF2-40B4-BE49-F238E27FC236}">
                <a16:creationId xmlns:a16="http://schemas.microsoft.com/office/drawing/2014/main" id="{B2709AB1-E0D0-5F7A-9C1A-77D1E339CACA}"/>
              </a:ext>
            </a:extLst>
          </cdr:cNvPr>
          <cdr:cNvSpPr txBox="1"/>
        </cdr:nvSpPr>
        <cdr:spPr>
          <a:xfrm xmlns:a="http://schemas.openxmlformats.org/drawingml/2006/main" rot="16200000">
            <a:off x="-319086" y="858837"/>
            <a:ext cx="904873" cy="2667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kern="1200">
                <a:solidFill>
                  <a:schemeClr val="bg2">
                    <a:lumMod val="25000"/>
                  </a:schemeClr>
                </a:solidFill>
                <a:latin typeface="PT Sans" panose="020B0503020203020204" pitchFamily="34" charset="0"/>
              </a:rPr>
              <a:t>Т</a:t>
            </a:r>
            <a:r>
              <a:rPr lang="mn-MN" sz="900" kern="1200">
                <a:solidFill>
                  <a:schemeClr val="bg2">
                    <a:lumMod val="25000"/>
                  </a:schemeClr>
                </a:solidFill>
                <a:latin typeface="PT Sans" panose="020B0503020203020204" pitchFamily="34" charset="0"/>
              </a:rPr>
              <a:t>өгрөг сулрах</a:t>
            </a:r>
            <a:endParaRPr lang="en-US" sz="900" kern="1200">
              <a:solidFill>
                <a:schemeClr val="bg2">
                  <a:lumMod val="25000"/>
                </a:schemeClr>
              </a:solidFill>
              <a:latin typeface="PT Sans" panose="020B0503020203020204" pitchFamily="34" charset="0"/>
            </a:endParaRPr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F6D5D6-6FE5-7476-CF80-DAA3EDB731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0.95816</cdr:x>
      <cdr:y>0.14361</cdr:y>
    </cdr:from>
    <cdr:to>
      <cdr:x>0.99721</cdr:x>
      <cdr:y>0.57143</cdr:y>
    </cdr:to>
    <cdr:grpSp>
      <cdr:nvGrpSpPr>
        <cdr:cNvPr id="4" name="Group 3">
          <a:extLst xmlns:a="http://schemas.openxmlformats.org/drawingml/2006/main">
            <a:ext uri="{FF2B5EF4-FFF2-40B4-BE49-F238E27FC236}">
              <a16:creationId xmlns:a16="http://schemas.microsoft.com/office/drawing/2014/main" id="{7446F212-1325-3422-0BB4-F9741AC8C16A}"/>
            </a:ext>
          </a:extLst>
        </cdr:cNvPr>
        <cdr:cNvGrpSpPr/>
      </cdr:nvGrpSpPr>
      <cdr:grpSpPr>
        <a:xfrm xmlns:a="http://schemas.openxmlformats.org/drawingml/2006/main">
          <a:off x="8302668" y="903046"/>
          <a:ext cx="338377" cy="2690212"/>
          <a:chOff x="6543678" y="603250"/>
          <a:chExt cx="266700" cy="1797051"/>
        </a:xfrm>
      </cdr:grpSpPr>
      <cdr:sp macro="" textlink="">
        <cdr:nvSpPr>
          <cdr:cNvPr id="2" name="Arrow: Up 1">
            <a:extLst xmlns:a="http://schemas.openxmlformats.org/drawingml/2006/main">
              <a:ext uri="{FF2B5EF4-FFF2-40B4-BE49-F238E27FC236}">
                <a16:creationId xmlns:a16="http://schemas.microsoft.com/office/drawing/2014/main" id="{2B289920-F791-5131-9691-6FF0DFD63C7C}"/>
              </a:ext>
            </a:extLst>
          </cdr:cNvPr>
          <cdr:cNvSpPr/>
        </cdr:nvSpPr>
        <cdr:spPr>
          <a:xfrm xmlns:a="http://schemas.openxmlformats.org/drawingml/2006/main">
            <a:off x="6584950" y="603250"/>
            <a:ext cx="175405" cy="560938"/>
          </a:xfrm>
          <a:prstGeom xmlns:a="http://schemas.openxmlformats.org/drawingml/2006/main" prst="upArrow">
            <a:avLst/>
          </a:prstGeom>
          <a:solidFill xmlns:a="http://schemas.openxmlformats.org/drawingml/2006/main">
            <a:schemeClr val="bg1">
              <a:lumMod val="65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15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TextBox 2">
            <a:extLst xmlns:a="http://schemas.openxmlformats.org/drawingml/2006/main">
              <a:ext uri="{FF2B5EF4-FFF2-40B4-BE49-F238E27FC236}">
                <a16:creationId xmlns:a16="http://schemas.microsoft.com/office/drawing/2014/main" id="{A7166470-0650-3221-2E8A-1B2DF4BFA53F}"/>
              </a:ext>
            </a:extLst>
          </cdr:cNvPr>
          <cdr:cNvSpPr txBox="1"/>
        </cdr:nvSpPr>
        <cdr:spPr>
          <a:xfrm xmlns:a="http://schemas.openxmlformats.org/drawingml/2006/main" rot="16200000">
            <a:off x="6048377" y="1638301"/>
            <a:ext cx="1257301" cy="266700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kern="1200">
                <a:solidFill>
                  <a:schemeClr val="bg2">
                    <a:lumMod val="25000"/>
                  </a:schemeClr>
                </a:solidFill>
                <a:latin typeface="PT Sans" panose="020B0503020203020204" pitchFamily="34" charset="0"/>
              </a:rPr>
              <a:t>NEER, REER </a:t>
            </a:r>
            <a:r>
              <a:rPr lang="mn-MN" sz="900" kern="1200">
                <a:solidFill>
                  <a:schemeClr val="bg2">
                    <a:lumMod val="25000"/>
                  </a:schemeClr>
                </a:solidFill>
                <a:latin typeface="PT Sans" panose="020B0503020203020204" pitchFamily="34" charset="0"/>
              </a:rPr>
              <a:t>чангарах</a:t>
            </a:r>
            <a:endParaRPr lang="en-US" sz="900" kern="1200">
              <a:solidFill>
                <a:schemeClr val="bg2">
                  <a:lumMod val="25000"/>
                </a:schemeClr>
              </a:solidFill>
              <a:latin typeface="PT Sans" panose="020B0503020203020204" pitchFamily="34" charset="0"/>
            </a:endParaRPr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EBEFFF-CF57-7223-DE65-07925366E6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AB63409E-4D78-0892-42A0-433537F7E1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EEE7636-6C52-4949-C57D-62C2252C8E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BB825F-40A1-C007-9732-9F7D4E2B37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2DBF12-F96D-B78C-1183-06AF78799C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2980E0-27C7-6104-AA98-FB90A04B75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68793CFA-E84B-EFD7-A231-485D2FDD1E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3004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DC0337-2A07-C3C3-9A8F-A2168E4A3E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297412" cy="606902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4B34DE-7BA2-573C-D9BE-3E7CA13484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91B15B-9BCC-E72A-5B99-0A5B8ADA46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208428</xdr:colOff>
      <xdr:row>2</xdr:row>
      <xdr:rowOff>156883</xdr:rowOff>
    </xdr:from>
    <xdr:to>
      <xdr:col>16</xdr:col>
      <xdr:colOff>345981</xdr:colOff>
      <xdr:row>29</xdr:row>
      <xdr:rowOff>61631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4</xdr:row>
      <xdr:rowOff>180975</xdr:rowOff>
    </xdr:from>
    <xdr:to>
      <xdr:col>10</xdr:col>
      <xdr:colOff>103505</xdr:colOff>
      <xdr:row>14</xdr:row>
      <xdr:rowOff>150495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302172</xdr:colOff>
      <xdr:row>25</xdr:row>
      <xdr:rowOff>29232</xdr:rowOff>
    </xdr:from>
    <xdr:to>
      <xdr:col>10</xdr:col>
      <xdr:colOff>148502</xdr:colOff>
      <xdr:row>34</xdr:row>
      <xdr:rowOff>189252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E29931-8BA0-2123-ACA9-A0B560CDEC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351296</xdr:colOff>
      <xdr:row>45</xdr:row>
      <xdr:rowOff>183013</xdr:rowOff>
    </xdr:from>
    <xdr:to>
      <xdr:col>22</xdr:col>
      <xdr:colOff>2722</xdr:colOff>
      <xdr:row>60</xdr:row>
      <xdr:rowOff>125185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0.72617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022752" y="51626"/>
          <a:ext cx="1029592" cy="2068986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9C9B3A-60CE-E284-FFC9-7BF3436762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7DEA61AC-397A-336E-282F-835932F7CA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BUDGET/YEARSBUD/Bud-2002_Draft2-1.xls" TargetMode="External"/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OldCData/missions/GN-SEP99/gn-bop-old.xls" TargetMode="External"/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debiase/c/MEMORIA/MEM5/CAPIT6/SUCP3009.XLS" TargetMode="External"/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BOARD/MALI/1ST-COMP/DSA/MLI-buyback.xls" TargetMode="External"/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Quadromacro/Quadro%20Macroeconomico--Versao%2029%20Setembro%202003.xls" TargetMode="External"/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CivSumtable29-06-2001.xls" TargetMode="External"/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Tab_Annexe_aideMem.xls" TargetMode="External"/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ocuments%20and%20Settings/MCUC/My%20Local%20Documents/COG/2002/frame/SR_01/cghub.xls" TargetMode="External"/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RED/2000/RED-tables.xls" TargetMode="External"/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Chad/mission/150dp.xls" TargetMode="External"/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Current/22%20Post-Mission(Article%20IV)%20Sept%202006/MNGReal.xls" TargetMode="External"/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Users/CJosz/My%20Documents/S&#233;n&#233;gal/Third%20review/101405%20TOFE.xls" TargetMode="External"/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FBORNHORST/Desktop/SENMONEY.xls" TargetMode="External"/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Cameroon/mission/DSARept.xls" TargetMode="External"/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My%20Documents/execucao2002/FMI_ME/Quadro%20Macroeconomico--Versao%20Maio%202002-Execu&#231;ao2002.xls" TargetMode="External"/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CIV/Mission-2/Fisc-workbook.xls" TargetMode="External"/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Archive/temp_JL/28%20Post-Mission%20August%202007/MNGfiscal2.xls" TargetMode="External"/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PDR/Data/PNG/FIS/PNGfis-current%20(revised2).xls" TargetMode="External"/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WIN/Temporary%20Internet%20Files/OLKD2B0/Civfis_m.xls" TargetMode="External"/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Users/AManoel/My%20Documents/Mozambique%20AFR/Missions/2004%20Feb%20mission%20New%20Prog/Brief/moz%20macroframework%20Brief%20Feb2004.xls" TargetMode="External"/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EAPD/Inflation/Infl/2025.03%20-%20Copy/medee/CPI202502_NAT_work_original.xlsx" TargetMode="External"/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6.I/WF2.0%20-%202605_try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6.I/WF2.0%20-%202605_try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6.I/WF2.0%20-%202605_try.xlsx" TargetMode="External"/></Relationships>
</file>

<file path=xl/externalLinks/_rels/externalLink12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I/WF2.0%20-%202508+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/WF2.0%20-%202508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/WF2.0%20-%202508+.xlsx" TargetMode="External"/></Relationships>
</file>

<file path=xl/externalLinks/_rels/externalLink12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II/WF2.0%20-%202511+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I/WF2.0%20-%202511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I/WF2.0%20-%202511+.xlsx" TargetMode="External"/></Relationships>
</file>

<file path=xl/externalLinks/_rels/externalLink12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EAPD-GDP-expendituremethod/Shared%20Documents/GDP%20-%20expenditure%20method/GDP%20-%20expenditure%20method/2.%20Working%20file/2025.IV/WF2.0%20-%202602.xlsx" TargetMode="External"/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V/WF2.0%20-%202602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V/WF2.0%20-%202602.xlsx" TargetMode="External"/></Relationships>
</file>

<file path=xl/externalLinks/_rels/externalLink12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EAPD/Labor%20Market/02.%20Working_files/__wf_labor_market%202026.05%20fixed%20(1).xlsx" TargetMode="External"/><Relationship Id="rId2" Type="http://schemas.openxmlformats.org/officeDocument/2006/relationships/externalLinkPath" Target="https://mongolbank2.sharepoint.com/sites/mbg365/Shared%20Documents/General/EAPD/Labor%20Market/02.%20Working_files/__wf_labor_market%202026.05%20fixed%20(1).xlsx" TargetMode="External"/><Relationship Id="rId1" Type="http://schemas.openxmlformats.org/officeDocument/2006/relationships/externalLinkPath" Target="/sites/mbg365/Shared%20Documents/General/EAPD/Labor%20Market/02.%20Working_files/__wf_labor_market%202026.05%20fixed%20(1).xlsx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-my.sharepoint.com/personal/tsolmon_t_mongolbank_mn/Documents/Tsolmon%20T/MPD%20MPFD/MPR%20Monetary%20Policy%20Report/2026Q1/final/MPR_Mar26%20(Rates%20and%20CM)%203%201.xlsx" TargetMode="External"/><Relationship Id="rId1" Type="http://schemas.openxmlformats.org/officeDocument/2006/relationships/externalLinkPath" Target="https://mongolbank2-my.sharepoint.com/personal/tsolmon_t_mongolbank_mn/Documents/Tsolmon%20T/MPD%20MPFD/MPR%20Monetary%20Policy%20Report/2026Q1/final/MPR_Mar26%20(Rates%20and%20CM)%203%2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sDista/My%20Documents/CFMP%202002-2010/CFMP%202004-2008/Projec&#231;&#245;es/CFMP%202004-2008.xls" TargetMode="External"/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Documents%20and%20Settings/nyam/My%20Documents/Sharav/My%20Documents/EXCEL/Bud-2002_Draft%20-%20Final%20Approved%20Budget.xls" TargetMode="External"/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Real/MNGRealInput.xls" TargetMode="External"/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April%202003%20Staff%20Report/Sngdp.xls" TargetMode="External"/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NGA/Current/NGA-real.XLS" TargetMode="External"/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April%202003%20Staff%20Report/SenCon.xls" TargetMode="External"/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1Alvaro/Mexico/Venezuela/Bop8.xls" TargetMode="External"/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Mining%20Sector/Mining%20revenue/July%202009/Oyu%20Tolgoi%20Project%20-%20WEO%20assumptions%20June%205%202009.xls" TargetMode="External"/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Cameroon/DSA/Cam_Relief.xls" TargetMode="External"/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ocuments%20and%20Settings/myulek/Local%20Settings/Temporary%20Internet%20Files/OLK11C/SR-03-03-tables(1-14).xls" TargetMode="External"/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ata/MNG/EXT/Copy%20of%20MNG_BOP.xls" TargetMode="External"/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TREASURY/sariin-huvaari-2008-01-14-15.xls" TargetMode="External"/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Or&#231;amento/OE%202004/Trimestraliza&#231;&#227;o/Trimestraliza&#231;&#227;o16_12_03.xls" TargetMode="External"/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joe/Guinea%20Bissau/Guinea-Bissau/Guinea%20Bissau_mdb.xls" TargetMode="External"/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CFMP/Quadromacro/Quadro%20Macroeconomico--Versao%2016%20Junho%202003.xls" TargetMode="External"/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Budget%202000/FINPUB.NV/DETTEPUB/DETTEINT/DETTEINT/Di98.xls" TargetMode="External"/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HASSANAL/FINPUB.NV/DETTEPUB/DETTEINT/DETTEINT/Di98.xls" TargetMode="External"/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PDR/Data/PNG/FIS/Pngfis-current%20disaster.xls" TargetMode="External"/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Delgerjagral/2016.02.14/forecasting.xlsx" TargetMode="External"/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NGA%20local/scenario%20III/STA-ins/NGCPI.XLS" TargetMode="External"/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L/MEX/Other%20divisional%20data/REAL/amacr9.xls" TargetMode="External"/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My%20Documents/EWSDATA/NGA/NGA_REER.xls" TargetMode="External"/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IMF/Nigeria/Statistics/Bloomberg_Nigeria_Db.xls" TargetMode="External"/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Current/39%20After%20Mission%20Feb%2009/FWK%2001-29-09/FWK%2001-23-09%20bis/Oyu%20Tolgoi%20Project%20-%20Fiscal_Financial%20Analysis%20IMF_final2.xls" TargetMode="External"/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bByiers/My%20Documents/Or&#231;amento/OE%202003/Trimestraliza&#231;&#227;o/Abril%202003/PlanoTesourariaTrimestral.2003_26Junho.xls" TargetMode="External"/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ocuments%20and%20Settings/sDista/My%20Documents/ORCAMENTO/2003/PARPA/Despesas%20nos%20Sectores%20Priritarios%20do%20PARPA_1999-2003%20(23.04.2003).xls" TargetMode="External"/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Users/prj0001402/Desktop/2016%20tatah/2015.10.06/Budget-2016-2015-10-06-v0290%20(valued).xlsx" TargetMode="External"/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WIN/Temporary%20Internet%20Files/OLKD2B0/Civfis_m.xls" TargetMode="External"/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SHIJIR%20Enkhbayar/My%20Documents/MOFE%202/NEGTGEL/MAIN/2003/2003-2006%20projection%202003%2009%2005%20v2.xls" TargetMode="External"/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Current/Macroframework/CivMon.xls" TargetMode="External"/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ATA/SYC/Current/Scmony.xls" TargetMode="External"/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Maquina%20Dr%20Sulemane/Documentos%20Varios/My%20Documents/Orcamento%202002/OE-Investimento2002%20Revisao.xls" TargetMode="External"/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OE2003/Tabelas%20Globais/Orcamento%20do%20Estado%20para%202003%20vesao%20de%2030%20Setembro%202002.xls" TargetMode="External"/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ulziisaikhan_d/My%20Documents/office/Budget/My%20Documents/EXCEL/BUDGET/YEARSBUD/budget2005/excel/MAIN/2003/plan_2003_year_HBG.xls" TargetMode="External"/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debiase/c/COPIA/CAP10/CAP102/FDOAFL.XLS" TargetMode="External"/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munkhbayar/Desktop/Government%20external%20debt%20data%20for%202011%20Q1%20received%20from%20MOF%20May%202011.xlsx" TargetMode="External"/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TEMP/My%20Documents/Moz/E-Final/BOP9703.xls" TargetMode="External"/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NPO/Planifica&#231;&#227;o%20&amp;%20Or&#231;amenta&#231;&#227;o/OE/2002/Prepara&#231;&#227;o%20da%20Miss&#227;o%20IMF/AnexosLeiOE2001.xls" TargetMode="External"/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Maquina%20Dr%20Sulemane/Documentos%20Varios/My%20Documents/Orcamento%202002/OE-Corrente2001%20Revisao.xls" TargetMode="External"/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Work/MNGReal%20From%20Folder%2033%20DMX%20Reformatted.xls" TargetMode="External"/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data/econ/DMX/DemoFiles/Chile/Input/Metadata.xls" TargetMode="External"/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WIN/Temporary%20Internet%20Files/OLKB2C2/ginbop.xls" TargetMode="External"/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ata/MNG/Current/13%20Post%20Mission%20June%202005/MNGMony.xls" TargetMode="External"/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SEN/Current/Framework%20February%202004%20Second%20Review/Staff%20Report/SNFISC.XLS" TargetMode="External"/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FINPUB.NV/DETTEPUB/DETTEINT/DETTEINT/DI94.XLS" TargetMode="External"/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1s/vol1/data/wrs/apd/system2000/WRSTAB.XLS" TargetMode="External"/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ocs/O-DRIVE/JM/BEN/HIPC/excelfiles/with%20libya/BN-DSA-Kad2.xls" TargetMode="External"/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Documents%20and%20Settings/ulziisaikhan/My%20Documents/My%20Documents/budget/budget2004-excel/Bud-ITH-2004-last.xls" TargetMode="External"/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11%20Budget/Budget-2010/2009-09-14/Repaired%20-%202009%2008%2028-hyazgaar.xlsx" TargetMode="External"/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Current/39%20After%20Mission%20Feb%2009/Documents%20and%20Settings/nyam/My%20Documents/Budget/My%20Documents/EXCEL/BUDGET/YEARSBUD/2002_Amendment.xls" TargetMode="External"/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My%20Documents/TS1031076762.xlsx" TargetMode="External"/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BOARD/BENIN/Decion%20Pt/HIPC%20tables.xls" TargetMode="External"/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GIS%20DATA/LAND/Cadastra-MRAM%20information/2004/12-December/12_16/Lic_Reg_Eng_12_16.xls" TargetMode="External"/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TEMP/HIPC/Other%20HIPCs/Burkina%20Faso/BUR%201299.xls" TargetMode="External"/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1.2%20%20IIP%20consolidation/2011/Q3/2.Output/IIP_Q3%202011.xlsx" TargetMode="External"/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PD/Mission/Uganda/Previous%20files/Data%20from%20the%20Authorities/Diskette%209/INTRT.xls" TargetMode="External"/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FAD/Data/PNG/Medium%20term/MT_baseline_CURRENT%20June%2020,%202003%20no%20reform.xls" TargetMode="External"/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Temp/ETHIOPIA/Mission/Temp.xls" TargetMode="External"/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OT/Ad%20hoc/Cash%20Curve.xlsx" TargetMode="External"/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My%20Documents/mission-juin-2001/CivSumtable.xls" TargetMode="External"/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1/FAD/Data/PNG/MON/Monetary_current.xls" TargetMode="External"/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MF1S/VOL1/DATA/WEO/UTIL/Devedss.xls" TargetMode="External"/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Mofdata/free/Documents%20and%20Settings/nyam/My%20Documents/Sharav/My%20Documents/EXCEL/Bud-2002_Draft%20-%20Final%20Approved%20Budget.xls" TargetMode="External"/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pdr/WIN/Desktop/EDSSPNG.XLS" TargetMode="External"/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CIV/Charts/HDR05_T1&amp;2.xls" TargetMode="External"/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pd/Data/MNG/DMX_TEST/Input/Real/Archive/MNGReal-ArchivedWorksheets.xls" TargetMode="External"/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bopr/1.1%20&#1059;&#1088;&#1089;&#1075;&#1072;&#1083;%20&#1076;&#1072;&#1085;&#1089;/BOP2010/BOP%204Q/3.%20Output/1.%20Monthly/BOP%202010%20Q4.xlsx" TargetMode="External"/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s_dnpo/g/Program%20Files/OrcamentoAno2001/Altera%20OI2001/OIGestao.xls" TargetMode="External"/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My%20Documents/Gambia/GMBbop00.xls" TargetMode="External"/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DATA/NGA/Staff%20Report/SR_Figures.xls" TargetMode="External"/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ata2/afr/DATA/CIV/RED/2000/RED-tables.xls" TargetMode="External"/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10.10.12.22/Users/ubdj/Downloads/Monetary_current.xls" TargetMode="External"/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sgwn03p/afr/Lamby/Nigeria/Statistics/Imf/00NGRED_1.xls" TargetMode="External"/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  <sheetName val="finan 99"/>
      <sheetName val="2003"/>
      <sheetName val="Benchmarks"/>
      <sheetName val="1946_2010_NAP"/>
      <sheetName val="Summary_Table"/>
      <sheetName val="perfcrit_2"/>
      <sheetName val="S&amp;I_DANE"/>
      <sheetName val="Summary_Table1"/>
      <sheetName val="perfcrit_21"/>
      <sheetName val="S&amp;I_DANE1"/>
      <sheetName val="BOP&amp;MT"/>
      <sheetName val="V-summary"/>
      <sheetName val="Time series"/>
      <sheetName val="Content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CS7" t="str">
            <v>I улирал</v>
          </cell>
        </row>
        <row r="8">
          <cell r="CR8">
            <v>2019</v>
          </cell>
          <cell r="CS8">
            <v>7.7331209300000001</v>
          </cell>
        </row>
        <row r="9">
          <cell r="CR9">
            <v>2020</v>
          </cell>
          <cell r="CS9">
            <v>3.121642408</v>
          </cell>
        </row>
        <row r="10">
          <cell r="CR10">
            <v>2021</v>
          </cell>
          <cell r="CS10">
            <v>6.6718142599999997</v>
          </cell>
        </row>
        <row r="11">
          <cell r="CR11">
            <v>2022</v>
          </cell>
          <cell r="CS11">
            <v>2.5231590000000002</v>
          </cell>
        </row>
        <row r="12">
          <cell r="CR12">
            <v>2023</v>
          </cell>
          <cell r="CS12">
            <v>14.14277395</v>
          </cell>
        </row>
        <row r="13">
          <cell r="CR13">
            <v>2024</v>
          </cell>
          <cell r="CS13">
            <v>18.133608900000002</v>
          </cell>
        </row>
        <row r="14">
          <cell r="CR14">
            <v>2025</v>
          </cell>
          <cell r="CS14">
            <v>17.533187940000001</v>
          </cell>
        </row>
        <row r="15">
          <cell r="CR15">
            <v>2026</v>
          </cell>
          <cell r="CS15">
            <v>27.532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S7" t="str">
            <v>I улирал</v>
          </cell>
          <cell r="CT7" t="str">
            <v>II улирал</v>
          </cell>
        </row>
        <row r="8">
          <cell r="CT8">
            <v>10.296971590000002</v>
          </cell>
        </row>
        <row r="9">
          <cell r="CT9">
            <v>5.5316059100000015</v>
          </cell>
        </row>
        <row r="10">
          <cell r="CT10">
            <v>2.6157877000000003</v>
          </cell>
        </row>
        <row r="11">
          <cell r="CT11">
            <v>5.5582000000000003</v>
          </cell>
        </row>
        <row r="12">
          <cell r="CT12">
            <v>15.3755633</v>
          </cell>
        </row>
        <row r="13">
          <cell r="CT13">
            <v>22.486159259999997</v>
          </cell>
        </row>
        <row r="14">
          <cell r="CT14">
            <v>20.341884180000005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U7" t="str">
            <v>III улирал</v>
          </cell>
        </row>
        <row r="8">
          <cell r="CU8">
            <v>10.598783920000001</v>
          </cell>
        </row>
        <row r="9">
          <cell r="CU9">
            <v>11.168482148999999</v>
          </cell>
        </row>
        <row r="10">
          <cell r="CU10">
            <v>2.7018618999999999</v>
          </cell>
        </row>
        <row r="11">
          <cell r="CU11">
            <v>10.937329999999999</v>
          </cell>
        </row>
        <row r="12">
          <cell r="CU12">
            <v>19.405763440000001</v>
          </cell>
        </row>
        <row r="13">
          <cell r="CU13">
            <v>20.605411926000006</v>
          </cell>
        </row>
        <row r="14">
          <cell r="CU14">
            <v>24.741715803999998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V7" t="str">
            <v>IV улирал</v>
          </cell>
        </row>
        <row r="8">
          <cell r="CV8">
            <v>7.8378873899999997</v>
          </cell>
        </row>
        <row r="9">
          <cell r="CV9">
            <v>8.765368350000001</v>
          </cell>
        </row>
        <row r="10">
          <cell r="CV10">
            <v>3.7186242000000003</v>
          </cell>
        </row>
        <row r="11">
          <cell r="CV11">
            <v>12.667369999999998</v>
          </cell>
        </row>
        <row r="12">
          <cell r="CV12">
            <v>20.684346882000003</v>
          </cell>
        </row>
        <row r="13">
          <cell r="CV13">
            <v>22.529823034999996</v>
          </cell>
        </row>
        <row r="14">
          <cell r="CV14">
            <v>27.40139181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ta_q"/>
      <sheetName val="Data_desc"/>
      <sheetName val="m"/>
      <sheetName val="q"/>
      <sheetName val="a"/>
      <sheetName val="q+"/>
      <sheetName val="calc_a"/>
      <sheetName val="data_an"/>
      <sheetName val="calc_q"/>
      <sheetName val="data_m"/>
      <sheetName val="data_a"/>
      <sheetName val="g_m"/>
      <sheetName val="g_q"/>
      <sheetName val="Table"/>
      <sheetName val="g_productivity"/>
      <sheetName val="color code"/>
      <sheetName val="g_a"/>
    </sheetNames>
    <sheetDataSet>
      <sheetData sheetId="0">
        <row r="1">
          <cell r="B1">
            <v>2018</v>
          </cell>
          <cell r="P1">
            <v>2022</v>
          </cell>
          <cell r="T1">
            <v>2023</v>
          </cell>
          <cell r="X1">
            <v>2024</v>
          </cell>
          <cell r="AB1">
            <v>2025</v>
          </cell>
          <cell r="AF1">
            <v>2026</v>
          </cell>
        </row>
        <row r="2">
          <cell r="P2" t="str">
            <v>I</v>
          </cell>
          <cell r="Q2" t="str">
            <v>II</v>
          </cell>
          <cell r="R2" t="str">
            <v>III</v>
          </cell>
          <cell r="S2" t="str">
            <v>IV</v>
          </cell>
          <cell r="T2" t="str">
            <v>I</v>
          </cell>
          <cell r="U2" t="str">
            <v>II</v>
          </cell>
          <cell r="V2" t="str">
            <v>III</v>
          </cell>
          <cell r="W2" t="str">
            <v>IV</v>
          </cell>
          <cell r="X2" t="str">
            <v>I</v>
          </cell>
          <cell r="Y2" t="str">
            <v>II</v>
          </cell>
          <cell r="Z2" t="str">
            <v>III</v>
          </cell>
          <cell r="AA2" t="str">
            <v>IV</v>
          </cell>
          <cell r="AB2" t="str">
            <v>I</v>
          </cell>
          <cell r="AC2" t="str">
            <v>II</v>
          </cell>
          <cell r="AD2" t="str">
            <v>III</v>
          </cell>
          <cell r="AE2" t="str">
            <v>IV</v>
          </cell>
          <cell r="AF2" t="str">
            <v>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.2.2 Хүү"/>
      <sheetName val="Хүүний тархалт"/>
      <sheetName val="Хүүний тархалт (2)"/>
      <sheetName val="Дотоод үнэт цаас"/>
      <sheetName val="Govt WA"/>
      <sheetName val="3.2.4 Хөрөнгийн зах"/>
      <sheetName val="Хөрөнгийн зах"/>
    </sheetNames>
    <sheetDataSet>
      <sheetData sheetId="0"/>
      <sheetData sheetId="1"/>
      <sheetData sheetId="2"/>
      <sheetData sheetId="3">
        <row r="1">
          <cell r="K1">
            <v>2025</v>
          </cell>
        </row>
        <row r="4">
          <cell r="J4" t="str">
            <v>6 сар</v>
          </cell>
          <cell r="AF4" t="str">
            <v>6 сар</v>
          </cell>
        </row>
        <row r="5">
          <cell r="J5" t="str">
            <v>1 жил</v>
          </cell>
          <cell r="AF5" t="str">
            <v>1 жил</v>
          </cell>
        </row>
        <row r="6">
          <cell r="J6" t="str">
            <v>2 жил</v>
          </cell>
          <cell r="AF6" t="str">
            <v>2 жил</v>
          </cell>
        </row>
        <row r="7">
          <cell r="J7" t="str">
            <v>3 жил</v>
          </cell>
          <cell r="AF7" t="str">
            <v>3 жил</v>
          </cell>
        </row>
        <row r="8">
          <cell r="J8" t="str">
            <v>5 жил</v>
          </cell>
          <cell r="AF8" t="str">
            <v>5 жил</v>
          </cell>
        </row>
        <row r="9">
          <cell r="J9" t="str">
            <v>7 жил</v>
          </cell>
          <cell r="AF9" t="str">
            <v>7 жил</v>
          </cell>
        </row>
      </sheetData>
      <sheetData sheetId="4">
        <row r="21">
          <cell r="P21">
            <v>2023</v>
          </cell>
        </row>
      </sheetData>
      <sheetData sheetId="5">
        <row r="51">
          <cell r="BF51">
            <v>2022</v>
          </cell>
          <cell r="BG51" t="str">
            <v>I</v>
          </cell>
        </row>
        <row r="52">
          <cell r="BF52"/>
          <cell r="BG52" t="str">
            <v>II</v>
          </cell>
        </row>
        <row r="53">
          <cell r="BF53"/>
          <cell r="BG53" t="str">
            <v>III</v>
          </cell>
        </row>
        <row r="54">
          <cell r="BF54"/>
          <cell r="BG54" t="str">
            <v>IV</v>
          </cell>
        </row>
        <row r="55">
          <cell r="BF55">
            <v>2023</v>
          </cell>
          <cell r="BG55" t="str">
            <v>I</v>
          </cell>
        </row>
        <row r="56">
          <cell r="BF56"/>
          <cell r="BG56" t="str">
            <v>II</v>
          </cell>
        </row>
        <row r="57">
          <cell r="BF57"/>
          <cell r="BG57" t="str">
            <v>III</v>
          </cell>
        </row>
        <row r="58">
          <cell r="BF58"/>
          <cell r="BG58" t="str">
            <v>IV</v>
          </cell>
        </row>
        <row r="59">
          <cell r="BF59">
            <v>2024</v>
          </cell>
          <cell r="BG59" t="str">
            <v>I</v>
          </cell>
        </row>
        <row r="60">
          <cell r="BF60"/>
          <cell r="BG60" t="str">
            <v>II</v>
          </cell>
        </row>
        <row r="61">
          <cell r="BF61"/>
          <cell r="BG61" t="str">
            <v>III</v>
          </cell>
        </row>
        <row r="62">
          <cell r="BF62"/>
          <cell r="BG62" t="str">
            <v>IV</v>
          </cell>
        </row>
        <row r="63">
          <cell r="BF63">
            <v>2025</v>
          </cell>
          <cell r="BG63" t="str">
            <v>I</v>
          </cell>
        </row>
        <row r="64">
          <cell r="BF64"/>
          <cell r="BG64" t="str">
            <v>II</v>
          </cell>
        </row>
        <row r="65">
          <cell r="BF65"/>
          <cell r="BG65" t="str">
            <v>III</v>
          </cell>
        </row>
        <row r="66">
          <cell r="BF66"/>
          <cell r="BG66" t="str">
            <v>IV</v>
          </cell>
        </row>
      </sheetData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PRIVATE"/>
      <sheetName val="TB"/>
      <sheetName val="RCB"/>
      <sheetName val="NCR-03"/>
      <sheetName val="BoP_M-T1"/>
      <sheetName val="Vulnerability_Indicators1"/>
      <sheetName val="BOP_Main1"/>
      <sheetName val="BOP_Alt1"/>
      <sheetName val="BoP_med-t1"/>
      <sheetName val="correlations_with_EMBI"/>
      <sheetName val="BoP_M-T2"/>
      <sheetName val="Vulnerability_Indicators2"/>
      <sheetName val="BOP_Main2"/>
      <sheetName val="BOP_Alt2"/>
      <sheetName val="BoP_med-t2"/>
      <sheetName val="correlations_with_EMBI1"/>
      <sheetName val="A 11"/>
      <sheetName val=" Lab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  <sheetName val="Table1m"/>
      <sheetName val="STATS"/>
      <sheetName val="Chart4"/>
      <sheetName val="panel_chart2"/>
      <sheetName val="panel_chart3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pivo"/>
      <sheetName val="Sheet2"/>
      <sheetName val="Summary"/>
      <sheetName val="A 11"/>
      <sheetName val="Input 1- Basics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Dep_fonct"/>
      <sheetName val="Print_Tables"/>
      <sheetName val="Chart_Data"/>
      <sheetName val="table_1"/>
      <sheetName val="SimInp1"/>
      <sheetName val="ModDef"/>
      <sheetName val="CPI"/>
      <sheetName val="Proj_cur"/>
      <sheetName val="PRIVATE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  <sheetName val="11 rev 94 "/>
      <sheetName val="GDP Growth trading partners"/>
      <sheetName val="BoP"/>
      <sheetName val="RES"/>
      <sheetName val="Input"/>
      <sheetName val="OUTPUT"/>
      <sheetName val="Trade"/>
      <sheetName val="Execute_Macros1"/>
      <sheetName val="Annual_Raw_Data1"/>
      <sheetName val="Quarterly_Raw_Data1"/>
      <sheetName val="WEO_Raw_Data1"/>
      <sheetName val="Annual_Assumptions1"/>
      <sheetName val="Quarterly_Assumptions1"/>
      <sheetName val="Annual_MacroFlow1"/>
      <sheetName val="Quarterly_MacroFlow1"/>
      <sheetName val="Annual_Tables1"/>
      <sheetName val="SEI_Table1"/>
      <sheetName val="Basic_Data1"/>
      <sheetName val="Program_MFlows971"/>
      <sheetName val="WEO_Submission_Sheet1"/>
      <sheetName val="SEI_Chart1"/>
      <sheetName val="Fiscal_Chart1"/>
      <sheetName val="Money_Chart1"/>
      <sheetName val="Macros_Import1"/>
      <sheetName val="Macros_Print1"/>
      <sheetName val="EFF_Arrangements1"/>
      <sheetName val="PRGF_Arrangements1"/>
      <sheetName val="STBY_Arrangements1"/>
      <sheetName val="Execute_Macros2"/>
      <sheetName val="Annual_Raw_Data2"/>
      <sheetName val="Quarterly_Raw_Data2"/>
      <sheetName val="WEO_Raw_Data2"/>
      <sheetName val="Annual_Assumptions2"/>
      <sheetName val="Quarterly_Assumptions2"/>
      <sheetName val="Annual_MacroFlow2"/>
      <sheetName val="Quarterly_MacroFlow2"/>
      <sheetName val="Annual_Tables2"/>
      <sheetName val="SEI_Table2"/>
      <sheetName val="Basic_Data2"/>
      <sheetName val="Program_MFlows972"/>
      <sheetName val="WEO_Submission_Sheet2"/>
      <sheetName val="SEI_Chart2"/>
      <sheetName val="Fiscal_Chart2"/>
      <sheetName val="Money_Chart2"/>
      <sheetName val="Macros_Import2"/>
      <sheetName val="Macros_Print2"/>
      <sheetName val="EFF_Arrangements2"/>
      <sheetName val="PRGF_Arrangements2"/>
      <sheetName val="STBY_Arrangements2"/>
      <sheetName val="Q1"/>
      <sheetName val="Q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</row>
        <row r="61">
          <cell r="J61">
            <v>19.63</v>
          </cell>
          <cell r="K61">
            <v>21.9</v>
          </cell>
        </row>
        <row r="62">
          <cell r="J62">
            <v>40.200000000000003</v>
          </cell>
          <cell r="K62">
            <v>44.3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  <sheetName val="G"/>
      <sheetName val="Execute_Macros1"/>
      <sheetName val="Annual_Transfer1"/>
      <sheetName val="Quarterly_Transfer1"/>
      <sheetName val="Annual_Assumptions1"/>
      <sheetName val="Quarterly_Assumptions1"/>
      <sheetName val="Annual_MacroFlow1"/>
      <sheetName val="Quarterly_MacroFlow1"/>
      <sheetName val="Annual_Tables1"/>
      <sheetName val="MFLOW96_XLS"/>
      <sheetName val="Execute_Macros2"/>
      <sheetName val="Annual_Transfer2"/>
      <sheetName val="Quarterly_Transfer2"/>
      <sheetName val="Annual_Assumptions2"/>
      <sheetName val="Quarterly_Assumptions2"/>
      <sheetName val="Annual_MacroFlow2"/>
      <sheetName val="Quarterly_MacroFlow2"/>
      <sheetName val="Annual_Tables2"/>
      <sheetName val="MFLOW96_XLS1"/>
      <sheetName val="[MFLOW96.XLS]_WIN_TEMP_MFLOW9_3"/>
      <sheetName val="[MFLOW96.XLS]_WIN_TEMP_MFLOW9_2"/>
      <sheetName val="[MFLOW96.XLS]__DATA1_FAD_WIN__2"/>
      <sheetName val="[MFLOW96.XLS]__data2_WIN_TEMP_2"/>
      <sheetName val="\\data3\users3\Users\dsimard\Ap"/>
      <sheetName val="Imp"/>
      <sheetName val="DSA output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"/>
      <sheetName val="Ex rate bloom"/>
      <sheetName val="W&amp;T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  <sheetName val="Cumul"/>
      <sheetName val="page_11"/>
      <sheetName val="Quarterly_Raw_Data1"/>
      <sheetName val="Quarterly_MacroFlow1"/>
      <sheetName val="Basic_Data2"/>
      <sheetName val="page_12"/>
      <sheetName val="Quarterly_Raw_Data2"/>
      <sheetName val="Quarterly_MacroFlow2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7" Type="http://schemas.openxmlformats.org/officeDocument/2006/relationships/drawing" Target="../drawings/drawing50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10" Type="http://schemas.openxmlformats.org/officeDocument/2006/relationships/drawing" Target="../drawings/drawing51.xm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drawing" Target="../drawings/drawing52.x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D3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29" sqref="O29"/>
    </sheetView>
  </sheetViews>
  <sheetFormatPr defaultColWidth="9.42578125" defaultRowHeight="15"/>
  <cols>
    <col min="1" max="1" width="61.5703125" style="96" bestFit="1" customWidth="1"/>
    <col min="2" max="2" width="10" style="96" customWidth="1"/>
    <col min="3" max="3" width="10.28515625" style="96" bestFit="1" customWidth="1"/>
    <col min="4" max="4" width="9.42578125" style="96" customWidth="1"/>
    <col min="5" max="7" width="9.42578125" style="96"/>
    <col min="8" max="8" width="10.42578125" style="96" bestFit="1" customWidth="1"/>
    <col min="9" max="9" width="9" style="96" customWidth="1"/>
    <col min="10" max="10" width="11.85546875" style="96" bestFit="1" customWidth="1"/>
    <col min="11" max="16384" width="9.42578125" style="96"/>
  </cols>
  <sheetData>
    <row r="1" spans="1:30" s="95" customFormat="1">
      <c r="A1" s="114" t="s">
        <v>0</v>
      </c>
      <c r="B1" s="114"/>
    </row>
    <row r="2" spans="1:30" s="95" customFormat="1">
      <c r="B2" s="511">
        <v>2022</v>
      </c>
      <c r="C2" s="511"/>
      <c r="D2" s="511"/>
      <c r="E2" s="512"/>
      <c r="F2" s="513">
        <v>2023</v>
      </c>
      <c r="G2" s="511"/>
      <c r="H2" s="511"/>
      <c r="I2" s="511"/>
      <c r="J2" s="511">
        <v>2024</v>
      </c>
      <c r="K2" s="511"/>
      <c r="L2" s="511"/>
      <c r="M2" s="511"/>
      <c r="N2" s="511">
        <v>2025</v>
      </c>
      <c r="O2" s="511"/>
      <c r="P2" s="511"/>
      <c r="Q2" s="511"/>
      <c r="R2" s="511">
        <v>2026</v>
      </c>
      <c r="S2" s="511"/>
      <c r="T2" s="511"/>
      <c r="U2" s="511"/>
      <c r="V2" s="511">
        <v>2027</v>
      </c>
      <c r="W2" s="511"/>
      <c r="X2" s="511"/>
      <c r="Y2" s="511"/>
      <c r="Z2" s="511">
        <v>2028</v>
      </c>
      <c r="AA2" s="511"/>
      <c r="AB2" s="511"/>
      <c r="AC2" s="511"/>
      <c r="AD2" s="95">
        <v>2029</v>
      </c>
    </row>
    <row r="3" spans="1:30" s="95" customFormat="1">
      <c r="B3" s="95" t="str">
        <f>ROMAN(1)</f>
        <v>I</v>
      </c>
      <c r="C3" s="95" t="str">
        <f>ROMAN(2)</f>
        <v>II</v>
      </c>
      <c r="D3" s="95" t="str">
        <f>ROMAN(3)</f>
        <v>III</v>
      </c>
      <c r="E3" s="186" t="str">
        <f>ROMAN(4)</f>
        <v>IV</v>
      </c>
      <c r="F3" s="95" t="str">
        <f>ROMAN(1)</f>
        <v>I</v>
      </c>
      <c r="G3" s="95" t="str">
        <f>ROMAN(2)</f>
        <v>II</v>
      </c>
      <c r="H3" s="95" t="str">
        <f>ROMAN(3)</f>
        <v>III</v>
      </c>
      <c r="I3" s="186" t="str">
        <f>ROMAN(4)</f>
        <v>IV</v>
      </c>
      <c r="J3" s="95" t="str">
        <f>ROMAN(1)</f>
        <v>I</v>
      </c>
      <c r="K3" s="95" t="str">
        <f>ROMAN(2)</f>
        <v>II</v>
      </c>
      <c r="L3" s="95" t="str">
        <f>ROMAN(3)</f>
        <v>III</v>
      </c>
      <c r="M3" s="186" t="str">
        <f>ROMAN(4)</f>
        <v>IV</v>
      </c>
      <c r="N3" s="95" t="str">
        <f>ROMAN(1)</f>
        <v>I</v>
      </c>
      <c r="O3" s="95" t="s">
        <v>1</v>
      </c>
      <c r="P3" s="95" t="s">
        <v>2</v>
      </c>
      <c r="Q3" s="186" t="s">
        <v>3</v>
      </c>
      <c r="R3" s="95" t="s">
        <v>4</v>
      </c>
      <c r="S3" s="95" t="s">
        <v>1</v>
      </c>
      <c r="T3" s="95" t="s">
        <v>2</v>
      </c>
      <c r="U3" s="186" t="s">
        <v>3</v>
      </c>
      <c r="V3" s="95" t="s">
        <v>4</v>
      </c>
      <c r="W3" s="95" t="s">
        <v>1</v>
      </c>
      <c r="X3" s="95" t="s">
        <v>2</v>
      </c>
      <c r="Y3" s="186" t="s">
        <v>3</v>
      </c>
      <c r="Z3" s="95" t="s">
        <v>4</v>
      </c>
      <c r="AA3" s="95" t="s">
        <v>1</v>
      </c>
      <c r="AB3" s="95" t="s">
        <v>2</v>
      </c>
      <c r="AC3" s="186" t="s">
        <v>3</v>
      </c>
      <c r="AD3" s="95" t="s">
        <v>4</v>
      </c>
    </row>
    <row r="4" spans="1:30" s="95" customFormat="1">
      <c r="A4" s="95" t="s">
        <v>463</v>
      </c>
      <c r="E4" s="186"/>
      <c r="I4" s="186"/>
      <c r="M4" s="186"/>
      <c r="Q4" s="186"/>
      <c r="U4" s="186"/>
      <c r="Y4" s="186"/>
      <c r="Z4" s="511"/>
      <c r="AA4" s="511"/>
      <c r="AB4" s="511"/>
      <c r="AC4" s="512"/>
    </row>
    <row r="5" spans="1:30" s="95" customFormat="1">
      <c r="A5" s="95" t="s">
        <v>5</v>
      </c>
      <c r="B5" s="125">
        <v>0.153909883</v>
      </c>
      <c r="C5" s="125">
        <v>0.16320880299999999</v>
      </c>
      <c r="D5" s="125">
        <v>0.14886987800000001</v>
      </c>
      <c r="E5" s="125">
        <v>0.140723246</v>
      </c>
      <c r="F5" s="125">
        <v>0.121129432</v>
      </c>
      <c r="G5" s="125">
        <v>0.104875501</v>
      </c>
      <c r="H5" s="125">
        <v>8.919092649999999E-2</v>
      </c>
      <c r="I5" s="125">
        <v>7.7125850900000001E-2</v>
      </c>
      <c r="J5" s="125">
        <v>6.3835283100000001E-2</v>
      </c>
      <c r="K5" s="125">
        <v>5.1361908400000003E-2</v>
      </c>
      <c r="L5" s="125">
        <v>5.8514830499999997E-2</v>
      </c>
      <c r="M5" s="125">
        <v>7.4499522499999998E-2</v>
      </c>
      <c r="N5" s="125">
        <v>9.1287619899999992E-2</v>
      </c>
      <c r="O5" s="125">
        <v>8.36605453E-2</v>
      </c>
      <c r="P5" s="125">
        <v>8.6999999999999994E-2</v>
      </c>
      <c r="Q5" s="125">
        <v>8.3000000000000004E-2</v>
      </c>
      <c r="R5" s="125">
        <v>7.0999999999999994E-2</v>
      </c>
      <c r="S5" s="125">
        <v>8.1481419999999999E-2</v>
      </c>
      <c r="T5" s="125">
        <v>5.5152353399999993E-2</v>
      </c>
      <c r="U5" s="125">
        <v>1.9442149700000001E-2</v>
      </c>
      <c r="V5" s="125">
        <v>-8.5053807899999959E-3</v>
      </c>
      <c r="W5" s="125">
        <v>-3.65482679E-2</v>
      </c>
      <c r="X5" s="125">
        <v>-4.3386160199999996E-2</v>
      </c>
      <c r="Y5" s="125">
        <v>-3.9203947199999999E-2</v>
      </c>
      <c r="Z5" s="125">
        <v>-3.35982269E-2</v>
      </c>
      <c r="AA5" s="125">
        <v>-2.8341307200000002E-2</v>
      </c>
      <c r="AB5" s="125">
        <v>-2.3260733999999998E-2</v>
      </c>
      <c r="AC5" s="125">
        <v>-1.9356171399999997E-2</v>
      </c>
      <c r="AD5" s="125">
        <v>-1.6638519000000001E-2</v>
      </c>
    </row>
    <row r="6" spans="1:30" s="95" customFormat="1">
      <c r="A6" s="95" t="s">
        <v>6</v>
      </c>
      <c r="B6" s="125">
        <v>0</v>
      </c>
      <c r="C6" s="125">
        <v>0</v>
      </c>
      <c r="D6" s="125">
        <v>0</v>
      </c>
      <c r="E6" s="125">
        <v>0</v>
      </c>
      <c r="F6" s="125">
        <v>0</v>
      </c>
      <c r="G6" s="125">
        <v>0</v>
      </c>
      <c r="H6" s="125">
        <v>0</v>
      </c>
      <c r="I6" s="125">
        <v>0</v>
      </c>
      <c r="J6" s="125">
        <v>0</v>
      </c>
      <c r="K6" s="125">
        <v>0</v>
      </c>
      <c r="L6" s="125">
        <v>0</v>
      </c>
      <c r="M6" s="125">
        <v>0</v>
      </c>
      <c r="N6" s="125">
        <v>0</v>
      </c>
      <c r="O6" s="125">
        <v>0</v>
      </c>
      <c r="P6" s="125">
        <v>0</v>
      </c>
      <c r="Q6" s="125">
        <v>0</v>
      </c>
      <c r="R6" s="125">
        <v>0</v>
      </c>
      <c r="S6" s="125">
        <v>1.3954377300000001E-2</v>
      </c>
      <c r="T6" s="125">
        <v>2.673673960000001E-2</v>
      </c>
      <c r="U6" s="125">
        <v>3.9562312500000002E-2</v>
      </c>
      <c r="V6" s="125">
        <v>5.2154640889999992E-2</v>
      </c>
      <c r="W6" s="125">
        <v>5.0688124100000002E-2</v>
      </c>
      <c r="X6" s="125">
        <v>5.0268218719999994E-2</v>
      </c>
      <c r="Y6" s="125">
        <v>4.8702871349999996E-2</v>
      </c>
      <c r="Z6" s="125">
        <v>4.6122679799999997E-2</v>
      </c>
      <c r="AA6" s="125">
        <v>4.2966638100000003E-2</v>
      </c>
      <c r="AB6" s="125">
        <v>3.9651871999999998E-2</v>
      </c>
      <c r="AC6" s="125">
        <v>3.6428731899999997E-2</v>
      </c>
      <c r="AD6" s="125">
        <v>3.3483233500000001E-2</v>
      </c>
    </row>
    <row r="7" spans="1:30" s="95" customFormat="1">
      <c r="A7" s="95" t="s">
        <v>7</v>
      </c>
      <c r="B7" s="125">
        <v>0</v>
      </c>
      <c r="C7" s="125">
        <v>0</v>
      </c>
      <c r="D7" s="125">
        <v>0</v>
      </c>
      <c r="E7" s="125">
        <v>0</v>
      </c>
      <c r="F7" s="125">
        <v>0</v>
      </c>
      <c r="G7" s="125">
        <v>0</v>
      </c>
      <c r="H7" s="125">
        <v>0</v>
      </c>
      <c r="I7" s="125">
        <v>0</v>
      </c>
      <c r="J7" s="125">
        <v>0</v>
      </c>
      <c r="K7" s="125">
        <v>0</v>
      </c>
      <c r="L7" s="125">
        <v>0</v>
      </c>
      <c r="M7" s="125">
        <v>0</v>
      </c>
      <c r="N7" s="125">
        <v>0</v>
      </c>
      <c r="O7" s="125">
        <v>0</v>
      </c>
      <c r="P7" s="125">
        <v>0</v>
      </c>
      <c r="Q7" s="125">
        <v>0</v>
      </c>
      <c r="R7" s="125">
        <v>0</v>
      </c>
      <c r="S7" s="125">
        <v>8.0072587000000056E-3</v>
      </c>
      <c r="T7" s="125">
        <v>1.5489284999999978E-2</v>
      </c>
      <c r="U7" s="125">
        <v>2.3154646399999985E-2</v>
      </c>
      <c r="V7" s="125">
        <v>3.0840880800000005E-2</v>
      </c>
      <c r="W7" s="125">
        <v>2.9973875999999997E-2</v>
      </c>
      <c r="X7" s="125">
        <v>2.9724182180000003E-2</v>
      </c>
      <c r="Y7" s="125">
        <v>2.8758854050000004E-2</v>
      </c>
      <c r="Z7" s="125">
        <v>2.7175213900000005E-2</v>
      </c>
      <c r="AA7" s="125">
        <v>2.5249458399999997E-2</v>
      </c>
      <c r="AB7" s="125">
        <v>2.3238293399999999E-2</v>
      </c>
      <c r="AC7" s="125">
        <v>2.1294008900000001E-2</v>
      </c>
      <c r="AD7" s="125">
        <v>1.9526513800000003E-2</v>
      </c>
    </row>
    <row r="8" spans="1:30" s="95" customFormat="1">
      <c r="A8" s="95" t="s">
        <v>8</v>
      </c>
      <c r="B8" s="125">
        <v>0</v>
      </c>
      <c r="C8" s="125">
        <v>0</v>
      </c>
      <c r="D8" s="125">
        <v>0</v>
      </c>
      <c r="E8" s="125">
        <v>0</v>
      </c>
      <c r="F8" s="125">
        <v>0</v>
      </c>
      <c r="G8" s="125">
        <v>0</v>
      </c>
      <c r="H8" s="125">
        <v>0</v>
      </c>
      <c r="I8" s="125">
        <v>0</v>
      </c>
      <c r="J8" s="125">
        <v>0</v>
      </c>
      <c r="K8" s="125">
        <v>0</v>
      </c>
      <c r="L8" s="125">
        <v>0</v>
      </c>
      <c r="M8" s="125">
        <v>0</v>
      </c>
      <c r="N8" s="125">
        <v>0</v>
      </c>
      <c r="O8" s="125">
        <v>0</v>
      </c>
      <c r="P8" s="125">
        <v>0</v>
      </c>
      <c r="Q8" s="125">
        <v>0</v>
      </c>
      <c r="R8" s="125">
        <v>0</v>
      </c>
      <c r="S8" s="125">
        <v>6.807245999999989E-3</v>
      </c>
      <c r="T8" s="125">
        <v>1.3252404000000009E-2</v>
      </c>
      <c r="U8" s="125">
        <v>1.9946621400000017E-2</v>
      </c>
      <c r="V8" s="125">
        <v>2.6752070099999997E-2</v>
      </c>
      <c r="W8" s="125">
        <v>2.6000125800000003E-2</v>
      </c>
      <c r="X8" s="125">
        <v>2.5782728400000003E-2</v>
      </c>
      <c r="Y8" s="125">
        <v>2.4922342100000001E-2</v>
      </c>
      <c r="Z8" s="125">
        <v>2.3515161199999995E-2</v>
      </c>
      <c r="AA8" s="125">
        <v>2.1810461200000006E-2</v>
      </c>
      <c r="AB8" s="125">
        <v>2.0036716500000003E-2</v>
      </c>
      <c r="AC8" s="125">
        <v>1.8328416100000001E-2</v>
      </c>
      <c r="AD8" s="125">
        <v>1.6780771399999998E-2</v>
      </c>
    </row>
    <row r="9" spans="1:30" s="95" customFormat="1">
      <c r="A9" s="95">
        <v>0.3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</v>
      </c>
      <c r="O9" s="125">
        <v>0</v>
      </c>
      <c r="P9" s="125">
        <v>0</v>
      </c>
      <c r="Q9" s="125">
        <v>0</v>
      </c>
      <c r="R9" s="125">
        <v>0</v>
      </c>
      <c r="S9" s="125">
        <v>6.8492410000000059E-3</v>
      </c>
      <c r="T9" s="125">
        <v>1.3412445999999995E-2</v>
      </c>
      <c r="U9" s="125">
        <v>2.0314282000000003E-2</v>
      </c>
      <c r="V9" s="125">
        <v>2.7418127999999986E-2</v>
      </c>
      <c r="W9" s="125">
        <v>2.6647571099999989E-2</v>
      </c>
      <c r="X9" s="125">
        <v>2.64240029E-2</v>
      </c>
      <c r="Y9" s="125">
        <v>2.5520578000000002E-2</v>
      </c>
      <c r="Z9" s="125">
        <v>2.404700970000001E-2</v>
      </c>
      <c r="AA9" s="125">
        <v>2.2267916500000005E-2</v>
      </c>
      <c r="AB9" s="125">
        <v>2.0422882800000007E-2</v>
      </c>
      <c r="AC9" s="125">
        <v>1.8651934599999989E-2</v>
      </c>
      <c r="AD9" s="125">
        <v>1.7052483299999997E-2</v>
      </c>
    </row>
    <row r="10" spans="1:30" s="95" customFormat="1">
      <c r="A10" s="95">
        <v>0.6</v>
      </c>
      <c r="B10" s="125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8.1656129999999882E-3</v>
      </c>
      <c r="T10" s="125">
        <v>1.6092801000000004E-2</v>
      </c>
      <c r="U10" s="125">
        <v>2.4541198E-2</v>
      </c>
      <c r="V10" s="125">
        <v>3.3353042999999999E-2</v>
      </c>
      <c r="W10" s="125">
        <v>3.2415835900000023E-2</v>
      </c>
      <c r="X10" s="125">
        <v>3.2142865999999992E-2</v>
      </c>
      <c r="Y10" s="125">
        <v>3.1015173699999996E-2</v>
      </c>
      <c r="Z10" s="125">
        <v>2.9181095299999987E-2</v>
      </c>
      <c r="AA10" s="125">
        <v>2.6974715999999996E-2</v>
      </c>
      <c r="AB10" s="125">
        <v>2.4694652299999995E-2</v>
      </c>
      <c r="AC10" s="125">
        <v>2.2514074000000009E-2</v>
      </c>
      <c r="AD10" s="125">
        <v>2.0551183799999997E-2</v>
      </c>
    </row>
    <row r="11" spans="1:30" s="95" customFormat="1" ht="15.75" customHeight="1">
      <c r="A11" s="95">
        <v>0.9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1.451932000000003E-2</v>
      </c>
      <c r="T11" s="125">
        <v>2.8890159999999998E-2</v>
      </c>
      <c r="U11" s="125">
        <v>4.4511046999999998E-2</v>
      </c>
      <c r="V11" s="125">
        <v>6.1124276000000005E-2</v>
      </c>
      <c r="W11" s="125">
        <v>5.9407103999999988E-2</v>
      </c>
      <c r="X11" s="125">
        <v>5.8904074999999986E-2</v>
      </c>
      <c r="Y11" s="125">
        <v>5.6758536999999998E-2</v>
      </c>
      <c r="Z11" s="125">
        <v>5.3283574E-2</v>
      </c>
      <c r="AA11" s="125">
        <v>4.9125106000000002E-2</v>
      </c>
      <c r="AB11" s="125">
        <v>4.4849984999999995E-2</v>
      </c>
      <c r="AC11" s="125">
        <v>4.0783087900000001E-2</v>
      </c>
      <c r="AD11" s="125">
        <v>3.7139981200000005E-2</v>
      </c>
    </row>
    <row r="12" spans="1:30" s="114" customFormat="1">
      <c r="A12" s="114" t="s">
        <v>9</v>
      </c>
      <c r="B12" s="125">
        <v>0.153909883</v>
      </c>
      <c r="C12" s="125">
        <v>0.16320880299999999</v>
      </c>
      <c r="D12" s="125">
        <v>0.14886987800000001</v>
      </c>
      <c r="E12" s="125">
        <v>0.140723246</v>
      </c>
      <c r="F12" s="125">
        <v>0.121129432</v>
      </c>
      <c r="G12" s="125">
        <v>0.104875501</v>
      </c>
      <c r="H12" s="125">
        <v>8.919092649999999E-2</v>
      </c>
      <c r="I12" s="125">
        <v>7.7125850900000001E-2</v>
      </c>
      <c r="J12" s="125">
        <v>6.3835283100000001E-2</v>
      </c>
      <c r="K12" s="125">
        <v>5.1361908400000003E-2</v>
      </c>
      <c r="L12" s="125">
        <v>5.8514830499999997E-2</v>
      </c>
      <c r="M12" s="125">
        <v>7.4499522499999998E-2</v>
      </c>
      <c r="N12" s="125">
        <v>9.1287619899999992E-2</v>
      </c>
      <c r="O12" s="125">
        <v>8.36605453E-2</v>
      </c>
      <c r="P12" s="125">
        <v>8.6999999999999994E-2</v>
      </c>
      <c r="Q12" s="125">
        <v>8.3000000000000004E-2</v>
      </c>
      <c r="R12" s="125">
        <v>7.0999999999999994E-2</v>
      </c>
      <c r="S12" s="125">
        <v>0.11025030199999999</v>
      </c>
      <c r="T12" s="125">
        <v>0.110630782</v>
      </c>
      <c r="U12" s="125">
        <v>0.10210573000000001</v>
      </c>
      <c r="V12" s="125">
        <v>0.101242211</v>
      </c>
      <c r="W12" s="125">
        <v>7.0113858000000001E-2</v>
      </c>
      <c r="X12" s="125">
        <v>6.2388969100000004E-2</v>
      </c>
      <c r="Y12" s="125">
        <v>6.3180120300000003E-2</v>
      </c>
      <c r="Z12" s="125">
        <v>6.3214828000000001E-2</v>
      </c>
      <c r="AA12" s="125">
        <v>6.1685250500000004E-2</v>
      </c>
      <c r="AB12" s="125">
        <v>5.9666147900000001E-2</v>
      </c>
      <c r="AC12" s="125">
        <v>5.6694985500000003E-2</v>
      </c>
      <c r="AD12" s="125">
        <v>5.3151999700000001E-2</v>
      </c>
    </row>
    <row r="13" spans="1:30" s="114" customFormat="1">
      <c r="A13" s="95" t="s">
        <v>10</v>
      </c>
      <c r="B13" s="125">
        <v>0.153909883</v>
      </c>
      <c r="C13" s="125">
        <v>0.16320880299999999</v>
      </c>
      <c r="D13" s="125">
        <v>0.14886987800000001</v>
      </c>
      <c r="E13" s="125">
        <v>0.140723246</v>
      </c>
      <c r="F13" s="125">
        <v>0.121129432</v>
      </c>
      <c r="G13" s="125">
        <v>0.104875501</v>
      </c>
      <c r="H13" s="125">
        <v>8.919092649999999E-2</v>
      </c>
      <c r="I13" s="125">
        <v>7.7125850900000001E-2</v>
      </c>
      <c r="J13" s="125">
        <v>6.3835283100000001E-2</v>
      </c>
      <c r="K13" s="125">
        <v>5.1361908400000003E-2</v>
      </c>
      <c r="L13" s="125">
        <v>5.8514830499999997E-2</v>
      </c>
      <c r="M13" s="125">
        <v>7.4499522499999998E-2</v>
      </c>
      <c r="N13" s="125">
        <v>9.1287619899999992E-2</v>
      </c>
      <c r="O13" s="125">
        <v>8.36605453E-2</v>
      </c>
      <c r="P13" s="125">
        <v>8.6999999999999994E-2</v>
      </c>
      <c r="Q13" s="125">
        <v>8.3000000000000004E-2</v>
      </c>
      <c r="R13" s="125">
        <v>7.0121977900000007E-2</v>
      </c>
      <c r="S13" s="125">
        <v>7.8724958799999994E-2</v>
      </c>
      <c r="T13" s="125">
        <v>7.4328107599999999E-2</v>
      </c>
      <c r="U13" s="125">
        <v>7.0255762200000002E-2</v>
      </c>
      <c r="V13" s="125">
        <v>7.3722185600000004E-2</v>
      </c>
      <c r="W13" s="125">
        <v>7.3757114400000004E-2</v>
      </c>
      <c r="X13" s="125">
        <v>7.1853732700000006E-2</v>
      </c>
      <c r="Y13" s="125">
        <v>6.8669033199999993E-2</v>
      </c>
      <c r="Z13" s="125">
        <v>6.5202742899999999E-2</v>
      </c>
      <c r="AA13" s="125">
        <v>6.0367588899999998E-2</v>
      </c>
      <c r="AB13" s="125">
        <v>5.5255017000000003E-2</v>
      </c>
      <c r="AC13" s="125">
        <v>5.0375028100000004E-2</v>
      </c>
      <c r="AD13" s="125">
        <v>0</v>
      </c>
    </row>
    <row r="14" spans="1:30" s="95" customFormat="1">
      <c r="B14" s="125">
        <v>0.04</v>
      </c>
      <c r="C14" s="125">
        <v>0.04</v>
      </c>
      <c r="D14" s="125">
        <v>0.04</v>
      </c>
      <c r="E14" s="125">
        <v>0.04</v>
      </c>
      <c r="F14" s="125">
        <v>0.04</v>
      </c>
      <c r="G14" s="125" t="e">
        <v>#N/A</v>
      </c>
      <c r="H14" s="125" t="e">
        <v>#N/A</v>
      </c>
      <c r="I14" s="125" t="e">
        <v>#N/A</v>
      </c>
      <c r="J14" s="125">
        <v>0.04</v>
      </c>
      <c r="K14" s="125">
        <v>0.04</v>
      </c>
      <c r="L14" s="125">
        <v>0.04</v>
      </c>
      <c r="M14" s="125">
        <v>0.04</v>
      </c>
      <c r="N14" s="125">
        <v>0.04</v>
      </c>
      <c r="O14" s="125">
        <v>0.04</v>
      </c>
      <c r="P14" s="125">
        <v>0.04</v>
      </c>
      <c r="Q14" s="125">
        <v>0.04</v>
      </c>
      <c r="R14" s="125">
        <v>0.04</v>
      </c>
      <c r="S14" s="125">
        <v>0.04</v>
      </c>
      <c r="T14" s="125">
        <v>0.04</v>
      </c>
      <c r="U14" s="125">
        <v>0.04</v>
      </c>
      <c r="V14" s="125">
        <v>0.03</v>
      </c>
      <c r="W14" s="125">
        <v>0.03</v>
      </c>
      <c r="X14" s="125">
        <v>0.03</v>
      </c>
      <c r="Y14" s="125">
        <v>0.03</v>
      </c>
      <c r="Z14" s="125">
        <v>0.03</v>
      </c>
      <c r="AA14" s="125">
        <v>0.03</v>
      </c>
      <c r="AB14" s="125">
        <v>0.03</v>
      </c>
      <c r="AC14" s="125">
        <v>0.03</v>
      </c>
      <c r="AD14" s="125">
        <v>0.03</v>
      </c>
    </row>
    <row r="15" spans="1:30" s="95" customFormat="1">
      <c r="A15" s="95" t="s">
        <v>11</v>
      </c>
      <c r="B15" s="125">
        <v>0.06</v>
      </c>
      <c r="C15" s="125">
        <v>0.06</v>
      </c>
      <c r="D15" s="125">
        <v>0.06</v>
      </c>
      <c r="E15" s="125">
        <v>0.06</v>
      </c>
      <c r="F15" s="125">
        <v>0.06</v>
      </c>
      <c r="G15" s="125" t="e">
        <v>#N/A</v>
      </c>
      <c r="H15" s="125" t="e">
        <v>#N/A</v>
      </c>
      <c r="I15" s="125" t="e">
        <v>#N/A</v>
      </c>
      <c r="J15" s="125">
        <v>0.06</v>
      </c>
      <c r="K15" s="125">
        <v>0.06</v>
      </c>
      <c r="L15" s="125">
        <v>0.06</v>
      </c>
      <c r="M15" s="125">
        <v>0.06</v>
      </c>
      <c r="N15" s="125">
        <v>0.06</v>
      </c>
      <c r="O15" s="125">
        <v>0.06</v>
      </c>
      <c r="P15" s="125">
        <v>0.06</v>
      </c>
      <c r="Q15" s="125">
        <v>0.06</v>
      </c>
      <c r="R15" s="125">
        <v>0.06</v>
      </c>
      <c r="S15" s="125">
        <v>0.06</v>
      </c>
      <c r="T15" s="125">
        <v>0.06</v>
      </c>
      <c r="U15" s="125">
        <v>0.06</v>
      </c>
      <c r="V15" s="125">
        <v>0.05</v>
      </c>
      <c r="W15" s="125">
        <v>0.05</v>
      </c>
      <c r="X15" s="125">
        <v>0.05</v>
      </c>
      <c r="Y15" s="125">
        <v>0.05</v>
      </c>
      <c r="Z15" s="125">
        <v>0.05</v>
      </c>
      <c r="AA15" s="125">
        <v>0.05</v>
      </c>
      <c r="AB15" s="125">
        <v>0.05</v>
      </c>
      <c r="AC15" s="125">
        <v>0.05</v>
      </c>
      <c r="AD15" s="125">
        <v>0.05</v>
      </c>
    </row>
    <row r="16" spans="1:30" s="95" customFormat="1">
      <c r="B16" s="125">
        <v>0.08</v>
      </c>
      <c r="C16" s="125">
        <v>0.08</v>
      </c>
      <c r="D16" s="125">
        <v>0.08</v>
      </c>
      <c r="E16" s="125">
        <v>0.08</v>
      </c>
      <c r="F16" s="125">
        <v>0.08</v>
      </c>
      <c r="G16" s="125" t="e">
        <v>#N/A</v>
      </c>
      <c r="H16" s="125" t="e">
        <v>#N/A</v>
      </c>
      <c r="I16" s="125" t="e">
        <v>#N/A</v>
      </c>
      <c r="J16" s="125">
        <v>0.08</v>
      </c>
      <c r="K16" s="125">
        <v>0.08</v>
      </c>
      <c r="L16" s="125">
        <v>0.08</v>
      </c>
      <c r="M16" s="125">
        <v>0.08</v>
      </c>
      <c r="N16" s="125">
        <v>0.08</v>
      </c>
      <c r="O16" s="125">
        <v>0.08</v>
      </c>
      <c r="P16" s="125">
        <v>0.08</v>
      </c>
      <c r="Q16" s="125">
        <v>0.08</v>
      </c>
      <c r="R16" s="125">
        <v>0.08</v>
      </c>
      <c r="S16" s="125">
        <v>0.08</v>
      </c>
      <c r="T16" s="125">
        <v>0.08</v>
      </c>
      <c r="U16" s="125">
        <v>0.08</v>
      </c>
      <c r="V16" s="125">
        <v>7.0000000000000007E-2</v>
      </c>
      <c r="W16" s="125">
        <v>7.0000000000000007E-2</v>
      </c>
      <c r="X16" s="125">
        <v>7.0000000000000007E-2</v>
      </c>
      <c r="Y16" s="125">
        <v>7.0000000000000007E-2</v>
      </c>
      <c r="Z16" s="125">
        <v>7.0000000000000007E-2</v>
      </c>
      <c r="AA16" s="125">
        <v>7.0000000000000007E-2</v>
      </c>
      <c r="AB16" s="125">
        <v>7.0000000000000007E-2</v>
      </c>
      <c r="AC16" s="125">
        <v>7.0000000000000007E-2</v>
      </c>
      <c r="AD16" s="125">
        <v>7.0000000000000007E-2</v>
      </c>
    </row>
    <row r="17" spans="1:30" s="95" customFormat="1">
      <c r="B17" s="125" t="e">
        <v>#N/A</v>
      </c>
      <c r="C17" s="125" t="e">
        <v>#N/A</v>
      </c>
      <c r="D17" s="125" t="e">
        <v>#N/A</v>
      </c>
      <c r="E17" s="125" t="e">
        <v>#N/A</v>
      </c>
      <c r="F17" s="125">
        <v>9.9900000000000003E-2</v>
      </c>
      <c r="G17" s="125">
        <v>9.9900000000000003E-2</v>
      </c>
      <c r="H17" s="125">
        <v>9.9900000000000003E-2</v>
      </c>
      <c r="I17" s="125">
        <v>9.9900000000000003E-2</v>
      </c>
      <c r="J17" s="125">
        <v>9.9900000000000003E-2</v>
      </c>
      <c r="K17" s="125" t="e">
        <v>#N/A</v>
      </c>
      <c r="L17" s="125" t="e">
        <v>#N/A</v>
      </c>
      <c r="M17" s="125" t="e">
        <v>#N/A</v>
      </c>
      <c r="N17" s="125" t="e">
        <v>#N/A</v>
      </c>
      <c r="O17" s="125" t="e">
        <v>#N/A</v>
      </c>
      <c r="P17" s="125" t="e">
        <v>#N/A</v>
      </c>
      <c r="Q17" s="125" t="e">
        <v>#N/A</v>
      </c>
      <c r="R17" s="125" t="e">
        <v>#N/A</v>
      </c>
      <c r="S17" s="125" t="e">
        <v>#N/A</v>
      </c>
      <c r="T17" s="125" t="e">
        <v>#N/A</v>
      </c>
      <c r="U17" s="125" t="e">
        <v>#N/A</v>
      </c>
      <c r="V17" s="125" t="e">
        <v>#N/A</v>
      </c>
      <c r="W17" s="125" t="e">
        <v>#N/A</v>
      </c>
      <c r="X17" s="125" t="e">
        <v>#N/A</v>
      </c>
      <c r="Y17" s="125" t="e">
        <v>#N/A</v>
      </c>
      <c r="Z17" s="125" t="e">
        <v>#N/A</v>
      </c>
      <c r="AA17" s="125" t="e">
        <v>#N/A</v>
      </c>
      <c r="AB17" s="125" t="e">
        <v>#N/A</v>
      </c>
      <c r="AC17" s="125" t="e">
        <v>#N/A</v>
      </c>
      <c r="AD17" s="125" t="e">
        <v>#N/A</v>
      </c>
    </row>
    <row r="19" spans="1:30">
      <c r="C19" s="97"/>
      <c r="D19" s="97"/>
      <c r="E19" s="97"/>
      <c r="F19" s="97"/>
      <c r="G19" s="97"/>
      <c r="N19" s="95"/>
      <c r="R19" s="413">
        <f>SUM(R5:R6)</f>
        <v>7.0999999999999994E-2</v>
      </c>
      <c r="S19" s="413">
        <f>SUM(S5:S6)</f>
        <v>9.54357973E-2</v>
      </c>
      <c r="T19" s="413">
        <f t="shared" ref="T19:X19" si="0">SUM(T5:T6)</f>
        <v>8.1889092999999996E-2</v>
      </c>
      <c r="U19" s="413">
        <f t="shared" si="0"/>
        <v>5.9004462200000003E-2</v>
      </c>
      <c r="V19" s="413">
        <f t="shared" si="0"/>
        <v>4.3649260099999997E-2</v>
      </c>
      <c r="W19" s="413">
        <f t="shared" si="0"/>
        <v>1.4139856200000002E-2</v>
      </c>
      <c r="X19" s="413">
        <f t="shared" si="0"/>
        <v>6.8820585199999978E-3</v>
      </c>
      <c r="Y19" s="413">
        <f>SUM(Y5:Y6)</f>
        <v>9.4989241499999974E-3</v>
      </c>
      <c r="Z19" s="413">
        <f>SUM(Z5:Z6)</f>
        <v>1.2524452899999997E-2</v>
      </c>
      <c r="AA19" s="413">
        <f t="shared" ref="AA19:AD19" si="1">SUM(AA5:AA6)</f>
        <v>1.46253309E-2</v>
      </c>
      <c r="AB19" s="413">
        <f t="shared" si="1"/>
        <v>1.6391138E-2</v>
      </c>
      <c r="AC19" s="413">
        <f t="shared" si="1"/>
        <v>1.70725605E-2</v>
      </c>
      <c r="AD19" s="413">
        <f t="shared" si="1"/>
        <v>1.68447145E-2</v>
      </c>
    </row>
    <row r="20" spans="1:30">
      <c r="N20" s="95"/>
    </row>
    <row r="21" spans="1:30">
      <c r="A21" s="96">
        <v>60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>
        <v>7.0999999999999994E-2</v>
      </c>
      <c r="S21" s="125">
        <v>9.54357973E-2</v>
      </c>
      <c r="T21" s="125">
        <v>8.1889092999999996E-2</v>
      </c>
      <c r="U21" s="125">
        <v>5.9004462200000003E-2</v>
      </c>
      <c r="V21" s="125">
        <v>4.3649260099999997E-2</v>
      </c>
      <c r="W21" s="125">
        <v>1.4139856200000002E-2</v>
      </c>
      <c r="X21" s="125">
        <v>6.8820585199999978E-3</v>
      </c>
      <c r="Y21" s="125">
        <v>9.4989241499999974E-3</v>
      </c>
      <c r="Z21" s="125">
        <v>1.2524452899999997E-2</v>
      </c>
      <c r="AA21" s="125">
        <v>1.46253309E-2</v>
      </c>
      <c r="AB21" s="125">
        <v>1.6391138E-2</v>
      </c>
      <c r="AC21" s="125">
        <v>1.70725605E-2</v>
      </c>
      <c r="AD21" s="125">
        <v>1.68447145E-2</v>
      </c>
    </row>
    <row r="24" spans="1:30">
      <c r="S24" s="509" t="s">
        <v>471</v>
      </c>
    </row>
    <row r="25" spans="1:30"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</row>
    <row r="27" spans="1:30"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</row>
    <row r="28" spans="1:30"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</row>
    <row r="29" spans="1:30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</row>
    <row r="30" spans="1:30">
      <c r="A30" s="98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</row>
    <row r="31" spans="1:30"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</row>
    <row r="32" spans="1:30"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</row>
    <row r="33" spans="2:30"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</row>
    <row r="34" spans="2:30"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</row>
    <row r="35" spans="2:30"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</row>
    <row r="36" spans="2:30"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</row>
    <row r="37" spans="2:30"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</row>
  </sheetData>
  <mergeCells count="8">
    <mergeCell ref="Z2:AC2"/>
    <mergeCell ref="Z4:AC4"/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IR73"/>
  <sheetViews>
    <sheetView showGridLines="0" zoomScale="85" zoomScaleNormal="85" workbookViewId="0">
      <pane xSplit="1" ySplit="2" topLeftCell="HU3" activePane="bottomRight" state="frozen"/>
      <selection pane="topRight" activeCell="B1" sqref="B1"/>
      <selection pane="bottomLeft" activeCell="A3" sqref="A3"/>
      <selection pane="bottomRight" activeCell="HX29" sqref="HX29"/>
    </sheetView>
  </sheetViews>
  <sheetFormatPr defaultColWidth="9.42578125" defaultRowHeight="15" customHeight="1"/>
  <cols>
    <col min="1" max="1" width="66.42578125" style="148" bestFit="1" customWidth="1"/>
    <col min="2" max="215" width="9.5703125" style="148" customWidth="1"/>
    <col min="216" max="248" width="9.42578125" style="148"/>
    <col min="249" max="249" width="11.42578125" style="148" bestFit="1" customWidth="1"/>
    <col min="250" max="251" width="11.42578125" style="148" customWidth="1"/>
    <col min="252" max="16384" width="9.42578125" style="148"/>
  </cols>
  <sheetData>
    <row r="1" spans="1:247">
      <c r="A1" s="147" t="s">
        <v>122</v>
      </c>
      <c r="B1" s="528">
        <v>2006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>
        <v>2007</v>
      </c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>
        <v>2008</v>
      </c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>
        <v>2009</v>
      </c>
      <c r="AM1" s="528"/>
      <c r="AN1" s="528"/>
      <c r="AO1" s="528"/>
      <c r="AP1" s="528"/>
      <c r="AQ1" s="528"/>
      <c r="AR1" s="528"/>
      <c r="AS1" s="528"/>
      <c r="AT1" s="528"/>
      <c r="AU1" s="528"/>
      <c r="AV1" s="528"/>
      <c r="AW1" s="528"/>
      <c r="AX1" s="528">
        <v>2010</v>
      </c>
      <c r="AY1" s="528"/>
      <c r="AZ1" s="528"/>
      <c r="BA1" s="528"/>
      <c r="BB1" s="528"/>
      <c r="BC1" s="528"/>
      <c r="BD1" s="528"/>
      <c r="BE1" s="528"/>
      <c r="BF1" s="528"/>
      <c r="BG1" s="528"/>
      <c r="BH1" s="528"/>
      <c r="BI1" s="528"/>
      <c r="BJ1" s="528">
        <v>2011</v>
      </c>
      <c r="BK1" s="528"/>
      <c r="BL1" s="528"/>
      <c r="BM1" s="528"/>
      <c r="BN1" s="528"/>
      <c r="BO1" s="528"/>
      <c r="BP1" s="528"/>
      <c r="BQ1" s="528"/>
      <c r="BR1" s="528"/>
      <c r="BS1" s="528"/>
      <c r="BT1" s="528"/>
      <c r="BU1" s="528"/>
      <c r="BV1" s="528">
        <v>2012</v>
      </c>
      <c r="BW1" s="528"/>
      <c r="BX1" s="528"/>
      <c r="BY1" s="528"/>
      <c r="BZ1" s="528"/>
      <c r="CA1" s="528"/>
      <c r="CB1" s="528"/>
      <c r="CC1" s="528"/>
      <c r="CD1" s="528"/>
      <c r="CE1" s="528"/>
      <c r="CF1" s="528"/>
      <c r="CG1" s="528"/>
      <c r="CH1" s="528">
        <v>2013</v>
      </c>
      <c r="CI1" s="528"/>
      <c r="CJ1" s="528"/>
      <c r="CK1" s="528"/>
      <c r="CL1" s="528"/>
      <c r="CM1" s="528"/>
      <c r="CN1" s="528"/>
      <c r="CO1" s="528"/>
      <c r="CP1" s="528"/>
      <c r="CQ1" s="528"/>
      <c r="CR1" s="528"/>
      <c r="CS1" s="528"/>
      <c r="CT1" s="528">
        <v>2014</v>
      </c>
      <c r="CU1" s="528"/>
      <c r="CV1" s="528"/>
      <c r="CW1" s="528"/>
      <c r="CX1" s="528"/>
      <c r="CY1" s="528"/>
      <c r="CZ1" s="528"/>
      <c r="DA1" s="528"/>
      <c r="DB1" s="528"/>
      <c r="DC1" s="528"/>
      <c r="DD1" s="528"/>
      <c r="DE1" s="528"/>
      <c r="DF1" s="528">
        <v>2015</v>
      </c>
      <c r="DG1" s="528"/>
      <c r="DH1" s="528"/>
      <c r="DI1" s="528"/>
      <c r="DJ1" s="528"/>
      <c r="DK1" s="528"/>
      <c r="DL1" s="528"/>
      <c r="DM1" s="528"/>
      <c r="DN1" s="528"/>
      <c r="DO1" s="528"/>
      <c r="DP1" s="528"/>
      <c r="DQ1" s="528"/>
      <c r="DR1" s="528">
        <v>2016</v>
      </c>
      <c r="DS1" s="528"/>
      <c r="DT1" s="528"/>
      <c r="DU1" s="528"/>
      <c r="DV1" s="528"/>
      <c r="DW1" s="528"/>
      <c r="DX1" s="528"/>
      <c r="DY1" s="528"/>
      <c r="DZ1" s="528"/>
      <c r="EA1" s="528"/>
      <c r="EB1" s="528"/>
      <c r="EC1" s="528"/>
      <c r="ED1" s="528">
        <v>2017</v>
      </c>
      <c r="EE1" s="528"/>
      <c r="EF1" s="528"/>
      <c r="EG1" s="528"/>
      <c r="EH1" s="528"/>
      <c r="EI1" s="528"/>
      <c r="EJ1" s="528"/>
      <c r="EK1" s="528"/>
      <c r="EL1" s="528"/>
      <c r="EM1" s="528"/>
      <c r="EN1" s="528"/>
      <c r="EO1" s="528"/>
      <c r="EP1" s="529">
        <v>2018</v>
      </c>
      <c r="EQ1" s="529"/>
      <c r="ER1" s="529"/>
      <c r="ES1" s="529"/>
      <c r="ET1" s="529"/>
      <c r="EU1" s="529"/>
      <c r="EV1" s="529"/>
      <c r="EW1" s="529"/>
      <c r="EX1" s="529"/>
      <c r="EY1" s="529"/>
      <c r="EZ1" s="529"/>
      <c r="FA1" s="529"/>
      <c r="FB1" s="282">
        <v>2019</v>
      </c>
      <c r="FC1" s="282"/>
      <c r="FD1" s="282"/>
      <c r="FE1" s="282"/>
      <c r="FF1" s="282"/>
      <c r="FG1" s="282"/>
      <c r="FH1" s="282"/>
      <c r="FI1" s="282"/>
      <c r="FJ1" s="282"/>
      <c r="FK1" s="282"/>
      <c r="FL1" s="282"/>
      <c r="FM1" s="282"/>
      <c r="FN1" s="282">
        <v>2020</v>
      </c>
      <c r="FO1" s="282"/>
      <c r="FP1" s="282"/>
      <c r="FQ1" s="282"/>
      <c r="FR1" s="282"/>
      <c r="FS1" s="282"/>
      <c r="FT1" s="282"/>
      <c r="FU1" s="282"/>
      <c r="FV1" s="282"/>
      <c r="FW1" s="282"/>
      <c r="FX1" s="282"/>
      <c r="FY1" s="282"/>
      <c r="FZ1" s="282">
        <v>2021</v>
      </c>
      <c r="GA1" s="282"/>
      <c r="GB1" s="282"/>
      <c r="GC1" s="282"/>
      <c r="GD1" s="282"/>
      <c r="GE1" s="282"/>
      <c r="GF1" s="282"/>
      <c r="GG1" s="282"/>
      <c r="GH1" s="282"/>
      <c r="GI1" s="282"/>
      <c r="GJ1" s="282"/>
      <c r="GK1" s="282"/>
      <c r="GL1" s="282">
        <v>2022</v>
      </c>
      <c r="GM1" s="282"/>
      <c r="GN1" s="282"/>
      <c r="GO1" s="282"/>
      <c r="GP1" s="282"/>
      <c r="GQ1" s="282"/>
      <c r="GR1" s="282"/>
      <c r="GS1" s="282"/>
      <c r="GT1" s="282"/>
      <c r="GU1" s="282"/>
      <c r="GV1" s="282"/>
      <c r="GW1" s="282"/>
      <c r="GX1" s="529">
        <v>2023</v>
      </c>
      <c r="GY1" s="529"/>
      <c r="GZ1" s="529"/>
      <c r="HA1" s="529"/>
      <c r="HB1" s="529"/>
      <c r="HC1" s="529"/>
      <c r="HD1" s="529"/>
      <c r="HE1" s="529"/>
      <c r="HF1" s="529"/>
      <c r="HG1" s="529"/>
      <c r="HH1" s="282"/>
      <c r="HI1" s="282"/>
      <c r="HJ1" s="529">
        <v>2024</v>
      </c>
      <c r="HK1" s="529"/>
      <c r="HL1" s="529"/>
      <c r="HM1" s="529"/>
      <c r="HN1" s="529"/>
      <c r="HO1" s="529"/>
      <c r="HP1" s="529"/>
      <c r="HQ1" s="529"/>
      <c r="HR1" s="529"/>
      <c r="HS1" s="529"/>
      <c r="HT1" s="529"/>
      <c r="HU1" s="529"/>
      <c r="HV1" s="282">
        <v>2025</v>
      </c>
      <c r="HW1" s="282"/>
      <c r="HX1" s="282"/>
      <c r="HY1" s="282"/>
      <c r="HZ1" s="282"/>
      <c r="IA1" s="282"/>
      <c r="IB1" s="282"/>
      <c r="IC1" s="282"/>
      <c r="ID1" s="282"/>
      <c r="IE1" s="282"/>
      <c r="IF1" s="282"/>
      <c r="IG1" s="282"/>
      <c r="IH1" s="148">
        <v>2026</v>
      </c>
    </row>
    <row r="2" spans="1:247">
      <c r="A2" s="147" t="s">
        <v>146</v>
      </c>
      <c r="B2" s="149">
        <v>1</v>
      </c>
      <c r="C2" s="149">
        <v>2</v>
      </c>
      <c r="D2" s="149">
        <v>3</v>
      </c>
      <c r="E2" s="149">
        <v>4</v>
      </c>
      <c r="F2" s="149">
        <v>5</v>
      </c>
      <c r="G2" s="149">
        <v>6</v>
      </c>
      <c r="H2" s="149">
        <v>7</v>
      </c>
      <c r="I2" s="149">
        <v>8</v>
      </c>
      <c r="J2" s="149">
        <v>9</v>
      </c>
      <c r="K2" s="149">
        <v>10</v>
      </c>
      <c r="L2" s="149">
        <v>11</v>
      </c>
      <c r="M2" s="149">
        <v>12</v>
      </c>
      <c r="N2" s="149">
        <v>1</v>
      </c>
      <c r="O2" s="149">
        <v>2</v>
      </c>
      <c r="P2" s="149">
        <v>3</v>
      </c>
      <c r="Q2" s="149">
        <v>4</v>
      </c>
      <c r="R2" s="149">
        <v>5</v>
      </c>
      <c r="S2" s="149">
        <v>6</v>
      </c>
      <c r="T2" s="149">
        <v>7</v>
      </c>
      <c r="U2" s="149">
        <v>8</v>
      </c>
      <c r="V2" s="149">
        <v>9</v>
      </c>
      <c r="W2" s="149">
        <v>10</v>
      </c>
      <c r="X2" s="149">
        <v>11</v>
      </c>
      <c r="Y2" s="149">
        <v>12</v>
      </c>
      <c r="Z2" s="149">
        <v>1</v>
      </c>
      <c r="AA2" s="149">
        <v>2</v>
      </c>
      <c r="AB2" s="149">
        <v>3</v>
      </c>
      <c r="AC2" s="149">
        <v>4</v>
      </c>
      <c r="AD2" s="149">
        <v>5</v>
      </c>
      <c r="AE2" s="149">
        <v>6</v>
      </c>
      <c r="AF2" s="149">
        <v>7</v>
      </c>
      <c r="AG2" s="149">
        <v>8</v>
      </c>
      <c r="AH2" s="149">
        <v>9</v>
      </c>
      <c r="AI2" s="149">
        <v>10</v>
      </c>
      <c r="AJ2" s="149">
        <v>11</v>
      </c>
      <c r="AK2" s="149">
        <v>12</v>
      </c>
      <c r="AL2" s="149">
        <v>1</v>
      </c>
      <c r="AM2" s="149">
        <v>2</v>
      </c>
      <c r="AN2" s="149">
        <v>3</v>
      </c>
      <c r="AO2" s="149">
        <v>4</v>
      </c>
      <c r="AP2" s="149">
        <v>5</v>
      </c>
      <c r="AQ2" s="149">
        <v>6</v>
      </c>
      <c r="AR2" s="149">
        <v>7</v>
      </c>
      <c r="AS2" s="149">
        <v>8</v>
      </c>
      <c r="AT2" s="149">
        <v>9</v>
      </c>
      <c r="AU2" s="149">
        <v>10</v>
      </c>
      <c r="AV2" s="149">
        <v>11</v>
      </c>
      <c r="AW2" s="149">
        <v>12</v>
      </c>
      <c r="AX2" s="149">
        <v>1</v>
      </c>
      <c r="AY2" s="149">
        <v>2</v>
      </c>
      <c r="AZ2" s="149">
        <v>3</v>
      </c>
      <c r="BA2" s="149">
        <v>4</v>
      </c>
      <c r="BB2" s="149">
        <v>5</v>
      </c>
      <c r="BC2" s="149">
        <v>6</v>
      </c>
      <c r="BD2" s="149">
        <v>7</v>
      </c>
      <c r="BE2" s="149">
        <v>8</v>
      </c>
      <c r="BF2" s="149">
        <v>9</v>
      </c>
      <c r="BG2" s="149">
        <v>10</v>
      </c>
      <c r="BH2" s="149">
        <v>11</v>
      </c>
      <c r="BI2" s="149">
        <v>12</v>
      </c>
      <c r="BJ2" s="149">
        <v>1</v>
      </c>
      <c r="BK2" s="149">
        <v>2</v>
      </c>
      <c r="BL2" s="149">
        <v>3</v>
      </c>
      <c r="BM2" s="149">
        <v>4</v>
      </c>
      <c r="BN2" s="149">
        <v>5</v>
      </c>
      <c r="BO2" s="149">
        <v>6</v>
      </c>
      <c r="BP2" s="149">
        <v>7</v>
      </c>
      <c r="BQ2" s="149">
        <v>8</v>
      </c>
      <c r="BR2" s="149">
        <v>9</v>
      </c>
      <c r="BS2" s="149">
        <v>10</v>
      </c>
      <c r="BT2" s="149">
        <v>11</v>
      </c>
      <c r="BU2" s="149">
        <v>12</v>
      </c>
      <c r="BV2" s="149">
        <v>1</v>
      </c>
      <c r="BW2" s="149">
        <v>2</v>
      </c>
      <c r="BX2" s="149">
        <v>3</v>
      </c>
      <c r="BY2" s="149">
        <v>4</v>
      </c>
      <c r="BZ2" s="149">
        <v>5</v>
      </c>
      <c r="CA2" s="149">
        <v>6</v>
      </c>
      <c r="CB2" s="149">
        <v>7</v>
      </c>
      <c r="CC2" s="149">
        <v>8</v>
      </c>
      <c r="CD2" s="149">
        <v>9</v>
      </c>
      <c r="CE2" s="149">
        <v>10</v>
      </c>
      <c r="CF2" s="149">
        <v>11</v>
      </c>
      <c r="CG2" s="149">
        <v>12</v>
      </c>
      <c r="CH2" s="149">
        <v>1</v>
      </c>
      <c r="CI2" s="149">
        <v>2</v>
      </c>
      <c r="CJ2" s="149">
        <v>3</v>
      </c>
      <c r="CK2" s="149">
        <v>4</v>
      </c>
      <c r="CL2" s="149">
        <v>5</v>
      </c>
      <c r="CM2" s="149">
        <v>6</v>
      </c>
      <c r="CN2" s="149">
        <v>7</v>
      </c>
      <c r="CO2" s="149">
        <v>8</v>
      </c>
      <c r="CP2" s="149">
        <v>9</v>
      </c>
      <c r="CQ2" s="149">
        <v>10</v>
      </c>
      <c r="CR2" s="149">
        <v>11</v>
      </c>
      <c r="CS2" s="149">
        <v>12</v>
      </c>
      <c r="CT2" s="149">
        <v>1</v>
      </c>
      <c r="CU2" s="149">
        <v>2</v>
      </c>
      <c r="CV2" s="149">
        <v>3</v>
      </c>
      <c r="CW2" s="149">
        <v>4</v>
      </c>
      <c r="CX2" s="149">
        <v>5</v>
      </c>
      <c r="CY2" s="149">
        <v>6</v>
      </c>
      <c r="CZ2" s="149">
        <v>7</v>
      </c>
      <c r="DA2" s="149">
        <v>8</v>
      </c>
      <c r="DB2" s="149">
        <v>9</v>
      </c>
      <c r="DC2" s="149">
        <v>10</v>
      </c>
      <c r="DD2" s="149">
        <v>11</v>
      </c>
      <c r="DE2" s="149">
        <v>12</v>
      </c>
      <c r="DF2" s="149">
        <v>1</v>
      </c>
      <c r="DG2" s="149">
        <v>2</v>
      </c>
      <c r="DH2" s="149">
        <v>3</v>
      </c>
      <c r="DI2" s="149">
        <v>4</v>
      </c>
      <c r="DJ2" s="149">
        <v>5</v>
      </c>
      <c r="DK2" s="149">
        <v>6</v>
      </c>
      <c r="DL2" s="149">
        <v>7</v>
      </c>
      <c r="DM2" s="149">
        <v>8</v>
      </c>
      <c r="DN2" s="149">
        <v>9</v>
      </c>
      <c r="DO2" s="149">
        <v>10</v>
      </c>
      <c r="DP2" s="149">
        <v>11</v>
      </c>
      <c r="DQ2" s="149">
        <v>12</v>
      </c>
      <c r="DR2" s="149">
        <v>1</v>
      </c>
      <c r="DS2" s="149">
        <v>2</v>
      </c>
      <c r="DT2" s="149">
        <v>3</v>
      </c>
      <c r="DU2" s="149">
        <v>4</v>
      </c>
      <c r="DV2" s="149">
        <v>5</v>
      </c>
      <c r="DW2" s="149">
        <v>6</v>
      </c>
      <c r="DX2" s="149">
        <v>7</v>
      </c>
      <c r="DY2" s="149">
        <v>8</v>
      </c>
      <c r="DZ2" s="149">
        <v>9</v>
      </c>
      <c r="EA2" s="149">
        <v>10</v>
      </c>
      <c r="EB2" s="149">
        <v>11</v>
      </c>
      <c r="EC2" s="149">
        <v>12</v>
      </c>
      <c r="ED2" s="149">
        <v>1</v>
      </c>
      <c r="EE2" s="149">
        <v>2</v>
      </c>
      <c r="EF2" s="149">
        <v>3</v>
      </c>
      <c r="EG2" s="149">
        <v>4</v>
      </c>
      <c r="EH2" s="149">
        <v>5</v>
      </c>
      <c r="EI2" s="149">
        <v>6</v>
      </c>
      <c r="EJ2" s="149">
        <v>7</v>
      </c>
      <c r="EK2" s="149">
        <v>8</v>
      </c>
      <c r="EL2" s="149">
        <v>9</v>
      </c>
      <c r="EM2" s="149">
        <v>10</v>
      </c>
      <c r="EN2" s="149">
        <v>11</v>
      </c>
      <c r="EO2" s="149">
        <v>12</v>
      </c>
      <c r="EP2" s="149">
        <v>1</v>
      </c>
      <c r="EQ2" s="149">
        <v>2</v>
      </c>
      <c r="ER2" s="149">
        <v>3</v>
      </c>
      <c r="ES2" s="149">
        <v>4</v>
      </c>
      <c r="ET2" s="149">
        <v>5</v>
      </c>
      <c r="EU2" s="149">
        <v>6</v>
      </c>
      <c r="EV2" s="149">
        <v>7</v>
      </c>
      <c r="EW2" s="149">
        <v>8</v>
      </c>
      <c r="EX2" s="149">
        <v>9</v>
      </c>
      <c r="EY2" s="149">
        <v>10</v>
      </c>
      <c r="EZ2" s="149">
        <v>11</v>
      </c>
      <c r="FA2" s="149">
        <v>12</v>
      </c>
      <c r="FB2" s="149">
        <v>1</v>
      </c>
      <c r="FC2" s="149">
        <v>2</v>
      </c>
      <c r="FD2" s="149">
        <v>3</v>
      </c>
      <c r="FE2" s="149">
        <v>4</v>
      </c>
      <c r="FF2" s="149">
        <v>5</v>
      </c>
      <c r="FG2" s="149">
        <v>6</v>
      </c>
      <c r="FH2" s="149">
        <v>7</v>
      </c>
      <c r="FI2" s="149">
        <v>8</v>
      </c>
      <c r="FJ2" s="149">
        <v>9</v>
      </c>
      <c r="FK2" s="149">
        <v>10</v>
      </c>
      <c r="FL2" s="149">
        <v>11</v>
      </c>
      <c r="FM2" s="149">
        <v>12</v>
      </c>
      <c r="FN2" s="149">
        <v>1</v>
      </c>
      <c r="FO2" s="149">
        <v>2</v>
      </c>
      <c r="FP2" s="149">
        <v>3</v>
      </c>
      <c r="FQ2" s="149">
        <v>4</v>
      </c>
      <c r="FR2" s="149">
        <v>5</v>
      </c>
      <c r="FS2" s="149">
        <v>6</v>
      </c>
      <c r="FT2" s="149">
        <v>7</v>
      </c>
      <c r="FU2" s="149">
        <v>8</v>
      </c>
      <c r="FV2" s="149">
        <v>9</v>
      </c>
      <c r="FW2" s="149">
        <v>10</v>
      </c>
      <c r="FX2" s="149">
        <v>11</v>
      </c>
      <c r="FY2" s="149">
        <v>12</v>
      </c>
      <c r="FZ2" s="149">
        <v>1</v>
      </c>
      <c r="GA2" s="149">
        <v>2</v>
      </c>
      <c r="GB2" s="149">
        <v>3</v>
      </c>
      <c r="GC2" s="149">
        <v>4</v>
      </c>
      <c r="GD2" s="149">
        <v>5</v>
      </c>
      <c r="GE2" s="149">
        <v>6</v>
      </c>
      <c r="GF2" s="149">
        <v>7</v>
      </c>
      <c r="GG2" s="149">
        <v>8</v>
      </c>
      <c r="GH2" s="149">
        <v>9</v>
      </c>
      <c r="GI2" s="149">
        <v>10</v>
      </c>
      <c r="GJ2" s="149">
        <v>11</v>
      </c>
      <c r="GK2" s="149">
        <v>12</v>
      </c>
      <c r="GL2" s="149">
        <v>1</v>
      </c>
      <c r="GM2" s="149">
        <v>2</v>
      </c>
      <c r="GN2" s="149">
        <v>3</v>
      </c>
      <c r="GO2" s="149">
        <v>4</v>
      </c>
      <c r="GP2" s="149">
        <v>5</v>
      </c>
      <c r="GQ2" s="149">
        <v>6</v>
      </c>
      <c r="GR2" s="149">
        <v>7</v>
      </c>
      <c r="GS2" s="149">
        <v>8</v>
      </c>
      <c r="GT2" s="149">
        <v>9</v>
      </c>
      <c r="GU2" s="149">
        <v>10</v>
      </c>
      <c r="GV2" s="149">
        <v>11</v>
      </c>
      <c r="GW2" s="149">
        <v>12</v>
      </c>
      <c r="GX2" s="149">
        <v>1</v>
      </c>
      <c r="GY2" s="149">
        <v>2</v>
      </c>
      <c r="GZ2" s="149">
        <v>3</v>
      </c>
      <c r="HA2" s="149">
        <v>4</v>
      </c>
      <c r="HB2" s="149">
        <v>5</v>
      </c>
      <c r="HC2" s="149">
        <v>6</v>
      </c>
      <c r="HD2" s="149">
        <v>7</v>
      </c>
      <c r="HE2" s="149">
        <v>8</v>
      </c>
      <c r="HF2" s="149">
        <v>9</v>
      </c>
      <c r="HG2" s="149">
        <v>10</v>
      </c>
      <c r="HH2" s="149">
        <v>11</v>
      </c>
      <c r="HI2" s="149">
        <v>12</v>
      </c>
      <c r="HJ2" s="149">
        <v>1</v>
      </c>
      <c r="HK2" s="149">
        <v>2</v>
      </c>
      <c r="HL2" s="149">
        <v>3</v>
      </c>
      <c r="HM2" s="149">
        <v>4</v>
      </c>
      <c r="HN2" s="149">
        <v>5</v>
      </c>
      <c r="HO2" s="149">
        <v>6</v>
      </c>
      <c r="HP2" s="149">
        <v>7</v>
      </c>
      <c r="HQ2" s="149">
        <v>8</v>
      </c>
      <c r="HR2" s="149">
        <v>9</v>
      </c>
      <c r="HS2" s="149">
        <v>10</v>
      </c>
      <c r="HT2" s="149">
        <v>11</v>
      </c>
      <c r="HU2" s="149">
        <v>12</v>
      </c>
      <c r="HV2" s="149">
        <v>1</v>
      </c>
      <c r="HW2" s="149">
        <v>2</v>
      </c>
      <c r="HX2" s="282">
        <v>3</v>
      </c>
      <c r="HY2" s="282">
        <v>4</v>
      </c>
      <c r="HZ2" s="282">
        <v>5</v>
      </c>
      <c r="IA2" s="149">
        <v>6</v>
      </c>
      <c r="IB2" s="149">
        <v>7</v>
      </c>
      <c r="IC2" s="149">
        <v>8</v>
      </c>
      <c r="ID2" s="149">
        <v>9</v>
      </c>
      <c r="IE2" s="282">
        <v>10</v>
      </c>
      <c r="IF2" s="148">
        <v>11</v>
      </c>
      <c r="IG2" s="148">
        <v>12</v>
      </c>
      <c r="IH2" s="148">
        <v>1</v>
      </c>
      <c r="II2" s="148">
        <v>2</v>
      </c>
      <c r="IJ2" s="148">
        <v>3</v>
      </c>
      <c r="IK2" s="148">
        <v>4</v>
      </c>
      <c r="IL2" s="148">
        <v>5</v>
      </c>
    </row>
    <row r="3" spans="1:247" ht="15" customHeight="1">
      <c r="A3" s="150" t="s">
        <v>339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2"/>
      <c r="DG3" s="152"/>
      <c r="DH3" s="151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283"/>
      <c r="EN3" s="283"/>
      <c r="EO3" s="283"/>
      <c r="EP3" s="283"/>
      <c r="EQ3" s="283"/>
      <c r="ER3" s="283"/>
      <c r="ES3" s="283"/>
      <c r="ET3" s="283"/>
      <c r="EU3" s="283"/>
      <c r="EV3" s="283"/>
      <c r="EW3" s="283"/>
      <c r="EX3" s="283"/>
      <c r="EY3" s="283"/>
      <c r="EZ3" s="283"/>
      <c r="FA3" s="283"/>
      <c r="FB3" s="283"/>
      <c r="FC3" s="283"/>
      <c r="FD3" s="283"/>
      <c r="FE3" s="283"/>
      <c r="FF3" s="283"/>
      <c r="FG3" s="283"/>
      <c r="FH3" s="283"/>
      <c r="FI3" s="283"/>
      <c r="FJ3" s="283"/>
      <c r="FK3" s="283"/>
      <c r="FL3" s="283"/>
      <c r="FM3" s="283"/>
      <c r="FN3" s="283"/>
      <c r="FO3" s="283"/>
      <c r="FP3" s="283"/>
      <c r="FQ3" s="283"/>
      <c r="FR3" s="283"/>
      <c r="FS3" s="283"/>
      <c r="FT3" s="283"/>
      <c r="FU3" s="283"/>
      <c r="FV3" s="283"/>
      <c r="FW3" s="283"/>
      <c r="FX3" s="283"/>
      <c r="FY3" s="283"/>
      <c r="FZ3" s="283"/>
      <c r="GA3" s="283"/>
      <c r="GB3" s="283"/>
      <c r="GC3" s="283"/>
      <c r="GD3" s="283"/>
      <c r="GE3" s="283"/>
      <c r="GF3" s="283"/>
      <c r="GG3" s="282"/>
      <c r="GH3" s="282"/>
      <c r="GI3" s="282"/>
      <c r="GJ3" s="282"/>
      <c r="GK3" s="282"/>
      <c r="GL3" s="282"/>
      <c r="GM3" s="282"/>
      <c r="GN3" s="282"/>
      <c r="GO3" s="282"/>
      <c r="GP3" s="282"/>
      <c r="GQ3" s="282"/>
      <c r="GR3" s="282"/>
      <c r="GS3" s="282"/>
      <c r="GT3" s="282"/>
      <c r="GU3" s="282"/>
      <c r="GV3" s="282"/>
      <c r="GW3" s="282"/>
      <c r="GX3" s="282"/>
      <c r="GY3" s="282"/>
      <c r="GZ3" s="282"/>
      <c r="HA3" s="282"/>
      <c r="HB3" s="282"/>
      <c r="HC3" s="282"/>
      <c r="HD3" s="282"/>
      <c r="HE3" s="282"/>
      <c r="HF3" s="282"/>
      <c r="HG3" s="282"/>
      <c r="HH3" s="282"/>
      <c r="HI3" s="282"/>
      <c r="HJ3" s="282"/>
      <c r="HK3" s="282"/>
      <c r="HL3" s="282"/>
      <c r="HM3" s="282"/>
      <c r="HN3" s="282"/>
      <c r="HO3" s="282"/>
      <c r="HP3" s="282"/>
      <c r="HQ3" s="282"/>
      <c r="HR3" s="282"/>
      <c r="HS3" s="282"/>
      <c r="HT3" s="282"/>
      <c r="HU3" s="282"/>
      <c r="HV3" s="282"/>
      <c r="HW3" s="282"/>
      <c r="HX3" s="282"/>
      <c r="HY3" s="282"/>
      <c r="HZ3" s="282"/>
      <c r="IA3" s="282"/>
      <c r="IB3" s="282"/>
      <c r="IC3" s="282"/>
      <c r="ID3" s="282"/>
      <c r="IE3" s="282"/>
    </row>
    <row r="4" spans="1:247" ht="15" customHeight="1">
      <c r="A4" s="527" t="s">
        <v>148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4">
        <v>0.125</v>
      </c>
      <c r="CU4" s="154">
        <v>0.125</v>
      </c>
      <c r="CV4" s="154">
        <v>0.125</v>
      </c>
      <c r="CW4" s="154">
        <v>0.125</v>
      </c>
      <c r="CX4" s="154">
        <v>0.125</v>
      </c>
      <c r="CY4" s="154">
        <v>0.125</v>
      </c>
      <c r="CZ4" s="154">
        <v>0.14000000000000001</v>
      </c>
      <c r="DA4" s="154">
        <v>0.14000000000000001</v>
      </c>
      <c r="DB4" s="154">
        <v>0.14000000000000001</v>
      </c>
      <c r="DC4" s="154">
        <v>0.14000000000000001</v>
      </c>
      <c r="DD4" s="154">
        <v>0.14000000000000001</v>
      </c>
      <c r="DE4" s="154">
        <v>0.14000000000000001</v>
      </c>
      <c r="DF4" s="154">
        <v>0.15</v>
      </c>
      <c r="DG4" s="154">
        <v>0.15</v>
      </c>
      <c r="DH4" s="154">
        <v>0.15</v>
      </c>
      <c r="DI4" s="154">
        <v>0.15</v>
      </c>
      <c r="DJ4" s="154">
        <v>0.15</v>
      </c>
      <c r="DK4" s="154">
        <v>0.15</v>
      </c>
      <c r="DL4" s="154">
        <v>0.15</v>
      </c>
      <c r="DM4" s="154">
        <v>0.15</v>
      </c>
      <c r="DN4" s="154">
        <v>0.15</v>
      </c>
      <c r="DO4" s="154">
        <v>0.15</v>
      </c>
      <c r="DP4" s="154">
        <v>0.15</v>
      </c>
      <c r="DQ4" s="154">
        <v>0.15</v>
      </c>
      <c r="DR4" s="154">
        <v>0.14000000000000001</v>
      </c>
      <c r="DS4" s="154">
        <v>0.14000000000000001</v>
      </c>
      <c r="DT4" s="154">
        <v>0.14000000000000001</v>
      </c>
      <c r="DU4" s="154">
        <v>0.14000000000000001</v>
      </c>
      <c r="DV4" s="154">
        <v>0.125</v>
      </c>
      <c r="DW4" s="154">
        <v>0.125</v>
      </c>
      <c r="DX4" s="154">
        <v>0.125</v>
      </c>
      <c r="DY4" s="154">
        <v>0.18</v>
      </c>
      <c r="DZ4" s="154">
        <v>0.18</v>
      </c>
      <c r="EA4" s="154">
        <v>0.18</v>
      </c>
      <c r="EB4" s="154">
        <v>0.18</v>
      </c>
      <c r="EC4" s="154">
        <v>0.17</v>
      </c>
      <c r="ED4" s="154">
        <v>0.17</v>
      </c>
      <c r="EE4" s="154">
        <v>0.17</v>
      </c>
      <c r="EF4" s="154">
        <v>0.17</v>
      </c>
      <c r="EG4" s="154">
        <v>0.17</v>
      </c>
      <c r="EH4" s="154">
        <v>0.17</v>
      </c>
      <c r="EI4" s="154">
        <v>0.14000000000000001</v>
      </c>
      <c r="EJ4" s="154">
        <v>0.14000000000000001</v>
      </c>
      <c r="EK4" s="154">
        <v>0.14000000000000001</v>
      </c>
      <c r="EL4" s="154">
        <v>0.14000000000000001</v>
      </c>
      <c r="EM4" s="154">
        <v>0.14000000000000001</v>
      </c>
      <c r="EN4" s="154">
        <v>0.14000000000000001</v>
      </c>
      <c r="EO4" s="154">
        <v>0.13</v>
      </c>
      <c r="EP4" s="154">
        <v>0.13</v>
      </c>
      <c r="EQ4" s="154">
        <v>0.13</v>
      </c>
      <c r="ER4" s="154">
        <v>0.12</v>
      </c>
      <c r="ES4" s="154">
        <v>0.12</v>
      </c>
      <c r="ET4" s="154">
        <v>0.12</v>
      </c>
      <c r="EU4" s="154">
        <v>0.12</v>
      </c>
      <c r="EV4" s="154">
        <v>0.12</v>
      </c>
      <c r="EW4" s="154">
        <v>0.12</v>
      </c>
      <c r="EX4" s="154">
        <v>0.12</v>
      </c>
      <c r="EY4" s="154">
        <v>0.12</v>
      </c>
      <c r="EZ4" s="154">
        <v>0.13</v>
      </c>
      <c r="FA4" s="154">
        <v>0.13</v>
      </c>
      <c r="FB4" s="154">
        <v>0.13</v>
      </c>
      <c r="FC4" s="154">
        <v>0.13</v>
      </c>
      <c r="FD4" s="154">
        <v>0.13</v>
      </c>
      <c r="FE4" s="154">
        <v>0.13</v>
      </c>
      <c r="FF4" s="154">
        <v>0.13</v>
      </c>
      <c r="FG4" s="154">
        <v>0.13</v>
      </c>
      <c r="FH4" s="154">
        <v>0.13</v>
      </c>
      <c r="FI4" s="154">
        <v>0.13</v>
      </c>
      <c r="FJ4" s="154">
        <v>0.13</v>
      </c>
      <c r="FK4" s="154">
        <v>0.13</v>
      </c>
      <c r="FL4" s="154">
        <v>0.13</v>
      </c>
      <c r="FM4" s="154">
        <v>0.13</v>
      </c>
      <c r="FN4" s="154">
        <v>0.13</v>
      </c>
      <c r="FO4" s="154">
        <v>0.13</v>
      </c>
      <c r="FP4" s="154">
        <v>0.11</v>
      </c>
      <c r="FQ4" s="154">
        <v>0.1</v>
      </c>
      <c r="FR4" s="154">
        <v>0.1</v>
      </c>
      <c r="FS4" s="154">
        <v>0.1</v>
      </c>
      <c r="FT4" s="154">
        <v>0.1</v>
      </c>
      <c r="FU4" s="154">
        <v>0.1</v>
      </c>
      <c r="FV4" s="154">
        <v>0.09</v>
      </c>
      <c r="FW4" s="154">
        <v>0.09</v>
      </c>
      <c r="FX4" s="154">
        <v>7.0000000000000007E-2</v>
      </c>
      <c r="FY4" s="154">
        <v>7.0000000000000007E-2</v>
      </c>
      <c r="FZ4" s="154">
        <v>7.0000000000000007E-2</v>
      </c>
      <c r="GA4" s="154">
        <v>7.0000000000000007E-2</v>
      </c>
      <c r="GB4" s="154">
        <v>7.0000000000000007E-2</v>
      </c>
      <c r="GC4" s="154">
        <v>7.0000000000000007E-2</v>
      </c>
      <c r="GD4" s="154">
        <v>7.0000000000000007E-2</v>
      </c>
      <c r="GE4" s="154">
        <v>7.0000000000000007E-2</v>
      </c>
      <c r="GF4" s="154">
        <v>7.0000000000000007E-2</v>
      </c>
      <c r="GG4" s="154">
        <v>7.0000000000000007E-2</v>
      </c>
      <c r="GH4" s="154">
        <v>7.0000000000000007E-2</v>
      </c>
      <c r="GI4" s="154">
        <v>7.0000000000000007E-2</v>
      </c>
      <c r="GJ4" s="154">
        <v>7.0000000000000007E-2</v>
      </c>
      <c r="GK4" s="154">
        <v>7.0000000000000007E-2</v>
      </c>
      <c r="GL4" s="154">
        <v>7.4999999999999997E-2</v>
      </c>
      <c r="GM4" s="154">
        <v>7.4999999999999997E-2</v>
      </c>
      <c r="GN4" s="154">
        <v>0.1</v>
      </c>
      <c r="GO4" s="154">
        <v>0.1</v>
      </c>
      <c r="GP4" s="154">
        <v>0.1</v>
      </c>
      <c r="GQ4" s="154">
        <v>0.11</v>
      </c>
      <c r="GR4" s="154">
        <v>0.11</v>
      </c>
      <c r="GS4" s="154">
        <v>0.11</v>
      </c>
      <c r="GT4" s="154">
        <v>0.14000000000000001</v>
      </c>
      <c r="GU4" s="154">
        <v>0.14000000000000001</v>
      </c>
      <c r="GV4" s="154">
        <v>0.14000000000000001</v>
      </c>
      <c r="GW4" s="154">
        <v>0.15</v>
      </c>
      <c r="GX4" s="154">
        <v>0.15</v>
      </c>
      <c r="GY4" s="154">
        <v>0.15</v>
      </c>
      <c r="GZ4" s="154">
        <v>0.14000000000000001</v>
      </c>
      <c r="HA4" s="154">
        <v>0.14000000000000001</v>
      </c>
      <c r="HB4" s="154">
        <v>0.14000000000000001</v>
      </c>
      <c r="HC4" s="154">
        <v>0.14000000000000001</v>
      </c>
      <c r="HD4" s="154">
        <v>0.14000000000000001</v>
      </c>
      <c r="HE4" s="154">
        <v>0.14000000000000001</v>
      </c>
      <c r="HF4" s="154">
        <v>0.14000000000000001</v>
      </c>
      <c r="HG4" s="154">
        <v>0.14000000000000001</v>
      </c>
      <c r="HH4" s="154">
        <v>0.14000000000000001</v>
      </c>
      <c r="HI4" s="154">
        <v>0.14000000000000001</v>
      </c>
      <c r="HJ4" s="154">
        <v>0.14000000000000001</v>
      </c>
      <c r="HK4" s="154">
        <v>0.14000000000000001</v>
      </c>
      <c r="HL4" s="154">
        <v>0.13</v>
      </c>
      <c r="HM4" s="154">
        <v>0.13</v>
      </c>
      <c r="HN4" s="154">
        <v>0.12</v>
      </c>
      <c r="HO4" s="154">
        <v>0.12</v>
      </c>
      <c r="HP4" s="154">
        <v>0.12</v>
      </c>
      <c r="HQ4" s="271">
        <v>0.12</v>
      </c>
      <c r="HR4" s="270">
        <v>0.12000000000000001</v>
      </c>
      <c r="HS4" s="270">
        <v>0.12000000000000001</v>
      </c>
      <c r="HT4" s="270">
        <v>0.12000000000000001</v>
      </c>
      <c r="HU4" s="270">
        <v>0.12000000000000001</v>
      </c>
      <c r="HV4" s="270">
        <v>0.12000000000000001</v>
      </c>
      <c r="HW4" s="270">
        <v>0.12000000000000001</v>
      </c>
      <c r="HX4" s="284">
        <v>0.13999999999999999</v>
      </c>
      <c r="HY4" s="270">
        <v>0.13999999999999999</v>
      </c>
      <c r="HZ4" s="270">
        <v>0.13999999999999999</v>
      </c>
      <c r="IA4" s="270">
        <v>0.13999999999999999</v>
      </c>
      <c r="IB4" s="270">
        <v>0.13999999999999999</v>
      </c>
      <c r="IC4" s="284">
        <v>0.13999999999999999</v>
      </c>
      <c r="ID4" s="284">
        <v>0.13999999999999999</v>
      </c>
      <c r="IE4" s="284">
        <v>0.13999999999999999</v>
      </c>
      <c r="IF4" s="345">
        <v>0.14000000000000001</v>
      </c>
      <c r="IG4" s="345">
        <v>0.14000000000000001</v>
      </c>
      <c r="IH4" s="345">
        <v>0.14000000000000001</v>
      </c>
      <c r="II4" s="345">
        <v>0.14000000000000001</v>
      </c>
      <c r="IJ4" s="345">
        <v>0.14000000000000001</v>
      </c>
      <c r="IK4" s="345">
        <v>0.14000000000000001</v>
      </c>
      <c r="IL4" s="345">
        <v>0.14000000000000001</v>
      </c>
      <c r="IM4" s="345"/>
    </row>
    <row r="5" spans="1:247" ht="15" customHeight="1">
      <c r="A5" s="527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4">
        <v>8.5000000000000006E-2</v>
      </c>
      <c r="CU5" s="154">
        <v>8.5000000000000006E-2</v>
      </c>
      <c r="CV5" s="154">
        <v>8.5000000000000006E-2</v>
      </c>
      <c r="CW5" s="154">
        <v>8.5000000000000006E-2</v>
      </c>
      <c r="CX5" s="154">
        <v>8.5000000000000006E-2</v>
      </c>
      <c r="CY5" s="154">
        <v>8.5000000000000006E-2</v>
      </c>
      <c r="CZ5" s="154">
        <v>0.1</v>
      </c>
      <c r="DA5" s="154">
        <v>0.1</v>
      </c>
      <c r="DB5" s="154">
        <v>0.1</v>
      </c>
      <c r="DC5" s="154">
        <v>0.1</v>
      </c>
      <c r="DD5" s="154">
        <v>0.1</v>
      </c>
      <c r="DE5" s="154">
        <v>0.1</v>
      </c>
      <c r="DF5" s="154">
        <v>0.11</v>
      </c>
      <c r="DG5" s="154">
        <v>0.11</v>
      </c>
      <c r="DH5" s="154">
        <v>0.11</v>
      </c>
      <c r="DI5" s="154">
        <v>0.11</v>
      </c>
      <c r="DJ5" s="154">
        <v>0.11</v>
      </c>
      <c r="DK5" s="154">
        <v>0.11</v>
      </c>
      <c r="DL5" s="154">
        <v>0.11</v>
      </c>
      <c r="DM5" s="154">
        <v>0.11</v>
      </c>
      <c r="DN5" s="154">
        <v>0.11</v>
      </c>
      <c r="DO5" s="154">
        <v>0.11</v>
      </c>
      <c r="DP5" s="154">
        <v>0.11</v>
      </c>
      <c r="DQ5" s="154">
        <v>0.11</v>
      </c>
      <c r="DR5" s="154">
        <v>0.1</v>
      </c>
      <c r="DS5" s="154">
        <v>0.1</v>
      </c>
      <c r="DT5" s="154">
        <v>0.1</v>
      </c>
      <c r="DU5" s="154">
        <v>0.1</v>
      </c>
      <c r="DV5" s="154">
        <v>8.5000000000000006E-2</v>
      </c>
      <c r="DW5" s="154">
        <v>8.5000000000000006E-2</v>
      </c>
      <c r="DX5" s="154">
        <v>8.5000000000000006E-2</v>
      </c>
      <c r="DY5" s="154">
        <v>0.14000000000000001</v>
      </c>
      <c r="DZ5" s="154">
        <v>0.14000000000000001</v>
      </c>
      <c r="EA5" s="154">
        <v>0.14000000000000001</v>
      </c>
      <c r="EB5" s="154">
        <v>0.14000000000000001</v>
      </c>
      <c r="EC5" s="154">
        <v>0.13</v>
      </c>
      <c r="ED5" s="154">
        <v>0.13</v>
      </c>
      <c r="EE5" s="154">
        <v>0.13</v>
      </c>
      <c r="EF5" s="154">
        <v>0.13</v>
      </c>
      <c r="EG5" s="154">
        <v>0.13</v>
      </c>
      <c r="EH5" s="154">
        <v>0.13</v>
      </c>
      <c r="EI5" s="154">
        <v>0.1</v>
      </c>
      <c r="EJ5" s="154">
        <v>0.1</v>
      </c>
      <c r="EK5" s="154">
        <v>0.1</v>
      </c>
      <c r="EL5" s="154">
        <v>0.1</v>
      </c>
      <c r="EM5" s="154">
        <v>0.1</v>
      </c>
      <c r="EN5" s="154">
        <v>0.1</v>
      </c>
      <c r="EO5" s="154">
        <v>0.09</v>
      </c>
      <c r="EP5" s="154">
        <v>0.09</v>
      </c>
      <c r="EQ5" s="154">
        <v>0.09</v>
      </c>
      <c r="ER5" s="154">
        <v>0.08</v>
      </c>
      <c r="ES5" s="154">
        <v>0.08</v>
      </c>
      <c r="ET5" s="154">
        <v>0.08</v>
      </c>
      <c r="EU5" s="154">
        <v>0.08</v>
      </c>
      <c r="EV5" s="154">
        <v>0.08</v>
      </c>
      <c r="EW5" s="154">
        <v>0.08</v>
      </c>
      <c r="EX5" s="154">
        <v>0.08</v>
      </c>
      <c r="EY5" s="154">
        <v>0.08</v>
      </c>
      <c r="EZ5" s="154">
        <v>0.09</v>
      </c>
      <c r="FA5" s="154">
        <v>0.09</v>
      </c>
      <c r="FB5" s="154">
        <v>0.09</v>
      </c>
      <c r="FC5" s="154">
        <v>0.09</v>
      </c>
      <c r="FD5" s="154">
        <v>0.09</v>
      </c>
      <c r="FE5" s="154">
        <v>0.09</v>
      </c>
      <c r="FF5" s="154">
        <v>0.09</v>
      </c>
      <c r="FG5" s="154">
        <v>0.09</v>
      </c>
      <c r="FH5" s="154">
        <v>0.09</v>
      </c>
      <c r="FI5" s="154">
        <v>0.09</v>
      </c>
      <c r="FJ5" s="154">
        <v>0.09</v>
      </c>
      <c r="FK5" s="154">
        <v>0.09</v>
      </c>
      <c r="FL5" s="154">
        <v>0.09</v>
      </c>
      <c r="FM5" s="154">
        <v>0.09</v>
      </c>
      <c r="FN5" s="154">
        <v>0.09</v>
      </c>
      <c r="FO5" s="154">
        <v>0.09</v>
      </c>
      <c r="FP5" s="154">
        <v>0.09</v>
      </c>
      <c r="FQ5" s="154">
        <v>0.08</v>
      </c>
      <c r="FR5" s="154">
        <v>0.08</v>
      </c>
      <c r="FS5" s="154">
        <v>0.08</v>
      </c>
      <c r="FT5" s="154">
        <v>0.08</v>
      </c>
      <c r="FU5" s="154">
        <v>0.08</v>
      </c>
      <c r="FV5" s="154">
        <v>7.0000000000000007E-2</v>
      </c>
      <c r="FW5" s="154">
        <v>7.0000000000000007E-2</v>
      </c>
      <c r="FX5" s="154">
        <v>0.05</v>
      </c>
      <c r="FY5" s="154">
        <v>0.05</v>
      </c>
      <c r="FZ5" s="154">
        <v>0.05</v>
      </c>
      <c r="GA5" s="154">
        <v>0.05</v>
      </c>
      <c r="GB5" s="154">
        <v>0.05</v>
      </c>
      <c r="GC5" s="154">
        <v>0.05</v>
      </c>
      <c r="GD5" s="154">
        <v>0.05</v>
      </c>
      <c r="GE5" s="154">
        <v>0.05</v>
      </c>
      <c r="GF5" s="154">
        <v>0.05</v>
      </c>
      <c r="GG5" s="154">
        <v>0.05</v>
      </c>
      <c r="GH5" s="154">
        <v>0.05</v>
      </c>
      <c r="GI5" s="154">
        <v>0.05</v>
      </c>
      <c r="GJ5" s="154">
        <v>0.05</v>
      </c>
      <c r="GK5" s="154">
        <v>0.05</v>
      </c>
      <c r="GL5" s="154">
        <v>5.5E-2</v>
      </c>
      <c r="GM5" s="154">
        <v>5.5E-2</v>
      </c>
      <c r="GN5" s="154">
        <v>0.08</v>
      </c>
      <c r="GO5" s="154">
        <v>0.08</v>
      </c>
      <c r="GP5" s="154">
        <v>0.08</v>
      </c>
      <c r="GQ5" s="154">
        <v>0.09</v>
      </c>
      <c r="GR5" s="154">
        <v>0.09</v>
      </c>
      <c r="GS5" s="154">
        <v>0.09</v>
      </c>
      <c r="GT5" s="154">
        <v>0.1</v>
      </c>
      <c r="GU5" s="154">
        <v>0.1</v>
      </c>
      <c r="GV5" s="154">
        <v>0.1</v>
      </c>
      <c r="GW5" s="154">
        <v>0.11</v>
      </c>
      <c r="GX5" s="154">
        <v>0.11</v>
      </c>
      <c r="GY5" s="154">
        <v>0.11</v>
      </c>
      <c r="GZ5" s="154">
        <v>0.12</v>
      </c>
      <c r="HA5" s="154">
        <v>0.12</v>
      </c>
      <c r="HB5" s="154">
        <v>0.12</v>
      </c>
      <c r="HC5" s="154">
        <v>0.12</v>
      </c>
      <c r="HD5" s="154">
        <v>0.12</v>
      </c>
      <c r="HE5" s="154">
        <v>0.12</v>
      </c>
      <c r="HF5" s="154">
        <v>0.12</v>
      </c>
      <c r="HG5" s="154">
        <v>0.12</v>
      </c>
      <c r="HH5" s="154">
        <v>0.12</v>
      </c>
      <c r="HI5" s="154">
        <v>0.12</v>
      </c>
      <c r="HJ5" s="154">
        <v>0.12</v>
      </c>
      <c r="HK5" s="154">
        <v>0.12</v>
      </c>
      <c r="HL5" s="154">
        <v>0.11</v>
      </c>
      <c r="HM5" s="154">
        <v>0.11</v>
      </c>
      <c r="HN5" s="154">
        <v>0.1</v>
      </c>
      <c r="HO5" s="154">
        <v>0.1</v>
      </c>
      <c r="HP5" s="154">
        <v>0.1</v>
      </c>
      <c r="HQ5" s="271">
        <v>0.1</v>
      </c>
      <c r="HR5" s="270">
        <v>0.08</v>
      </c>
      <c r="HS5" s="270">
        <v>0.08</v>
      </c>
      <c r="HT5" s="270">
        <v>0.08</v>
      </c>
      <c r="HU5" s="270">
        <v>0.08</v>
      </c>
      <c r="HV5" s="270">
        <v>0.08</v>
      </c>
      <c r="HW5" s="270">
        <v>0.08</v>
      </c>
      <c r="HX5" s="284">
        <v>9.9999999999999992E-2</v>
      </c>
      <c r="HY5" s="270">
        <v>9.9999999999999992E-2</v>
      </c>
      <c r="HZ5" s="270">
        <v>9.9999999999999992E-2</v>
      </c>
      <c r="IA5" s="270">
        <v>9.9999999999999992E-2</v>
      </c>
      <c r="IB5" s="270">
        <v>9.9999999999999992E-2</v>
      </c>
      <c r="IC5" s="284">
        <v>9.9999999999999992E-2</v>
      </c>
      <c r="ID5" s="284">
        <v>9.9999999999999992E-2</v>
      </c>
      <c r="IE5" s="284">
        <v>9.9999999999999992E-2</v>
      </c>
      <c r="IF5" s="345">
        <v>0.1</v>
      </c>
      <c r="IG5" s="345">
        <v>0.1</v>
      </c>
      <c r="IH5" s="345">
        <v>0.1</v>
      </c>
      <c r="II5" s="345">
        <v>0.1</v>
      </c>
      <c r="IJ5" s="345">
        <v>0.1</v>
      </c>
      <c r="IK5" s="345">
        <v>0.1</v>
      </c>
      <c r="IL5" s="345">
        <v>0.1</v>
      </c>
      <c r="IM5" s="345"/>
    </row>
    <row r="6" spans="1:247" ht="15" customHeight="1">
      <c r="A6" s="155" t="s">
        <v>149</v>
      </c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4">
        <v>9.4800000000000009E-2</v>
      </c>
      <c r="CU6" s="154">
        <v>9.7799999999999998E-2</v>
      </c>
      <c r="CV6" s="154">
        <v>9.35E-2</v>
      </c>
      <c r="CW6" s="154">
        <v>9.5799999999999996E-2</v>
      </c>
      <c r="CX6" s="154">
        <v>0.10279999999999999</v>
      </c>
      <c r="CY6" s="154">
        <v>0.10390000000000001</v>
      </c>
      <c r="CZ6" s="154">
        <v>0.10779999999999999</v>
      </c>
      <c r="DA6" s="154">
        <v>0.12390000000000001</v>
      </c>
      <c r="DB6" s="154">
        <v>0.1241</v>
      </c>
      <c r="DC6" s="154">
        <v>0.12670000000000001</v>
      </c>
      <c r="DD6" s="154">
        <v>0.1244</v>
      </c>
      <c r="DE6" s="154">
        <v>0.12199</v>
      </c>
      <c r="DF6" s="154">
        <v>0.12579000000000001</v>
      </c>
      <c r="DG6" s="154">
        <v>0.13082000000000002</v>
      </c>
      <c r="DH6" s="154">
        <v>0.13183</v>
      </c>
      <c r="DI6" s="154">
        <v>0.1384</v>
      </c>
      <c r="DJ6" s="154">
        <v>0.13570000000000002</v>
      </c>
      <c r="DK6" s="154">
        <v>0.13239999999999999</v>
      </c>
      <c r="DL6" s="154">
        <v>0.13339999999999999</v>
      </c>
      <c r="DM6" s="154">
        <v>0.13739999999999999</v>
      </c>
      <c r="DN6" s="154">
        <v>0.13100000000000001</v>
      </c>
      <c r="DO6" s="154">
        <v>0.1341</v>
      </c>
      <c r="DP6" s="154">
        <v>0.11779999999999999</v>
      </c>
      <c r="DQ6" s="154">
        <v>0.11840000000000001</v>
      </c>
      <c r="DR6" s="154">
        <v>0.11800000000000001</v>
      </c>
      <c r="DS6" s="154">
        <v>0.1142</v>
      </c>
      <c r="DT6" s="154">
        <v>0.1255</v>
      </c>
      <c r="DU6" s="154">
        <v>0.12670000000000001</v>
      </c>
      <c r="DV6" s="154">
        <v>0.1229</v>
      </c>
      <c r="DW6" s="154">
        <v>0.1133</v>
      </c>
      <c r="DX6" s="154">
        <v>0.1091</v>
      </c>
      <c r="DY6" s="154">
        <v>0.13689999999999999</v>
      </c>
      <c r="DZ6" s="154">
        <v>0.15869999999999998</v>
      </c>
      <c r="EA6" s="154">
        <v>0.15509999999999999</v>
      </c>
      <c r="EB6" s="154">
        <v>0.15960000000000002</v>
      </c>
      <c r="EC6" s="154">
        <v>0.15509999999999999</v>
      </c>
      <c r="ED6" s="154">
        <v>0.1454</v>
      </c>
      <c r="EE6" s="154">
        <v>0.14849999999999999</v>
      </c>
      <c r="EF6" s="154">
        <v>0.1497</v>
      </c>
      <c r="EG6" s="154">
        <v>0.14990000000000001</v>
      </c>
      <c r="EH6" s="154">
        <v>0.14699999999999999</v>
      </c>
      <c r="EI6" s="154">
        <v>0.13100000000000001</v>
      </c>
      <c r="EJ6" s="154">
        <v>0.12269999999999999</v>
      </c>
      <c r="EK6" s="154">
        <v>0.1217</v>
      </c>
      <c r="EL6" s="154">
        <v>0.12050000000000001</v>
      </c>
      <c r="EM6" s="154">
        <v>0.12050000000000001</v>
      </c>
      <c r="EN6" s="154">
        <v>0.11960000000000001</v>
      </c>
      <c r="EO6" s="154">
        <v>0.1166</v>
      </c>
      <c r="EP6" s="154">
        <v>0.1076</v>
      </c>
      <c r="EQ6" s="154">
        <v>0.10980000000000001</v>
      </c>
      <c r="ER6" s="154">
        <v>0.1066</v>
      </c>
      <c r="ES6" s="154">
        <v>9.9499999999999991E-2</v>
      </c>
      <c r="ET6" s="154">
        <v>9.9600000000000008E-2</v>
      </c>
      <c r="EU6" s="154">
        <v>0.10050000000000001</v>
      </c>
      <c r="EV6" s="154">
        <v>9.7599999999999992E-2</v>
      </c>
      <c r="EW6" s="154">
        <v>9.9900000000000003E-2</v>
      </c>
      <c r="EX6" s="154">
        <v>0.10039996462494083</v>
      </c>
      <c r="EY6" s="154">
        <v>0.10039999999999999</v>
      </c>
      <c r="EZ6" s="154">
        <v>0.1018</v>
      </c>
      <c r="FA6" s="154">
        <v>0.10800000000000001</v>
      </c>
      <c r="FB6" s="154">
        <v>0.11120320850040809</v>
      </c>
      <c r="FC6" s="270">
        <v>0.1101</v>
      </c>
      <c r="FD6" s="270">
        <v>0.1094</v>
      </c>
      <c r="FE6" s="270">
        <v>0.11019999999999999</v>
      </c>
      <c r="FF6" s="270">
        <v>0.1103</v>
      </c>
      <c r="FG6" s="154">
        <v>0.11130000000000001</v>
      </c>
      <c r="FH6" s="154">
        <v>0.1099</v>
      </c>
      <c r="FI6" s="154">
        <v>0.1126012674430359</v>
      </c>
      <c r="FJ6" s="154">
        <v>0.11119999999999999</v>
      </c>
      <c r="FK6" s="154">
        <v>0.11064393423142832</v>
      </c>
      <c r="FL6" s="154">
        <v>0.11200810519915644</v>
      </c>
      <c r="FM6" s="154">
        <v>0.11019156654702048</v>
      </c>
      <c r="FN6" s="154">
        <v>0.10858213967164311</v>
      </c>
      <c r="FO6" s="270">
        <v>0.10950667764785241</v>
      </c>
      <c r="FP6" s="270">
        <v>0.10175598952373024</v>
      </c>
      <c r="FQ6" s="270">
        <v>9.8692556253068803E-2</v>
      </c>
      <c r="FR6" s="270">
        <v>8.9320650494937204E-2</v>
      </c>
      <c r="FS6" s="270">
        <v>8.9544414350355289E-2</v>
      </c>
      <c r="FT6" s="270">
        <v>8.8548521800368082E-2</v>
      </c>
      <c r="FU6" s="270">
        <v>8.7312482927924956E-2</v>
      </c>
      <c r="FV6" s="270">
        <v>8.2151625462051528E-2</v>
      </c>
      <c r="FW6" s="270">
        <v>7.6655274594852774E-2</v>
      </c>
      <c r="FX6" s="270">
        <v>7.1704660942070647E-2</v>
      </c>
      <c r="FY6" s="270">
        <v>5.6461143815762699E-2</v>
      </c>
      <c r="FZ6" s="270">
        <v>6.2787936492099863E-2</v>
      </c>
      <c r="GA6" s="270">
        <v>6.2503526010591198E-2</v>
      </c>
      <c r="GB6" s="270">
        <v>6.06117223192114E-2</v>
      </c>
      <c r="GC6" s="270">
        <v>6.050100195322905E-2</v>
      </c>
      <c r="GD6" s="270">
        <v>6.0454590648071641E-2</v>
      </c>
      <c r="GE6" s="270">
        <v>6.0395596527805379E-2</v>
      </c>
      <c r="GF6" s="270">
        <v>6.0398996629510766E-2</v>
      </c>
      <c r="GG6" s="270">
        <v>6.0146512426955602E-2</v>
      </c>
      <c r="GH6" s="270">
        <v>5.9986771327913961E-2</v>
      </c>
      <c r="GI6" s="270">
        <v>6.0716080456909266E-2</v>
      </c>
      <c r="GJ6" s="270">
        <v>6.0750191082197133E-2</v>
      </c>
      <c r="GK6" s="270">
        <v>6.1646431568460482E-2</v>
      </c>
      <c r="GL6" s="270">
        <v>6.1089278586699901E-2</v>
      </c>
      <c r="GM6" s="270">
        <v>6.5362855406809972E-2</v>
      </c>
      <c r="GN6" s="270">
        <v>7.3584644600760571E-2</v>
      </c>
      <c r="GO6" s="270">
        <v>8.7775147066433842E-2</v>
      </c>
      <c r="GP6" s="270">
        <v>9.0438168249696499E-2</v>
      </c>
      <c r="GQ6" s="270">
        <v>9.5088060793285578E-2</v>
      </c>
      <c r="GR6" s="270">
        <v>0.10119357185430188</v>
      </c>
      <c r="GS6" s="270">
        <v>0.10053382283229957</v>
      </c>
      <c r="GT6" s="270">
        <v>0.11460420191596153</v>
      </c>
      <c r="GU6" s="270">
        <v>0.12400249719760675</v>
      </c>
      <c r="GV6" s="270">
        <v>0.12564712913035994</v>
      </c>
      <c r="GW6" s="270">
        <v>0.1295818139147191</v>
      </c>
      <c r="GX6" s="270">
        <v>0.12966743708515208</v>
      </c>
      <c r="GY6" s="270">
        <v>0.12995500079997593</v>
      </c>
      <c r="GZ6" s="270">
        <v>0.13108685537410678</v>
      </c>
      <c r="HA6" s="270">
        <v>0.12906952022402224</v>
      </c>
      <c r="HB6" s="270">
        <v>0.12960660607273872</v>
      </c>
      <c r="HC6" s="270">
        <v>0.12933152023686512</v>
      </c>
      <c r="HD6" s="270">
        <v>0.12965317384087327</v>
      </c>
      <c r="HE6" s="270">
        <v>0.1302115818898561</v>
      </c>
      <c r="HF6" s="270">
        <v>0.13025680941600723</v>
      </c>
      <c r="HG6" s="270">
        <v>0.13095912982879679</v>
      </c>
      <c r="HH6" s="157">
        <v>0.13144927550656499</v>
      </c>
      <c r="HI6" s="157">
        <v>0.130517338028104</v>
      </c>
      <c r="HJ6" s="158">
        <v>0.130338586517254</v>
      </c>
      <c r="HK6" s="285">
        <v>0.13042478861245399</v>
      </c>
      <c r="HL6" s="285">
        <v>0.12602587880808599</v>
      </c>
      <c r="HM6" s="285">
        <v>0.12</v>
      </c>
      <c r="HN6" s="285">
        <v>0.116138250823779</v>
      </c>
      <c r="HO6" s="286">
        <v>0.10976692468370999</v>
      </c>
      <c r="HP6" s="286">
        <v>0.11006735786355901</v>
      </c>
      <c r="HQ6" s="271">
        <v>0.11044170318105601</v>
      </c>
      <c r="HR6" s="270">
        <v>0.10241684666501601</v>
      </c>
      <c r="HS6" s="270">
        <v>0.10062969803038301</v>
      </c>
      <c r="HT6" s="270">
        <v>9.6253781064695995E-2</v>
      </c>
      <c r="HU6" s="270">
        <v>9.9217810752957394E-2</v>
      </c>
      <c r="HV6" s="270">
        <v>9.6660548792149997E-2</v>
      </c>
      <c r="HW6" s="270">
        <v>9.9400000000000002E-2</v>
      </c>
      <c r="HX6" s="270">
        <v>0.119276844039908</v>
      </c>
      <c r="HY6" s="270">
        <v>0.119602106909822</v>
      </c>
      <c r="HZ6" s="270">
        <v>0.12047709486302</v>
      </c>
      <c r="IA6" s="270">
        <v>0.12</v>
      </c>
      <c r="IB6" s="270">
        <v>0.119632610059972</v>
      </c>
      <c r="IC6" s="284">
        <v>0.12003059510782128</v>
      </c>
      <c r="ID6" s="284">
        <v>0.12003059510782128</v>
      </c>
      <c r="IE6" s="284">
        <v>0.12</v>
      </c>
      <c r="IF6" s="345">
        <v>0.116196477307875</v>
      </c>
      <c r="IG6" s="345">
        <v>0.120252107665968</v>
      </c>
      <c r="IH6" s="345">
        <v>0.12034085159909599</v>
      </c>
      <c r="II6" s="345">
        <v>0.120039985418984</v>
      </c>
      <c r="IJ6" s="345">
        <v>0.11989758042667301</v>
      </c>
      <c r="IK6" s="345">
        <v>0.11974650612719701</v>
      </c>
      <c r="IL6" s="345">
        <v>0.1196</v>
      </c>
      <c r="IM6" s="345"/>
    </row>
    <row r="7" spans="1:247" ht="15" customHeight="1">
      <c r="A7" s="155" t="s">
        <v>150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4">
        <v>8.5800000000000001E-2</v>
      </c>
      <c r="CU7" s="154">
        <v>8.5199999999999998E-2</v>
      </c>
      <c r="CV7" s="154">
        <v>8.199999999999999E-2</v>
      </c>
      <c r="CW7" s="154">
        <v>8.2400000000000001E-2</v>
      </c>
      <c r="CX7" s="154">
        <v>9.3000000000000013E-2</v>
      </c>
      <c r="CY7" s="154">
        <v>9.1300000000000006E-2</v>
      </c>
      <c r="CZ7" s="154">
        <v>0.11349999999999999</v>
      </c>
      <c r="DA7" s="154">
        <v>0.1255</v>
      </c>
      <c r="DB7" s="154">
        <v>0.1241</v>
      </c>
      <c r="DC7" s="154">
        <v>0.12859999999999999</v>
      </c>
      <c r="DD7" s="154">
        <v>0.12179999999999999</v>
      </c>
      <c r="DE7" s="154">
        <v>0.12039999999999999</v>
      </c>
      <c r="DF7" s="154">
        <v>0.14699999999999999</v>
      </c>
      <c r="DG7" s="154">
        <v>0.12939999999999999</v>
      </c>
      <c r="DH7" s="154">
        <v>0.12990000000000002</v>
      </c>
      <c r="DI7" s="154">
        <v>0.1452</v>
      </c>
      <c r="DJ7" s="154">
        <v>0.14510000000000001</v>
      </c>
      <c r="DK7" s="154">
        <v>0.1368</v>
      </c>
      <c r="DL7" s="154">
        <v>0.13730000000000001</v>
      </c>
      <c r="DM7" s="154">
        <v>0.13589999999999999</v>
      </c>
      <c r="DN7" s="154">
        <v>0.1192</v>
      </c>
      <c r="DO7" s="154">
        <v>0.13880000000000001</v>
      </c>
      <c r="DP7" s="154">
        <v>0.13</v>
      </c>
      <c r="DQ7" s="154">
        <v>0.13</v>
      </c>
      <c r="DR7" s="154">
        <v>0.13</v>
      </c>
      <c r="DS7" s="272">
        <v>0.1263</v>
      </c>
      <c r="DT7" s="272">
        <v>0.13339999999999999</v>
      </c>
      <c r="DU7" s="154">
        <v>0.13980000000000001</v>
      </c>
      <c r="DV7" s="154">
        <v>0.105</v>
      </c>
      <c r="DW7" s="154">
        <v>0.1188</v>
      </c>
      <c r="DX7" s="154">
        <v>0.11230000000000001</v>
      </c>
      <c r="DY7" s="154">
        <v>0.15529999999999999</v>
      </c>
      <c r="DZ7" s="154">
        <v>0.1598</v>
      </c>
      <c r="EA7" s="154">
        <v>0.1467</v>
      </c>
      <c r="EB7" s="154">
        <v>0.155</v>
      </c>
      <c r="EC7" s="154">
        <v>0.14810000000000001</v>
      </c>
      <c r="ED7" s="154">
        <v>0.1573</v>
      </c>
      <c r="EE7" s="154">
        <v>0.15179999999999999</v>
      </c>
      <c r="EF7" s="154">
        <v>0.14080000000000001</v>
      </c>
      <c r="EG7" s="154">
        <v>0.14550000000000002</v>
      </c>
      <c r="EH7" s="154">
        <v>0.14000000000000001</v>
      </c>
      <c r="EI7" s="154">
        <v>0.13500000000000001</v>
      </c>
      <c r="EJ7" s="154">
        <v>0.12</v>
      </c>
      <c r="EK7" s="154">
        <v>0.12770000000000001</v>
      </c>
      <c r="EL7" s="154">
        <v>0.1245</v>
      </c>
      <c r="EM7" s="154">
        <v>0.128</v>
      </c>
      <c r="EN7" s="154">
        <v>0.12330000000000001</v>
      </c>
      <c r="EO7" s="154">
        <v>0.1222</v>
      </c>
      <c r="EP7" s="154">
        <v>0.1144</v>
      </c>
      <c r="EQ7" s="154">
        <v>0.1106</v>
      </c>
      <c r="ER7" s="154">
        <v>9.820000000000001E-2</v>
      </c>
      <c r="ES7" s="154">
        <v>9.5700000000000007E-2</v>
      </c>
      <c r="ET7" s="154">
        <v>9.8100000000000007E-2</v>
      </c>
      <c r="EU7" s="154">
        <v>0.10970000000000001</v>
      </c>
      <c r="EV7" s="154">
        <v>0.1007</v>
      </c>
      <c r="EW7" s="154">
        <v>0.1014</v>
      </c>
      <c r="EX7" s="154">
        <v>0.10097796981038742</v>
      </c>
      <c r="EY7" s="154">
        <v>0.1051</v>
      </c>
      <c r="EZ7" s="154">
        <v>0.1079</v>
      </c>
      <c r="FA7" s="154">
        <v>0.11130000000000001</v>
      </c>
      <c r="FB7" s="154">
        <v>0.10003376737414107</v>
      </c>
      <c r="FC7" s="154">
        <v>0.1081</v>
      </c>
      <c r="FD7" s="154">
        <v>0.10310000000000001</v>
      </c>
      <c r="FE7" s="154">
        <v>0.1125</v>
      </c>
      <c r="FF7" s="154">
        <v>0.11199999999999999</v>
      </c>
      <c r="FG7" s="154">
        <v>0.1115</v>
      </c>
      <c r="FH7" s="154">
        <v>0.107</v>
      </c>
      <c r="FI7" s="154">
        <v>0.11375891121192482</v>
      </c>
      <c r="FJ7" s="154">
        <v>0.11939999999999999</v>
      </c>
      <c r="FK7" s="154">
        <v>0.10803274083636975</v>
      </c>
      <c r="FL7" s="154">
        <v>0.1212607549955091</v>
      </c>
      <c r="FM7" s="154">
        <v>0.11602145238980512</v>
      </c>
      <c r="FN7" s="154">
        <v>0.12111111111111111</v>
      </c>
      <c r="FO7" s="270">
        <v>0.11914566967388948</v>
      </c>
      <c r="FP7" s="270">
        <v>0.11476154315378008</v>
      </c>
      <c r="FQ7" s="270">
        <v>0.11819725635006799</v>
      </c>
      <c r="FR7" s="270">
        <v>9.9685948837008626E-2</v>
      </c>
      <c r="FS7" s="270">
        <v>0.1007776961366785</v>
      </c>
      <c r="FT7" s="270">
        <v>0.102980353558626</v>
      </c>
      <c r="FU7" s="270">
        <v>9.5811428023136053E-2</v>
      </c>
      <c r="FV7" s="270">
        <v>9.0207945076217447E-2</v>
      </c>
      <c r="FW7" s="270">
        <v>8.2714603820793556E-2</v>
      </c>
      <c r="FX7" s="270">
        <v>6.8856304985337249E-2</v>
      </c>
      <c r="FY7" s="270">
        <v>6.1084507042253523E-2</v>
      </c>
      <c r="FZ7" s="270">
        <v>6.9569447980201274E-2</v>
      </c>
      <c r="GA7" s="270">
        <v>6.6458522080983087E-2</v>
      </c>
      <c r="GB7" s="270">
        <v>6.4487446341497182E-2</v>
      </c>
      <c r="GC7" s="270">
        <v>6.4826546003016586E-2</v>
      </c>
      <c r="GD7" s="270">
        <v>6.5896081562461614E-2</v>
      </c>
      <c r="GE7" s="270">
        <v>6.7021389465239417E-2</v>
      </c>
      <c r="GF7" s="270">
        <v>6.3127835983270125E-2</v>
      </c>
      <c r="GG7" s="270">
        <v>6.1062687803093298E-2</v>
      </c>
      <c r="GH7" s="270">
        <v>6.6085742304204345E-2</v>
      </c>
      <c r="GI7" s="270">
        <v>6.0919762000686682E-2</v>
      </c>
      <c r="GJ7" s="270">
        <v>6.7112564057253937E-2</v>
      </c>
      <c r="GK7" s="270">
        <v>6.8006610118445748E-2</v>
      </c>
      <c r="GL7" s="270">
        <v>6.178589285014114E-2</v>
      </c>
      <c r="GM7" s="270">
        <v>6.5618941514787935E-2</v>
      </c>
      <c r="GN7" s="270">
        <v>7.2885853802415329E-2</v>
      </c>
      <c r="GO7" s="270">
        <v>8.3548488895137746E-2</v>
      </c>
      <c r="GP7" s="270">
        <v>9.1159245761369037E-2</v>
      </c>
      <c r="GQ7" s="270">
        <v>9.6397316427941568E-2</v>
      </c>
      <c r="GR7" s="270">
        <v>0.10351524262823217</v>
      </c>
      <c r="GS7" s="270">
        <v>0.10038850667745852</v>
      </c>
      <c r="GT7" s="270">
        <v>0.11551162690921572</v>
      </c>
      <c r="GU7" s="270">
        <v>0.12698045133109334</v>
      </c>
      <c r="GV7" s="270">
        <v>0.13030140656396516</v>
      </c>
      <c r="GW7" s="270">
        <v>0.13302834100625344</v>
      </c>
      <c r="GX7" s="270">
        <v>0.12840110488433243</v>
      </c>
      <c r="GY7" s="270">
        <v>0.12957816377171216</v>
      </c>
      <c r="GZ7" s="270">
        <v>0.13445811226231333</v>
      </c>
      <c r="HA7" s="270">
        <v>0.12708267025177472</v>
      </c>
      <c r="HB7" s="270">
        <v>0.12846735146455049</v>
      </c>
      <c r="HC7" s="270">
        <v>0.12858277930970291</v>
      </c>
      <c r="HD7" s="270">
        <v>0.12871890520192095</v>
      </c>
      <c r="HE7" s="270">
        <v>0.13110908959597628</v>
      </c>
      <c r="HF7" s="270">
        <v>0.13233868986612851</v>
      </c>
      <c r="HG7" s="270">
        <v>0.13424764899252278</v>
      </c>
      <c r="HH7" s="158">
        <v>0.13110227140431399</v>
      </c>
      <c r="HI7" s="158">
        <v>0.13093035112805401</v>
      </c>
      <c r="HJ7" s="158">
        <v>0.134327326450322</v>
      </c>
      <c r="HK7" s="159">
        <v>0.134414101583191</v>
      </c>
      <c r="HL7" s="159">
        <v>0.124499093460501</v>
      </c>
      <c r="HM7" s="159">
        <v>0.12</v>
      </c>
      <c r="HN7" s="285">
        <v>0.117939620501343</v>
      </c>
      <c r="HO7" s="286">
        <v>0.11033320711104801</v>
      </c>
      <c r="HP7" s="286">
        <v>0.111209301841802</v>
      </c>
      <c r="HQ7" s="271">
        <v>0.113113893764826</v>
      </c>
      <c r="HR7" s="270">
        <v>0.101722190788729</v>
      </c>
      <c r="HS7" s="270">
        <v>0.10529675404047301</v>
      </c>
      <c r="HT7" s="270">
        <v>0.107304761064793</v>
      </c>
      <c r="HU7" s="270">
        <v>0.1</v>
      </c>
      <c r="HV7" s="270">
        <v>0.1</v>
      </c>
      <c r="HW7" s="270">
        <v>0.1</v>
      </c>
      <c r="HX7" s="270">
        <v>0.11700708833727699</v>
      </c>
      <c r="HY7" s="270">
        <v>0.12</v>
      </c>
      <c r="HZ7" s="270">
        <v>0.12</v>
      </c>
      <c r="IA7" s="270">
        <v>0.12</v>
      </c>
      <c r="IB7" s="270">
        <v>0.12</v>
      </c>
      <c r="IC7" s="284">
        <v>0.12097826086956522</v>
      </c>
      <c r="ID7" s="284">
        <v>0.12</v>
      </c>
      <c r="IE7" s="287"/>
      <c r="IF7" s="345">
        <v>0.12</v>
      </c>
      <c r="IG7" s="345">
        <v>0.120641899413127</v>
      </c>
      <c r="IH7" s="345">
        <v>0.12411071647070999</v>
      </c>
      <c r="II7" s="345">
        <v>0.120350318857641</v>
      </c>
      <c r="IJ7" s="345">
        <v>0.119675663508921</v>
      </c>
      <c r="IK7" s="345">
        <v>0.12317828985419001</v>
      </c>
      <c r="IL7" s="345">
        <v>0.12039999999999999</v>
      </c>
      <c r="IM7" s="345"/>
    </row>
    <row r="8" spans="1:247" ht="15" customHeight="1">
      <c r="A8" s="155" t="s">
        <v>151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4">
        <v>0.105</v>
      </c>
      <c r="CU8" s="154">
        <v>0.10529999999999999</v>
      </c>
      <c r="CV8" s="154">
        <v>0.10640000000000001</v>
      </c>
      <c r="CW8" s="154">
        <v>0.105</v>
      </c>
      <c r="CX8" s="154">
        <v>0.10800000000000001</v>
      </c>
      <c r="CY8" s="154">
        <v>0.1051</v>
      </c>
      <c r="CZ8" s="154">
        <v>0.10580000000000001</v>
      </c>
      <c r="DA8" s="154">
        <v>0.1202</v>
      </c>
      <c r="DB8" s="154">
        <v>0.11960000000000001</v>
      </c>
      <c r="DC8" s="154">
        <v>0.12029999999999999</v>
      </c>
      <c r="DD8" s="154">
        <v>0.1207</v>
      </c>
      <c r="DE8" s="154">
        <v>0.1202</v>
      </c>
      <c r="DF8" s="154">
        <v>0.12590000000000001</v>
      </c>
      <c r="DG8" s="154">
        <v>0.1308</v>
      </c>
      <c r="DH8" s="154">
        <v>0.13009999999999999</v>
      </c>
      <c r="DI8" s="154">
        <v>0.13009999999999999</v>
      </c>
      <c r="DJ8" s="154">
        <v>0.13</v>
      </c>
      <c r="DK8" s="154">
        <v>0.13070000000000001</v>
      </c>
      <c r="DL8" s="154">
        <v>0.1323</v>
      </c>
      <c r="DM8" s="154">
        <v>0.13059999999999999</v>
      </c>
      <c r="DN8" s="154">
        <v>0.13119999999999998</v>
      </c>
      <c r="DO8" s="154">
        <v>0.13339999999999999</v>
      </c>
      <c r="DP8" s="154">
        <v>0.13220000000000001</v>
      </c>
      <c r="DQ8" s="154">
        <v>0.13339999999999999</v>
      </c>
      <c r="DR8" s="154">
        <v>0.1293</v>
      </c>
      <c r="DS8" s="154">
        <v>0.12939999999999999</v>
      </c>
      <c r="DT8" s="154">
        <v>0.13109999999999999</v>
      </c>
      <c r="DU8" s="154">
        <v>0.127</v>
      </c>
      <c r="DV8" s="154">
        <v>0.1176</v>
      </c>
      <c r="DW8" s="154">
        <v>0.1103</v>
      </c>
      <c r="DX8" s="154">
        <v>0.1085</v>
      </c>
      <c r="DY8" s="154">
        <v>0.13800000000000001</v>
      </c>
      <c r="DZ8" s="154">
        <v>0.1552</v>
      </c>
      <c r="EA8" s="154">
        <v>0.1585</v>
      </c>
      <c r="EB8" s="154">
        <v>0.15560000000000002</v>
      </c>
      <c r="EC8" s="154">
        <v>0.15570000000000001</v>
      </c>
      <c r="ED8" s="154">
        <v>0.1484</v>
      </c>
      <c r="EE8" s="154">
        <v>0.14369999999999999</v>
      </c>
      <c r="EF8" s="154">
        <v>0.14330000000000001</v>
      </c>
      <c r="EG8" s="154">
        <v>0.14400000000000002</v>
      </c>
      <c r="EH8" s="154">
        <v>0.14499999999999999</v>
      </c>
      <c r="EI8" s="154">
        <v>0.13</v>
      </c>
      <c r="EJ8" s="154">
        <v>0.11779999999999999</v>
      </c>
      <c r="EK8" s="154">
        <v>0.1201</v>
      </c>
      <c r="EL8" s="154">
        <v>0.12303867403314918</v>
      </c>
      <c r="EM8" s="154">
        <v>0.12230000000000001</v>
      </c>
      <c r="EN8" s="154">
        <v>0.12140000000000001</v>
      </c>
      <c r="EO8" s="154">
        <v>0.1158</v>
      </c>
      <c r="EP8" s="154">
        <v>0.1106</v>
      </c>
      <c r="EQ8" s="154">
        <v>0.1118</v>
      </c>
      <c r="ER8" s="154">
        <v>0.10679999999999999</v>
      </c>
      <c r="ES8" s="270">
        <v>0.1002</v>
      </c>
      <c r="ET8" s="270">
        <v>9.9499999999999991E-2</v>
      </c>
      <c r="EU8" s="270">
        <v>0.1002</v>
      </c>
      <c r="EV8" s="154">
        <v>0.10039999999999999</v>
      </c>
      <c r="EW8" s="154">
        <v>0.1</v>
      </c>
      <c r="EX8" s="154">
        <v>0.10076060406251244</v>
      </c>
      <c r="EY8" s="154">
        <v>9.9700000000000011E-2</v>
      </c>
      <c r="EZ8" s="154">
        <v>0.10199999999999999</v>
      </c>
      <c r="FA8" s="154">
        <v>0.10539999999999999</v>
      </c>
      <c r="FB8" s="154">
        <v>0.11160305539755239</v>
      </c>
      <c r="FC8" s="154">
        <v>0.1114</v>
      </c>
      <c r="FD8" s="154">
        <v>0.1109</v>
      </c>
      <c r="FE8" s="154">
        <v>0.1106</v>
      </c>
      <c r="FF8" s="154">
        <v>0.11019999999999999</v>
      </c>
      <c r="FG8" s="154">
        <v>0.11109999999999999</v>
      </c>
      <c r="FH8" s="154">
        <v>0.10970000000000001</v>
      </c>
      <c r="FI8" s="154">
        <v>0.11096007637488499</v>
      </c>
      <c r="FJ8" s="154">
        <v>0.111</v>
      </c>
      <c r="FK8" s="154">
        <v>0.1109987540215131</v>
      </c>
      <c r="FL8" s="154">
        <v>0.11132581925189397</v>
      </c>
      <c r="FM8" s="154">
        <v>0.10915288067229953</v>
      </c>
      <c r="FN8" s="154">
        <v>0.10633386169924516</v>
      </c>
      <c r="FO8" s="270">
        <v>0.11</v>
      </c>
      <c r="FP8" s="270">
        <v>9.9206489873458703E-2</v>
      </c>
      <c r="FQ8" s="270">
        <v>9.7143006601642892E-2</v>
      </c>
      <c r="FR8" s="270">
        <v>8.9161692919003721E-2</v>
      </c>
      <c r="FS8" s="270">
        <v>8.8796367724952627E-2</v>
      </c>
      <c r="FT8" s="270">
        <v>8.8284497288187241E-2</v>
      </c>
      <c r="FU8" s="270">
        <v>8.665932544172758E-2</v>
      </c>
      <c r="FV8" s="270">
        <v>8.7013999782512758E-2</v>
      </c>
      <c r="FW8" s="270">
        <v>7.8759725854732551E-2</v>
      </c>
      <c r="FX8" s="270">
        <v>6.9890261241427151E-2</v>
      </c>
      <c r="FY8" s="270">
        <v>5.4060638735777322E-2</v>
      </c>
      <c r="FZ8" s="270">
        <v>6.0225823175024361E-2</v>
      </c>
      <c r="GA8" s="270">
        <v>0.06</v>
      </c>
      <c r="GB8" s="270">
        <v>0.06</v>
      </c>
      <c r="GC8" s="270">
        <v>0.06</v>
      </c>
      <c r="GD8" s="270">
        <v>0.06</v>
      </c>
      <c r="GE8" s="270">
        <v>0.06</v>
      </c>
      <c r="GF8" s="270">
        <v>0.06</v>
      </c>
      <c r="GG8" s="270">
        <v>0.06</v>
      </c>
      <c r="GH8" s="270">
        <v>0.06</v>
      </c>
      <c r="GI8" s="270">
        <v>6.0810695403820815E-2</v>
      </c>
      <c r="GJ8" s="270">
        <v>6.0724296302697774E-2</v>
      </c>
      <c r="GK8" s="270">
        <v>6.1904431684943931E-2</v>
      </c>
      <c r="GL8" s="270">
        <v>6.1035788198500703E-2</v>
      </c>
      <c r="GM8" s="270">
        <v>6.5856464889340063E-2</v>
      </c>
      <c r="GN8" s="270">
        <v>6.6053046703550194E-2</v>
      </c>
      <c r="GO8" s="270">
        <v>0.09</v>
      </c>
      <c r="GP8" s="270">
        <v>0.09</v>
      </c>
      <c r="GQ8" s="270">
        <v>9.5966790224781967E-2</v>
      </c>
      <c r="GR8" s="270">
        <v>0.1</v>
      </c>
      <c r="GS8" s="270">
        <v>0.1</v>
      </c>
      <c r="GT8" s="270">
        <v>0.10782657124696883</v>
      </c>
      <c r="GU8" s="270">
        <v>0.12</v>
      </c>
      <c r="GV8" s="270">
        <v>0.12</v>
      </c>
      <c r="GW8" s="270">
        <v>0.12725487188112708</v>
      </c>
      <c r="GX8" s="270">
        <v>0.13</v>
      </c>
      <c r="GY8" s="270">
        <v>0.13</v>
      </c>
      <c r="GZ8" s="270">
        <v>0.13</v>
      </c>
      <c r="HA8" s="270">
        <v>0.13</v>
      </c>
      <c r="HB8" s="270">
        <v>0.13006176824667606</v>
      </c>
      <c r="HC8" s="270">
        <v>0.13</v>
      </c>
      <c r="HD8" s="270">
        <v>0.13062574574088651</v>
      </c>
      <c r="HE8" s="270">
        <v>0.13</v>
      </c>
      <c r="HF8" s="270">
        <v>0.13</v>
      </c>
      <c r="HG8" s="270">
        <v>0.13</v>
      </c>
      <c r="HH8" s="160">
        <v>0.13</v>
      </c>
      <c r="HI8" s="160">
        <v>0.13</v>
      </c>
      <c r="HJ8" s="160">
        <v>0.13</v>
      </c>
      <c r="HK8" s="285">
        <v>0.13</v>
      </c>
      <c r="HL8" s="285">
        <v>0.128631248402334</v>
      </c>
      <c r="HM8" s="285">
        <v>0.12</v>
      </c>
      <c r="HN8" s="285">
        <v>0.11479199371392999</v>
      </c>
      <c r="HO8" s="286">
        <v>0.11</v>
      </c>
      <c r="HP8" s="286">
        <v>0.11</v>
      </c>
      <c r="HQ8" s="271">
        <v>0.11</v>
      </c>
      <c r="HR8" s="270">
        <v>0.10692541121014799</v>
      </c>
      <c r="HS8" s="270">
        <v>0.1</v>
      </c>
      <c r="HT8" s="270">
        <v>0.101314730658128</v>
      </c>
      <c r="HU8" s="270">
        <v>0.1</v>
      </c>
      <c r="HV8" s="270">
        <v>0.1</v>
      </c>
      <c r="HW8" s="270">
        <v>0.1</v>
      </c>
      <c r="HX8" s="270">
        <v>0.121543471810384</v>
      </c>
      <c r="HY8" s="270">
        <v>0.12</v>
      </c>
      <c r="HZ8" s="270">
        <v>0.120042645519499</v>
      </c>
      <c r="IA8" s="270">
        <v>0.120042645519499</v>
      </c>
      <c r="IB8" s="270">
        <v>0.120042645519499</v>
      </c>
      <c r="IC8" s="284">
        <v>0.11999999999999998</v>
      </c>
      <c r="ID8" s="284">
        <v>0.11999999999999998</v>
      </c>
      <c r="IE8" s="284">
        <v>0.12</v>
      </c>
      <c r="IF8" s="345">
        <v>0.12</v>
      </c>
      <c r="IG8" s="345">
        <v>0.12</v>
      </c>
      <c r="IH8" s="345">
        <v>0.12</v>
      </c>
      <c r="II8" s="345">
        <v>0.12</v>
      </c>
      <c r="IJ8" s="345">
        <v>0.12</v>
      </c>
      <c r="IK8" s="345">
        <v>0.12</v>
      </c>
      <c r="IL8" s="345">
        <v>0.12</v>
      </c>
      <c r="IM8" s="345"/>
    </row>
    <row r="9" spans="1:247" ht="15" customHeight="1">
      <c r="A9" s="155" t="s">
        <v>152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>
        <v>6.4000000000000001E-2</v>
      </c>
      <c r="U9" s="161">
        <v>6.4000000000000001E-2</v>
      </c>
      <c r="V9" s="161">
        <v>6.4000000000000001E-2</v>
      </c>
      <c r="W9" s="161">
        <v>7.400000000000001E-2</v>
      </c>
      <c r="X9" s="161">
        <v>8.4000000000000005E-2</v>
      </c>
      <c r="Y9" s="161">
        <v>8.4000000000000005E-2</v>
      </c>
      <c r="Z9" s="161">
        <v>8.4000000000000005E-2</v>
      </c>
      <c r="AA9" s="161">
        <v>8.4000000000000005E-2</v>
      </c>
      <c r="AB9" s="161">
        <v>9.7500000000000003E-2</v>
      </c>
      <c r="AC9" s="161">
        <v>9.7500000000000003E-2</v>
      </c>
      <c r="AD9" s="161">
        <v>9.7500000000000003E-2</v>
      </c>
      <c r="AE9" s="161">
        <v>9.7500000000000003E-2</v>
      </c>
      <c r="AF9" s="161">
        <v>9.7500000000000003E-2</v>
      </c>
      <c r="AG9" s="161">
        <v>9.7500000000000003E-2</v>
      </c>
      <c r="AH9" s="161">
        <v>0.10249999999999999</v>
      </c>
      <c r="AI9" s="161">
        <v>0.10249999999999999</v>
      </c>
      <c r="AJ9" s="161">
        <v>9.7500000000000003E-2</v>
      </c>
      <c r="AK9" s="161">
        <v>9.7500000000000003E-2</v>
      </c>
      <c r="AL9" s="161">
        <v>9.7500000000000003E-2</v>
      </c>
      <c r="AM9" s="161">
        <v>9.7500000000000003E-2</v>
      </c>
      <c r="AN9" s="161">
        <v>0.14000000000000001</v>
      </c>
      <c r="AO9" s="161">
        <v>0.14000000000000001</v>
      </c>
      <c r="AP9" s="161">
        <v>0.1275</v>
      </c>
      <c r="AQ9" s="161">
        <v>0.115</v>
      </c>
      <c r="AR9" s="161">
        <v>0.115</v>
      </c>
      <c r="AS9" s="161">
        <v>0.115</v>
      </c>
      <c r="AT9" s="161">
        <v>0.1</v>
      </c>
      <c r="AU9" s="161">
        <v>0.1</v>
      </c>
      <c r="AV9" s="161">
        <v>0.1</v>
      </c>
      <c r="AW9" s="161">
        <v>0.1</v>
      </c>
      <c r="AX9" s="161">
        <v>0.1</v>
      </c>
      <c r="AY9" s="161">
        <v>0.1</v>
      </c>
      <c r="AZ9" s="161">
        <v>0.1</v>
      </c>
      <c r="BA9" s="161">
        <v>0.1</v>
      </c>
      <c r="BB9" s="161">
        <v>0.11</v>
      </c>
      <c r="BC9" s="161">
        <v>0.11</v>
      </c>
      <c r="BD9" s="161">
        <v>0.11</v>
      </c>
      <c r="BE9" s="161">
        <v>0.11</v>
      </c>
      <c r="BF9" s="161">
        <v>0.11</v>
      </c>
      <c r="BG9" s="161">
        <v>0.11</v>
      </c>
      <c r="BH9" s="161">
        <v>0.11</v>
      </c>
      <c r="BI9" s="161">
        <v>0.11</v>
      </c>
      <c r="BJ9" s="161">
        <v>0.11</v>
      </c>
      <c r="BK9" s="161">
        <v>0.11</v>
      </c>
      <c r="BL9" s="161">
        <v>0.11</v>
      </c>
      <c r="BM9" s="161">
        <v>0.115</v>
      </c>
      <c r="BN9" s="161">
        <v>0.115</v>
      </c>
      <c r="BO9" s="161">
        <v>0.115</v>
      </c>
      <c r="BP9" s="161">
        <v>0.115</v>
      </c>
      <c r="BQ9" s="161">
        <v>0.11749999999999999</v>
      </c>
      <c r="BR9" s="161">
        <v>0.11749999999999999</v>
      </c>
      <c r="BS9" s="161">
        <v>0.1225</v>
      </c>
      <c r="BT9" s="161">
        <v>0.1225</v>
      </c>
      <c r="BU9" s="161">
        <v>0.1225</v>
      </c>
      <c r="BV9" s="161">
        <v>0.1225</v>
      </c>
      <c r="BW9" s="161">
        <v>0.1225</v>
      </c>
      <c r="BX9" s="161">
        <v>0.1275</v>
      </c>
      <c r="BY9" s="161">
        <v>0.13250000000000001</v>
      </c>
      <c r="BZ9" s="161">
        <v>0.13250000000000001</v>
      </c>
      <c r="CA9" s="161">
        <v>0.13250000000000001</v>
      </c>
      <c r="CB9" s="161">
        <v>0.13250000000000001</v>
      </c>
      <c r="CC9" s="161">
        <v>0.13250000000000001</v>
      </c>
      <c r="CD9" s="161">
        <v>0.13250000000000001</v>
      </c>
      <c r="CE9" s="161">
        <v>0.13250000000000001</v>
      </c>
      <c r="CF9" s="161">
        <v>0.13250000000000001</v>
      </c>
      <c r="CG9" s="161">
        <v>0.13250000000000001</v>
      </c>
      <c r="CH9" s="161">
        <v>0.125</v>
      </c>
      <c r="CI9" s="161">
        <v>0.125</v>
      </c>
      <c r="CJ9" s="161">
        <v>0.125</v>
      </c>
      <c r="CK9" s="161">
        <v>0.115</v>
      </c>
      <c r="CL9" s="161">
        <v>0.115</v>
      </c>
      <c r="CM9" s="161">
        <v>0.105</v>
      </c>
      <c r="CN9" s="161">
        <v>0.105</v>
      </c>
      <c r="CO9" s="161">
        <v>0.105</v>
      </c>
      <c r="CP9" s="161">
        <v>0.105</v>
      </c>
      <c r="CQ9" s="161">
        <v>0.105</v>
      </c>
      <c r="CR9" s="161">
        <v>0.105</v>
      </c>
      <c r="CS9" s="161">
        <v>0.105</v>
      </c>
      <c r="CT9" s="161">
        <v>0.105</v>
      </c>
      <c r="CU9" s="161">
        <v>0.105</v>
      </c>
      <c r="CV9" s="161">
        <v>0.105</v>
      </c>
      <c r="CW9" s="161">
        <v>0.105</v>
      </c>
      <c r="CX9" s="161">
        <v>0.105</v>
      </c>
      <c r="CY9" s="161">
        <v>0.105</v>
      </c>
      <c r="CZ9" s="161">
        <v>0.12</v>
      </c>
      <c r="DA9" s="161">
        <v>0.12</v>
      </c>
      <c r="DB9" s="161">
        <v>0.12</v>
      </c>
      <c r="DC9" s="161">
        <v>0.12</v>
      </c>
      <c r="DD9" s="161">
        <v>0.12</v>
      </c>
      <c r="DE9" s="161">
        <v>0.12</v>
      </c>
      <c r="DF9" s="154">
        <v>0.13</v>
      </c>
      <c r="DG9" s="154">
        <v>0.13</v>
      </c>
      <c r="DH9" s="154">
        <v>0.13</v>
      </c>
      <c r="DI9" s="154">
        <v>0.13</v>
      </c>
      <c r="DJ9" s="154">
        <v>0.13</v>
      </c>
      <c r="DK9" s="154">
        <v>0.13</v>
      </c>
      <c r="DL9" s="154">
        <v>0.13</v>
      </c>
      <c r="DM9" s="154">
        <v>0.13</v>
      </c>
      <c r="DN9" s="154">
        <v>0.13</v>
      </c>
      <c r="DO9" s="154">
        <v>0.13</v>
      </c>
      <c r="DP9" s="154">
        <v>0.13</v>
      </c>
      <c r="DQ9" s="154">
        <v>0.13</v>
      </c>
      <c r="DR9" s="154">
        <v>0.12</v>
      </c>
      <c r="DS9" s="154">
        <v>0.12</v>
      </c>
      <c r="DT9" s="154">
        <v>0.12</v>
      </c>
      <c r="DU9" s="154">
        <v>0.12</v>
      </c>
      <c r="DV9" s="154">
        <v>0.105</v>
      </c>
      <c r="DW9" s="154">
        <v>0.105</v>
      </c>
      <c r="DX9" s="154">
        <v>0.105</v>
      </c>
      <c r="DY9" s="154">
        <v>0.15</v>
      </c>
      <c r="DZ9" s="154">
        <v>0.15</v>
      </c>
      <c r="EA9" s="154">
        <v>0.15</v>
      </c>
      <c r="EB9" s="154">
        <v>0.15</v>
      </c>
      <c r="EC9" s="154">
        <v>0.14000000000000001</v>
      </c>
      <c r="ED9" s="154">
        <v>0.14000000000000001</v>
      </c>
      <c r="EE9" s="154">
        <v>0.14000000000000001</v>
      </c>
      <c r="EF9" s="154">
        <v>0.14000000000000001</v>
      </c>
      <c r="EG9" s="154">
        <v>0.14000000000000001</v>
      </c>
      <c r="EH9" s="154">
        <v>0.14000000000000001</v>
      </c>
      <c r="EI9" s="154">
        <v>0.12</v>
      </c>
      <c r="EJ9" s="154">
        <v>0.12</v>
      </c>
      <c r="EK9" s="154">
        <v>0.12</v>
      </c>
      <c r="EL9" s="154">
        <v>0.12</v>
      </c>
      <c r="EM9" s="154">
        <v>0.12</v>
      </c>
      <c r="EN9" s="154">
        <v>0.12</v>
      </c>
      <c r="EO9" s="154">
        <v>0.11</v>
      </c>
      <c r="EP9" s="154">
        <v>0.11</v>
      </c>
      <c r="EQ9" s="154">
        <v>0.11</v>
      </c>
      <c r="ER9" s="154">
        <v>0.1</v>
      </c>
      <c r="ES9" s="270">
        <v>0.1</v>
      </c>
      <c r="ET9" s="270">
        <v>0.1</v>
      </c>
      <c r="EU9" s="270">
        <v>0.1</v>
      </c>
      <c r="EV9" s="270">
        <v>0.1</v>
      </c>
      <c r="EW9" s="270">
        <v>0.1</v>
      </c>
      <c r="EX9" s="270">
        <v>0.1</v>
      </c>
      <c r="EY9" s="154">
        <v>0.1</v>
      </c>
      <c r="EZ9" s="154">
        <v>0.11</v>
      </c>
      <c r="FA9" s="154">
        <v>0.11</v>
      </c>
      <c r="FB9" s="154">
        <v>0.11</v>
      </c>
      <c r="FC9" s="154">
        <v>0.11</v>
      </c>
      <c r="FD9" s="154">
        <v>0.11</v>
      </c>
      <c r="FE9" s="154">
        <v>0.11</v>
      </c>
      <c r="FF9" s="154">
        <v>0.11</v>
      </c>
      <c r="FG9" s="154">
        <v>0.11</v>
      </c>
      <c r="FH9" s="154">
        <v>0.11</v>
      </c>
      <c r="FI9" s="154">
        <v>0.11</v>
      </c>
      <c r="FJ9" s="154">
        <v>0.11</v>
      </c>
      <c r="FK9" s="154">
        <v>0.11</v>
      </c>
      <c r="FL9" s="154">
        <v>0.11</v>
      </c>
      <c r="FM9" s="154">
        <v>0.11</v>
      </c>
      <c r="FN9" s="154">
        <v>0.11</v>
      </c>
      <c r="FO9" s="270">
        <v>0.11</v>
      </c>
      <c r="FP9" s="270">
        <v>0.1</v>
      </c>
      <c r="FQ9" s="270">
        <v>0.09</v>
      </c>
      <c r="FR9" s="270">
        <v>0.09</v>
      </c>
      <c r="FS9" s="270">
        <v>0.09</v>
      </c>
      <c r="FT9" s="270">
        <v>0.09</v>
      </c>
      <c r="FU9" s="270">
        <v>0.09</v>
      </c>
      <c r="FV9" s="270">
        <v>0.08</v>
      </c>
      <c r="FW9" s="270">
        <v>0.08</v>
      </c>
      <c r="FX9" s="270">
        <v>0.06</v>
      </c>
      <c r="FY9" s="270">
        <v>0.06</v>
      </c>
      <c r="FZ9" s="270">
        <v>0.06</v>
      </c>
      <c r="GA9" s="270">
        <v>0.06</v>
      </c>
      <c r="GB9" s="270">
        <v>0.06</v>
      </c>
      <c r="GC9" s="270">
        <v>0.06</v>
      </c>
      <c r="GD9" s="270">
        <v>0.06</v>
      </c>
      <c r="GE9" s="270">
        <v>0.06</v>
      </c>
      <c r="GF9" s="270">
        <v>0.06</v>
      </c>
      <c r="GG9" s="270">
        <v>0.06</v>
      </c>
      <c r="GH9" s="270">
        <v>0.06</v>
      </c>
      <c r="GI9" s="270">
        <v>0.06</v>
      </c>
      <c r="GJ9" s="270">
        <v>0.06</v>
      </c>
      <c r="GK9" s="270">
        <v>0.06</v>
      </c>
      <c r="GL9" s="270">
        <v>6.5000000000000002E-2</v>
      </c>
      <c r="GM9" s="270">
        <v>6.5000000000000002E-2</v>
      </c>
      <c r="GN9" s="270">
        <v>0.09</v>
      </c>
      <c r="GO9" s="270">
        <v>0.09</v>
      </c>
      <c r="GP9" s="270">
        <v>0.09</v>
      </c>
      <c r="GQ9" s="270">
        <v>0.1</v>
      </c>
      <c r="GR9" s="270">
        <v>0.1</v>
      </c>
      <c r="GS9" s="270">
        <v>0.1</v>
      </c>
      <c r="GT9" s="270">
        <v>0.12</v>
      </c>
      <c r="GU9" s="270">
        <v>0.12</v>
      </c>
      <c r="GV9" s="270">
        <v>0.12</v>
      </c>
      <c r="GW9" s="270">
        <v>0.13</v>
      </c>
      <c r="GX9" s="270">
        <v>0.13</v>
      </c>
      <c r="GY9" s="270">
        <v>0.13</v>
      </c>
      <c r="GZ9" s="270">
        <v>0.13</v>
      </c>
      <c r="HA9" s="270">
        <v>0.13</v>
      </c>
      <c r="HB9" s="270">
        <v>0.13</v>
      </c>
      <c r="HC9" s="270">
        <v>0.13</v>
      </c>
      <c r="HD9" s="270">
        <v>0.13</v>
      </c>
      <c r="HE9" s="270">
        <v>0.13</v>
      </c>
      <c r="HF9" s="270">
        <v>0.13</v>
      </c>
      <c r="HG9" s="270">
        <v>0.13</v>
      </c>
      <c r="HH9" s="270">
        <v>0.13</v>
      </c>
      <c r="HI9" s="270">
        <v>0.13</v>
      </c>
      <c r="HJ9" s="270">
        <v>0.13</v>
      </c>
      <c r="HK9" s="285">
        <v>0.13</v>
      </c>
      <c r="HL9" s="285">
        <v>0.12</v>
      </c>
      <c r="HM9" s="285">
        <v>0.12</v>
      </c>
      <c r="HN9" s="285">
        <v>0.11</v>
      </c>
      <c r="HO9" s="286">
        <v>0.11</v>
      </c>
      <c r="HP9" s="286">
        <v>0.11</v>
      </c>
      <c r="HQ9" s="271">
        <v>0.11</v>
      </c>
      <c r="HR9" s="270">
        <v>0.1</v>
      </c>
      <c r="HS9" s="270">
        <v>0.1</v>
      </c>
      <c r="HT9" s="270">
        <v>0.1</v>
      </c>
      <c r="HU9" s="270">
        <v>0.1</v>
      </c>
      <c r="HV9" s="270">
        <v>0.1</v>
      </c>
      <c r="HW9" s="270">
        <v>0.1</v>
      </c>
      <c r="HX9" s="270">
        <v>0.12</v>
      </c>
      <c r="HY9" s="270">
        <v>0.12</v>
      </c>
      <c r="HZ9" s="270">
        <v>0.12</v>
      </c>
      <c r="IA9" s="270">
        <v>0.12</v>
      </c>
      <c r="IB9" s="270">
        <v>0.12</v>
      </c>
      <c r="IC9" s="284">
        <v>0.12</v>
      </c>
      <c r="ID9" s="284">
        <v>0.12</v>
      </c>
      <c r="IE9" s="284">
        <v>0.12</v>
      </c>
      <c r="IF9" s="345">
        <v>0.12</v>
      </c>
      <c r="IG9" s="345">
        <v>0.12</v>
      </c>
      <c r="IH9" s="345">
        <v>0.12</v>
      </c>
      <c r="II9" s="345">
        <v>0.12</v>
      </c>
      <c r="IJ9" s="345">
        <v>0.12</v>
      </c>
      <c r="IK9" s="345">
        <v>0.12</v>
      </c>
      <c r="IL9" s="345">
        <v>0.12</v>
      </c>
      <c r="IM9" s="345"/>
    </row>
    <row r="10" spans="1:247" s="355" customFormat="1" ht="15" customHeight="1">
      <c r="A10" s="347" t="s">
        <v>341</v>
      </c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348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 s="348"/>
      <c r="BJ10" s="348"/>
      <c r="BK10" s="348"/>
      <c r="BL10" s="348"/>
      <c r="BM10" s="348"/>
      <c r="BN10" s="348"/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8"/>
      <c r="CC10" s="348"/>
      <c r="CD10" s="348"/>
      <c r="CE10" s="348"/>
      <c r="CF10" s="348"/>
      <c r="CG10" s="348"/>
      <c r="CH10" s="348"/>
      <c r="CI10" s="348"/>
      <c r="CJ10" s="348"/>
      <c r="CK10" s="348"/>
      <c r="CL10" s="348"/>
      <c r="CM10" s="348"/>
      <c r="CN10" s="348"/>
      <c r="CO10" s="348"/>
      <c r="CP10" s="348"/>
      <c r="CQ10" s="348"/>
      <c r="CR10" s="348"/>
      <c r="CS10" s="348"/>
      <c r="CT10" s="349"/>
      <c r="CU10" s="349"/>
      <c r="CV10" s="349"/>
      <c r="CW10" s="349"/>
      <c r="CX10" s="349"/>
      <c r="CY10" s="349"/>
      <c r="CZ10" s="349"/>
      <c r="DA10" s="349"/>
      <c r="DB10" s="349"/>
      <c r="DC10" s="349"/>
      <c r="DD10" s="349"/>
      <c r="DE10" s="349"/>
      <c r="DF10" s="350"/>
      <c r="DG10" s="350"/>
      <c r="DH10" s="350"/>
      <c r="DI10" s="350"/>
      <c r="DJ10" s="350"/>
      <c r="DK10" s="350"/>
      <c r="DL10" s="350"/>
      <c r="DM10" s="350"/>
      <c r="DN10" s="350"/>
      <c r="DO10" s="350"/>
      <c r="DP10" s="350"/>
      <c r="DQ10" s="350"/>
      <c r="DR10" s="350"/>
      <c r="DS10" s="350"/>
      <c r="DT10" s="350"/>
      <c r="DU10" s="350"/>
      <c r="DV10" s="350"/>
      <c r="DW10" s="350"/>
      <c r="DX10" s="350"/>
      <c r="DY10" s="350"/>
      <c r="DZ10" s="350"/>
      <c r="EA10" s="350"/>
      <c r="EB10" s="350"/>
      <c r="EC10" s="350"/>
      <c r="ED10" s="350"/>
      <c r="EE10" s="350"/>
      <c r="EF10" s="350"/>
      <c r="EG10" s="350"/>
      <c r="EH10" s="350"/>
      <c r="EI10" s="350"/>
      <c r="EJ10" s="350"/>
      <c r="EK10" s="350"/>
      <c r="EL10" s="350"/>
      <c r="EM10" s="351"/>
      <c r="EN10" s="351"/>
      <c r="EO10" s="351"/>
      <c r="EP10" s="351"/>
      <c r="EQ10" s="351"/>
      <c r="ER10" s="351"/>
      <c r="ES10" s="351"/>
      <c r="ET10" s="351"/>
      <c r="EU10" s="351"/>
      <c r="EV10" s="351"/>
      <c r="EW10" s="351"/>
      <c r="EX10" s="351"/>
      <c r="EY10" s="351"/>
      <c r="EZ10" s="351"/>
      <c r="FA10" s="351"/>
      <c r="FB10" s="351"/>
      <c r="FC10" s="351"/>
      <c r="FD10" s="351"/>
      <c r="FE10" s="351"/>
      <c r="FF10" s="351"/>
      <c r="FG10" s="351"/>
      <c r="FH10" s="351"/>
      <c r="FI10" s="351"/>
      <c r="FJ10" s="351"/>
      <c r="FK10" s="351"/>
      <c r="FL10" s="351"/>
      <c r="FM10" s="351"/>
      <c r="FN10" s="351"/>
      <c r="FO10" s="351"/>
      <c r="FP10" s="351"/>
      <c r="FQ10" s="351"/>
      <c r="FR10" s="351"/>
      <c r="FS10" s="351"/>
      <c r="FT10" s="351"/>
      <c r="FU10" s="351"/>
      <c r="FV10" s="351"/>
      <c r="FW10" s="351"/>
      <c r="FX10" s="351"/>
      <c r="FY10" s="351"/>
      <c r="FZ10" s="351"/>
      <c r="GA10" s="351"/>
      <c r="GB10" s="351"/>
      <c r="GC10" s="351"/>
      <c r="GD10" s="351"/>
      <c r="GE10" s="351"/>
      <c r="GF10" s="351"/>
      <c r="GG10" s="351"/>
      <c r="GH10" s="351"/>
      <c r="GI10" s="351"/>
      <c r="GJ10" s="351"/>
      <c r="GK10" s="351"/>
      <c r="GL10" s="351"/>
      <c r="GM10" s="351"/>
      <c r="GN10" s="351"/>
      <c r="GO10" s="351"/>
      <c r="GP10" s="351"/>
      <c r="GQ10" s="351"/>
      <c r="GR10" s="351"/>
      <c r="GS10" s="351"/>
      <c r="GT10" s="351"/>
      <c r="GU10" s="351"/>
      <c r="GV10" s="351"/>
      <c r="GW10" s="351"/>
      <c r="GX10" s="351"/>
      <c r="GY10" s="351"/>
      <c r="GZ10" s="351"/>
      <c r="HA10" s="351"/>
      <c r="HB10" s="351"/>
      <c r="HC10" s="351"/>
      <c r="HD10" s="351"/>
      <c r="HE10" s="351"/>
      <c r="HF10" s="351"/>
      <c r="HG10" s="351"/>
      <c r="HH10" s="352"/>
      <c r="HI10" s="352"/>
      <c r="HJ10" s="352"/>
      <c r="HK10" s="353"/>
      <c r="HL10" s="353"/>
      <c r="HM10" s="353"/>
      <c r="HN10" s="353"/>
      <c r="HO10" s="352"/>
      <c r="HP10" s="352"/>
      <c r="HQ10" s="352"/>
      <c r="HR10" s="352"/>
      <c r="HS10" s="352"/>
      <c r="HT10" s="352"/>
      <c r="HU10" s="352"/>
      <c r="HV10" s="352"/>
      <c r="HW10" s="352"/>
      <c r="HX10" s="352"/>
      <c r="HY10" s="352"/>
      <c r="HZ10" s="352"/>
      <c r="IA10" s="352"/>
      <c r="IB10" s="352"/>
      <c r="IC10" s="352"/>
      <c r="ID10" s="352"/>
      <c r="IE10" s="352"/>
      <c r="IF10" s="354"/>
      <c r="IG10" s="354"/>
      <c r="IH10" s="354"/>
      <c r="II10" s="354"/>
      <c r="IJ10" s="354"/>
      <c r="IK10" s="354"/>
      <c r="IL10" s="354"/>
      <c r="IM10" s="354"/>
    </row>
    <row r="11" spans="1:247" ht="15" customHeight="1">
      <c r="A11" s="527" t="s">
        <v>153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4">
        <v>0.17</v>
      </c>
      <c r="CU11" s="154">
        <v>0.16399999999999998</v>
      </c>
      <c r="CV11" s="154">
        <v>0.17800000000000002</v>
      </c>
      <c r="CW11" s="154">
        <v>0.17600000000000002</v>
      </c>
      <c r="CX11" s="154">
        <v>0.17199999999999999</v>
      </c>
      <c r="CY11" s="154">
        <v>0.17300000000000001</v>
      </c>
      <c r="CZ11" s="154">
        <v>0.17499999999999999</v>
      </c>
      <c r="DA11" s="154">
        <v>0.1763704197040894</v>
      </c>
      <c r="DB11" s="154">
        <v>0.16266361866593207</v>
      </c>
      <c r="DC11" s="154">
        <v>0.16917403821711788</v>
      </c>
      <c r="DD11" s="154">
        <v>0.17103386605863713</v>
      </c>
      <c r="DE11" s="154">
        <v>0.16898918211348682</v>
      </c>
      <c r="DF11" s="154">
        <v>0.1687036274237575</v>
      </c>
      <c r="DG11" s="154">
        <v>0.17999006910249321</v>
      </c>
      <c r="DH11" s="154">
        <v>0.1757369384902735</v>
      </c>
      <c r="DI11" s="154">
        <v>0.18600000000000003</v>
      </c>
      <c r="DJ11" s="154">
        <v>0.184</v>
      </c>
      <c r="DK11" s="154">
        <v>0.182</v>
      </c>
      <c r="DL11" s="154">
        <v>0.18403214466823614</v>
      </c>
      <c r="DM11" s="154">
        <v>0.19130335658420169</v>
      </c>
      <c r="DN11" s="154">
        <v>0.17640297187037732</v>
      </c>
      <c r="DO11" s="154">
        <v>0.18608623499002566</v>
      </c>
      <c r="DP11" s="154">
        <v>0.18464480186440835</v>
      </c>
      <c r="DQ11" s="154">
        <v>0.18334516752900551</v>
      </c>
      <c r="DR11" s="154">
        <v>0.190536866085599</v>
      </c>
      <c r="DS11" s="154">
        <v>0.19059818824589872</v>
      </c>
      <c r="DT11" s="154">
        <v>0.17888251412070683</v>
      </c>
      <c r="DU11" s="154">
        <v>0.17452547839929719</v>
      </c>
      <c r="DV11" s="154">
        <v>0.17184166905458129</v>
      </c>
      <c r="DW11" s="154">
        <v>0.16880182208695607</v>
      </c>
      <c r="DX11" s="154">
        <v>0.172720292650312</v>
      </c>
      <c r="DY11" s="154">
        <v>0.18404599225446991</v>
      </c>
      <c r="DZ11" s="154">
        <v>0.19399999999999998</v>
      </c>
      <c r="EA11" s="154">
        <v>0.19712931321637644</v>
      </c>
      <c r="EB11" s="154">
        <v>0.19730341539886539</v>
      </c>
      <c r="EC11" s="154">
        <v>0.19114413063363603</v>
      </c>
      <c r="ED11" s="154">
        <v>0.19583686207827786</v>
      </c>
      <c r="EE11" s="154">
        <v>0.19141050220680417</v>
      </c>
      <c r="EF11" s="154">
        <v>0.19346563247674495</v>
      </c>
      <c r="EG11" s="154">
        <v>0.19441735979349561</v>
      </c>
      <c r="EH11" s="154">
        <v>0.19800000000000001</v>
      </c>
      <c r="EI11" s="154">
        <v>0.19899999999999998</v>
      </c>
      <c r="EJ11" s="154">
        <v>0.19697326824689135</v>
      </c>
      <c r="EK11" s="154">
        <v>0.19777663995321582</v>
      </c>
      <c r="EL11" s="154">
        <v>0.19735597470192817</v>
      </c>
      <c r="EM11" s="154">
        <v>0.19706733944112961</v>
      </c>
      <c r="EN11" s="154">
        <v>0.19413139844121197</v>
      </c>
      <c r="EO11" s="154">
        <v>0.18649930791578742</v>
      </c>
      <c r="EP11" s="154">
        <v>0.19225069245456047</v>
      </c>
      <c r="EQ11" s="154">
        <v>0.18942324253903048</v>
      </c>
      <c r="ER11" s="154">
        <v>0.18904731561477958</v>
      </c>
      <c r="ES11" s="154">
        <v>0.19089999999999999</v>
      </c>
      <c r="ET11" s="154">
        <v>0.185</v>
      </c>
      <c r="EU11" s="154">
        <v>0.17739999999999997</v>
      </c>
      <c r="EV11" s="154">
        <v>0.17635857473206748</v>
      </c>
      <c r="EW11" s="154">
        <v>0.17999806462636644</v>
      </c>
      <c r="EX11" s="154">
        <v>0.17600000000000002</v>
      </c>
      <c r="EY11" s="154">
        <v>0.17530066793800633</v>
      </c>
      <c r="EZ11" s="154">
        <v>0.16988692330621688</v>
      </c>
      <c r="FA11" s="154">
        <v>0.16699999999999998</v>
      </c>
      <c r="FB11" s="154">
        <v>0.17100000000000001</v>
      </c>
      <c r="FC11" s="154">
        <v>0.17010808942074193</v>
      </c>
      <c r="FD11" s="154">
        <v>0.17066568928765602</v>
      </c>
      <c r="FE11" s="154">
        <v>0.17280520897011301</v>
      </c>
      <c r="FF11" s="154">
        <v>0.17100000000000001</v>
      </c>
      <c r="FG11" s="154">
        <v>0.16879999999999998</v>
      </c>
      <c r="FH11" s="154">
        <v>0.16969403321993962</v>
      </c>
      <c r="FI11" s="154">
        <v>0.16897533779012999</v>
      </c>
      <c r="FJ11" s="154">
        <v>0.16678708082430119</v>
      </c>
      <c r="FK11" s="154">
        <v>0.16685835885023209</v>
      </c>
      <c r="FL11" s="154">
        <v>0.16810765883603834</v>
      </c>
      <c r="FM11" s="154">
        <v>0.16581647173394709</v>
      </c>
      <c r="FN11" s="154">
        <v>0.168123252443654</v>
      </c>
      <c r="FO11" s="154">
        <v>0.16647337796537445</v>
      </c>
      <c r="FP11" s="154">
        <v>0.16409794635298991</v>
      </c>
      <c r="FQ11" s="154">
        <v>0.16458646173187902</v>
      </c>
      <c r="FR11" s="154">
        <v>0.16220668067995259</v>
      </c>
      <c r="FS11" s="154">
        <v>0.16062419710182596</v>
      </c>
      <c r="FT11" s="154">
        <v>0.15285319139043277</v>
      </c>
      <c r="FU11" s="154">
        <v>0.15981080199756106</v>
      </c>
      <c r="FV11" s="154">
        <v>0.16193087007873083</v>
      </c>
      <c r="FW11" s="154">
        <v>0.15709532404818899</v>
      </c>
      <c r="FX11" s="154">
        <v>0.15534351173279068</v>
      </c>
      <c r="FY11" s="154">
        <v>0.14365900843535345</v>
      </c>
      <c r="FZ11" s="154">
        <v>0.152</v>
      </c>
      <c r="GA11" s="154">
        <v>0.15184842524449488</v>
      </c>
      <c r="GB11" s="154">
        <v>0.13357981422153109</v>
      </c>
      <c r="GC11" s="154">
        <v>0.11926263821119569</v>
      </c>
      <c r="GD11" s="154">
        <v>0.11527216885079823</v>
      </c>
      <c r="GE11" s="154">
        <v>0.12080978490082771</v>
      </c>
      <c r="GF11" s="154">
        <v>0.12764932890234676</v>
      </c>
      <c r="GG11" s="154">
        <v>0.1338739969297422</v>
      </c>
      <c r="GH11" s="154">
        <v>0.136613264743534</v>
      </c>
      <c r="GI11" s="154">
        <v>0.13795858926855714</v>
      </c>
      <c r="GJ11" s="154">
        <v>0.13832057490312075</v>
      </c>
      <c r="GK11" s="154">
        <v>0.13172840510112502</v>
      </c>
      <c r="GL11" s="154">
        <v>0.14085229308343497</v>
      </c>
      <c r="GM11" s="154">
        <v>0.14140847056320813</v>
      </c>
      <c r="GN11" s="154">
        <v>0.14339280936950968</v>
      </c>
      <c r="GO11" s="154">
        <v>0.14253925761541564</v>
      </c>
      <c r="GP11" s="154">
        <v>0.1384640973604894</v>
      </c>
      <c r="GQ11" s="154">
        <v>0.14234609708550944</v>
      </c>
      <c r="GR11" s="154">
        <v>0.13987626577736034</v>
      </c>
      <c r="GS11" s="154">
        <v>0.14360346865001833</v>
      </c>
      <c r="GT11" s="154">
        <v>0.14418208490617704</v>
      </c>
      <c r="GU11" s="154">
        <v>0.148342597537093</v>
      </c>
      <c r="GV11" s="154">
        <v>0.14912831250836744</v>
      </c>
      <c r="GW11" s="154">
        <v>0.15174079310796473</v>
      </c>
      <c r="GX11" s="154">
        <v>0.15901863200861399</v>
      </c>
      <c r="GY11" s="154">
        <v>0.1576111359709477</v>
      </c>
      <c r="GZ11" s="154">
        <v>0.16294098800703063</v>
      </c>
      <c r="HA11" s="154">
        <v>0.1643</v>
      </c>
      <c r="HB11" s="154">
        <v>0.16307053224074952</v>
      </c>
      <c r="HC11" s="154">
        <v>0.16326653497228463</v>
      </c>
      <c r="HD11" s="154">
        <v>0.16106794660805229</v>
      </c>
      <c r="HE11" s="154">
        <f t="shared" ref="HE11:HJ11" si="0">HE13</f>
        <v>0.16309415134655211</v>
      </c>
      <c r="HF11" s="154">
        <f t="shared" si="0"/>
        <v>0.16521158764991256</v>
      </c>
      <c r="HG11" s="154">
        <f t="shared" si="0"/>
        <v>0.16269853171147053</v>
      </c>
      <c r="HH11" s="154">
        <f t="shared" si="0"/>
        <v>0.16032085768485399</v>
      </c>
      <c r="HI11" s="154">
        <f t="shared" si="0"/>
        <v>0.159724991664209</v>
      </c>
      <c r="HJ11" s="154">
        <f t="shared" si="0"/>
        <v>0.16739254855931299</v>
      </c>
      <c r="HK11" s="154">
        <v>0.167257114845456</v>
      </c>
      <c r="HL11" s="154">
        <v>0.167622639747767</v>
      </c>
      <c r="HM11" s="154">
        <v>0.16656735920322599</v>
      </c>
      <c r="HN11" s="154">
        <v>0.16193217936548199</v>
      </c>
      <c r="HO11" s="270">
        <v>0.15999180704991101</v>
      </c>
      <c r="HP11" s="270">
        <v>0.15911292976713401</v>
      </c>
      <c r="HQ11" s="271">
        <v>0.16492922614185701</v>
      </c>
      <c r="HR11" s="270">
        <v>0.167917455754613</v>
      </c>
      <c r="HS11" s="270">
        <v>0.166849734449519</v>
      </c>
      <c r="HT11" s="270">
        <v>0.165772764927231</v>
      </c>
      <c r="HU11" s="270">
        <v>0.16322004660855399</v>
      </c>
      <c r="HV11" s="270">
        <v>0.166376326509662</v>
      </c>
      <c r="HW11" s="270">
        <v>0.16719999999999999</v>
      </c>
      <c r="HX11" s="270">
        <v>0.16628442603113799</v>
      </c>
      <c r="HY11" s="270">
        <v>0.16615294543484199</v>
      </c>
      <c r="HZ11" s="270">
        <v>0.16563579660969199</v>
      </c>
      <c r="IA11" s="270">
        <v>0.16813131696998801</v>
      </c>
      <c r="IB11" s="270">
        <v>0.16868874861320399</v>
      </c>
      <c r="IC11" s="270">
        <v>0.16804381731368401</v>
      </c>
      <c r="ID11" s="270">
        <v>0.1691859532603264</v>
      </c>
      <c r="IE11" s="270">
        <v>0.16967001838852319</v>
      </c>
      <c r="IF11" s="345">
        <v>0.16995436655796001</v>
      </c>
      <c r="IG11" s="345">
        <v>0.16705087332256</v>
      </c>
      <c r="IH11" s="345">
        <v>0.169951940403125</v>
      </c>
      <c r="II11" s="345">
        <v>0.17085232916881901</v>
      </c>
      <c r="IJ11" s="345">
        <v>0.17366695659377401</v>
      </c>
      <c r="IK11" s="345">
        <v>0.17110661067292901</v>
      </c>
      <c r="IL11" s="345">
        <v>0.17182188975066101</v>
      </c>
      <c r="IM11" s="345"/>
    </row>
    <row r="12" spans="1:247" ht="15" customHeight="1">
      <c r="A12" s="527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>
        <v>0.129</v>
      </c>
      <c r="DS12" s="154">
        <v>0.127</v>
      </c>
      <c r="DT12" s="154">
        <v>0.12349056331175945</v>
      </c>
      <c r="DU12" s="154">
        <v>0.12023897103596035</v>
      </c>
      <c r="DV12" s="154">
        <v>0.11832354523297761</v>
      </c>
      <c r="DW12" s="154">
        <v>0.12801627827064416</v>
      </c>
      <c r="DX12" s="154">
        <v>0.12849548426222385</v>
      </c>
      <c r="DY12" s="154">
        <v>0.12340142665889749</v>
      </c>
      <c r="DZ12" s="154">
        <v>0.13371914966982129</v>
      </c>
      <c r="EA12" s="154">
        <v>0.13481105605393073</v>
      </c>
      <c r="EB12" s="154">
        <v>0.13341835101561803</v>
      </c>
      <c r="EC12" s="154">
        <v>0.12431644676203604</v>
      </c>
      <c r="ED12" s="154">
        <v>0.13657268152694743</v>
      </c>
      <c r="EE12" s="154">
        <v>0.13219266027950227</v>
      </c>
      <c r="EF12" s="154">
        <v>0.13283919554278328</v>
      </c>
      <c r="EG12" s="154">
        <v>0.12681842245046879</v>
      </c>
      <c r="EH12" s="154">
        <v>0.13212157018466208</v>
      </c>
      <c r="EI12" s="154">
        <v>0.12509465338381029</v>
      </c>
      <c r="EJ12" s="154">
        <v>0.12568935708806314</v>
      </c>
      <c r="EK12" s="154">
        <v>0.12288329900133745</v>
      </c>
      <c r="EL12" s="154">
        <v>0.12401107830000001</v>
      </c>
      <c r="EM12" s="154">
        <v>0.12965909438188514</v>
      </c>
      <c r="EN12" s="154">
        <v>0.12255749346482199</v>
      </c>
      <c r="EO12" s="154">
        <v>0.129659094381885</v>
      </c>
      <c r="EP12" s="154">
        <v>0.123883091820831</v>
      </c>
      <c r="EQ12" s="154">
        <v>0.11929932224716254</v>
      </c>
      <c r="ER12" s="154">
        <v>0.11423812958453686</v>
      </c>
      <c r="ES12" s="154">
        <v>0.11468842053448</v>
      </c>
      <c r="ET12" s="154">
        <v>0.119329601836194</v>
      </c>
      <c r="EU12" s="154">
        <v>0.10829130176021153</v>
      </c>
      <c r="EV12" s="154">
        <v>0.10680814515098133</v>
      </c>
      <c r="EW12" s="154">
        <v>0.12101719568406517</v>
      </c>
      <c r="EX12" s="154">
        <v>0.114</v>
      </c>
      <c r="EY12" s="154">
        <v>0.11708786150071168</v>
      </c>
      <c r="EZ12" s="154">
        <v>0.11637162709146626</v>
      </c>
      <c r="FA12" s="154">
        <v>0.11199999999999999</v>
      </c>
      <c r="FB12" s="154">
        <v>0.106</v>
      </c>
      <c r="FC12" s="154">
        <v>0.10603894214102093</v>
      </c>
      <c r="FD12" s="154">
        <v>0.12707194494493701</v>
      </c>
      <c r="FE12" s="154">
        <v>0.11078072693222202</v>
      </c>
      <c r="FF12" s="154">
        <v>9.4E-2</v>
      </c>
      <c r="FG12" s="154">
        <v>0.10574890332205256</v>
      </c>
      <c r="FH12" s="154">
        <v>0.10332360224390585</v>
      </c>
      <c r="FI12" s="154">
        <v>0.11033416996864817</v>
      </c>
      <c r="FJ12" s="154">
        <v>0.11034100922319666</v>
      </c>
      <c r="FK12" s="154">
        <v>0.11131975920130657</v>
      </c>
      <c r="FL12" s="154">
        <v>0.10950652245260736</v>
      </c>
      <c r="FM12" s="154">
        <v>0.10545271427293045</v>
      </c>
      <c r="FN12" s="154">
        <v>0.1059476030675557</v>
      </c>
      <c r="FO12" s="154">
        <v>9.8109801670732383E-2</v>
      </c>
      <c r="FP12" s="154">
        <v>0.1112986370650806</v>
      </c>
      <c r="FQ12" s="154">
        <v>0.10937460931725999</v>
      </c>
      <c r="FR12" s="154">
        <v>0.10728377281218608</v>
      </c>
      <c r="FS12" s="154">
        <v>0.10029931159000936</v>
      </c>
      <c r="FT12" s="154">
        <v>0.10531098239667498</v>
      </c>
      <c r="FU12" s="154">
        <v>0.10425937157096177</v>
      </c>
      <c r="FV12" s="154">
        <v>9.953231988585004E-2</v>
      </c>
      <c r="FW12" s="154">
        <v>0.1042112497561781</v>
      </c>
      <c r="FX12" s="154">
        <v>0.10159678825543265</v>
      </c>
      <c r="FY12" s="154">
        <v>8.3617912585665102E-2</v>
      </c>
      <c r="FZ12" s="154">
        <v>7.9000000000000001E-2</v>
      </c>
      <c r="GA12" s="154">
        <v>7.130609243710781E-2</v>
      </c>
      <c r="GB12" s="154">
        <v>6.8939208358318377E-2</v>
      </c>
      <c r="GC12" s="154">
        <v>5.9086629651508911E-2</v>
      </c>
      <c r="GD12" s="154">
        <v>6.4894555741433393E-2</v>
      </c>
      <c r="GE12" s="154">
        <v>6.0525126915708681E-2</v>
      </c>
      <c r="GF12" s="154">
        <v>6.7062955427943313E-2</v>
      </c>
      <c r="GG12" s="154">
        <v>7.554676016888652E-2</v>
      </c>
      <c r="GH12" s="154">
        <v>6.7448019342426155E-2</v>
      </c>
      <c r="GI12" s="154">
        <v>6.7401210465271366E-2</v>
      </c>
      <c r="GJ12" s="154">
        <v>5.399909411663726E-2</v>
      </c>
      <c r="GK12" s="154">
        <v>5.7579074472316208E-2</v>
      </c>
      <c r="GL12" s="154">
        <v>7.2539206949983046E-2</v>
      </c>
      <c r="GM12" s="154">
        <v>6.4731240717449165E-2</v>
      </c>
      <c r="GN12" s="154">
        <v>6.7214850494218686E-2</v>
      </c>
      <c r="GO12" s="154">
        <v>7.8541339067334362E-2</v>
      </c>
      <c r="GP12" s="154">
        <v>7.6453067544972567E-2</v>
      </c>
      <c r="GQ12" s="154">
        <v>7.4984028913507014E-2</v>
      </c>
      <c r="GR12" s="154">
        <v>8.2745353110602868E-2</v>
      </c>
      <c r="GS12" s="154">
        <v>9.1849069194508359E-2</v>
      </c>
      <c r="GT12" s="154">
        <v>8.8478397402919545E-2</v>
      </c>
      <c r="GU12" s="154">
        <v>0.11398883282633199</v>
      </c>
      <c r="GV12" s="154">
        <v>0.11054370710501592</v>
      </c>
      <c r="GW12" s="154">
        <v>0.10927301200532888</v>
      </c>
      <c r="GX12" s="154">
        <v>0.10640726281833707</v>
      </c>
      <c r="GY12" s="154">
        <v>0.10829471273418037</v>
      </c>
      <c r="GZ12" s="154">
        <v>0.1050977762515802</v>
      </c>
      <c r="HA12" s="154">
        <v>0.10816209112047304</v>
      </c>
      <c r="HB12" s="154">
        <v>0.11187007024529416</v>
      </c>
      <c r="HC12" s="154">
        <v>0.10909112367922325</v>
      </c>
      <c r="HD12" s="154">
        <v>0.10973786410375055</v>
      </c>
      <c r="HE12" s="154">
        <f>HE15</f>
        <v>0.11069191122523817</v>
      </c>
      <c r="HF12" s="154">
        <f t="shared" ref="HF12" si="1">HF15</f>
        <v>0.10991886981323316</v>
      </c>
      <c r="HG12" s="154">
        <f>HG15</f>
        <v>0.11916007261954473</v>
      </c>
      <c r="HH12" s="154">
        <f>HH15</f>
        <v>0.116181808976197</v>
      </c>
      <c r="HI12" s="154">
        <f>HI15</f>
        <v>0.11635116652819701</v>
      </c>
      <c r="HJ12" s="154">
        <f>HJ15</f>
        <v>0.114478584662337</v>
      </c>
      <c r="HK12" s="154">
        <v>0.1140825663613</v>
      </c>
      <c r="HL12" s="154">
        <v>0.118500583523729</v>
      </c>
      <c r="HM12" s="154">
        <v>0.11389252555859899</v>
      </c>
      <c r="HN12" s="154">
        <v>0.114388036029501</v>
      </c>
      <c r="HO12" s="270">
        <v>0.11621981113587</v>
      </c>
      <c r="HP12" s="270">
        <v>0.112946183837541</v>
      </c>
      <c r="HQ12" s="271">
        <v>0.11497535949716001</v>
      </c>
      <c r="HR12" s="270">
        <v>0.115408485382022</v>
      </c>
      <c r="HS12" s="270">
        <v>0.120612217014131</v>
      </c>
      <c r="HT12" s="270">
        <v>0.117648128802785</v>
      </c>
      <c r="HU12" s="270">
        <v>0.11901363069374001</v>
      </c>
      <c r="HV12" s="270">
        <v>0.114648050566294</v>
      </c>
      <c r="HW12" s="270">
        <v>0.11260000000000001</v>
      </c>
      <c r="HX12" s="270">
        <v>0.114792240592205</v>
      </c>
      <c r="HY12" s="270">
        <v>0.119884169649749</v>
      </c>
      <c r="HZ12" s="270">
        <v>0.11884692612833</v>
      </c>
      <c r="IA12" s="270">
        <v>0.11592015035333</v>
      </c>
      <c r="IB12" s="270">
        <v>0.114002648758935</v>
      </c>
      <c r="IC12" s="270">
        <v>0.11716508791756</v>
      </c>
      <c r="ID12" s="270">
        <v>0.11869787772458081</v>
      </c>
      <c r="IE12" s="270">
        <v>0.12277869535184037</v>
      </c>
      <c r="IF12" s="345">
        <v>0.117034788028378</v>
      </c>
      <c r="IG12" s="345">
        <v>0.12029559909597599</v>
      </c>
      <c r="IH12" s="345">
        <v>0.116612476418475</v>
      </c>
      <c r="II12" s="345">
        <v>0.118424677313587</v>
      </c>
      <c r="IJ12" s="345">
        <v>0.11839165824719899</v>
      </c>
      <c r="IK12" s="345">
        <v>0.118821051489739</v>
      </c>
      <c r="IL12" s="345">
        <v>0.117534516527476</v>
      </c>
      <c r="IM12" s="345"/>
    </row>
    <row r="13" spans="1:247" ht="15" customHeight="1">
      <c r="A13" s="155" t="s">
        <v>154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4">
        <v>0.17</v>
      </c>
      <c r="CU13" s="161">
        <v>0.16399999999999998</v>
      </c>
      <c r="CV13" s="154">
        <v>0.17800000000000002</v>
      </c>
      <c r="CW13" s="154">
        <v>0.17600000000000002</v>
      </c>
      <c r="CX13" s="154">
        <v>0.17199999999999999</v>
      </c>
      <c r="CY13" s="154">
        <v>0.17300000000000001</v>
      </c>
      <c r="CZ13" s="154">
        <v>0.17499999999999999</v>
      </c>
      <c r="DA13" s="154">
        <v>0.1763704197040894</v>
      </c>
      <c r="DB13" s="154">
        <v>0.16266361866593207</v>
      </c>
      <c r="DC13" s="154">
        <v>0.16917403821711788</v>
      </c>
      <c r="DD13" s="154">
        <v>0.17103386605863713</v>
      </c>
      <c r="DE13" s="154">
        <v>0.16898918211348682</v>
      </c>
      <c r="DF13" s="154">
        <v>0.1687036274237575</v>
      </c>
      <c r="DG13" s="154">
        <v>0.17999006910249321</v>
      </c>
      <c r="DH13" s="154">
        <v>0.1757369384902735</v>
      </c>
      <c r="DI13" s="154">
        <v>0.18600000000000003</v>
      </c>
      <c r="DJ13" s="154">
        <v>0.184</v>
      </c>
      <c r="DK13" s="154">
        <v>0.182</v>
      </c>
      <c r="DL13" s="154">
        <v>0.18403214466823614</v>
      </c>
      <c r="DM13" s="154">
        <v>0.19130335658420169</v>
      </c>
      <c r="DN13" s="154">
        <v>0.17640297187037732</v>
      </c>
      <c r="DO13" s="154">
        <v>0.18608623499002566</v>
      </c>
      <c r="DP13" s="154">
        <v>0.18464480186440835</v>
      </c>
      <c r="DQ13" s="154">
        <v>0.18334516752900551</v>
      </c>
      <c r="DR13" s="154">
        <v>0.190536866085599</v>
      </c>
      <c r="DS13" s="154">
        <v>0.19059818824589872</v>
      </c>
      <c r="DT13" s="154">
        <v>0.17888251412070683</v>
      </c>
      <c r="DU13" s="154">
        <v>0.17452547839929719</v>
      </c>
      <c r="DV13" s="154">
        <v>0.17184166905458129</v>
      </c>
      <c r="DW13" s="154">
        <v>0.16880182208695607</v>
      </c>
      <c r="DX13" s="154">
        <v>0.172720292650312</v>
      </c>
      <c r="DY13" s="154">
        <v>0.18404599225446991</v>
      </c>
      <c r="DZ13" s="154">
        <v>0.19399999999999998</v>
      </c>
      <c r="EA13" s="154">
        <v>0.19712931321637644</v>
      </c>
      <c r="EB13" s="154">
        <v>0.19730341539886539</v>
      </c>
      <c r="EC13" s="154">
        <v>0.19114413063363603</v>
      </c>
      <c r="ED13" s="154">
        <v>0.19583686207827786</v>
      </c>
      <c r="EE13" s="154">
        <v>0.19141050220680417</v>
      </c>
      <c r="EF13" s="154">
        <v>0.19346563247674495</v>
      </c>
      <c r="EG13" s="154">
        <v>0.19441735979349561</v>
      </c>
      <c r="EH13" s="154">
        <v>0.19800000000000001</v>
      </c>
      <c r="EI13" s="154">
        <v>0.19899999999999998</v>
      </c>
      <c r="EJ13" s="154">
        <v>0.19697326824689135</v>
      </c>
      <c r="EK13" s="154">
        <v>0.19777663995321582</v>
      </c>
      <c r="EL13" s="154">
        <v>0.19735597470192817</v>
      </c>
      <c r="EM13" s="154">
        <v>0.19706733944112961</v>
      </c>
      <c r="EN13" s="154">
        <v>0.19413139844121197</v>
      </c>
      <c r="EO13" s="154">
        <v>0.18649930791578742</v>
      </c>
      <c r="EP13" s="154">
        <v>0.19225069245456047</v>
      </c>
      <c r="EQ13" s="154">
        <v>0.18942324253903048</v>
      </c>
      <c r="ER13" s="154">
        <v>0.18904731561477958</v>
      </c>
      <c r="ES13" s="270">
        <v>0.19089999999999999</v>
      </c>
      <c r="ET13" s="270">
        <v>0.185</v>
      </c>
      <c r="EU13" s="270">
        <v>0.17739999999999997</v>
      </c>
      <c r="EV13" s="154">
        <v>0.17635857473206748</v>
      </c>
      <c r="EW13" s="154">
        <v>0.17999806462636644</v>
      </c>
      <c r="EX13" s="154">
        <v>0.17600000000000002</v>
      </c>
      <c r="EY13" s="154">
        <v>0.17530066793800633</v>
      </c>
      <c r="EZ13" s="154">
        <v>0.16988692330621688</v>
      </c>
      <c r="FA13" s="154">
        <v>0.16699999999999998</v>
      </c>
      <c r="FB13" s="154">
        <v>0.17100000000000001</v>
      </c>
      <c r="FC13" s="154">
        <v>0.17010808942074193</v>
      </c>
      <c r="FD13" s="154">
        <v>0.17066568928765602</v>
      </c>
      <c r="FE13" s="154">
        <v>0.17280520897011301</v>
      </c>
      <c r="FF13" s="154">
        <v>0.17100000000000001</v>
      </c>
      <c r="FG13" s="154">
        <v>0.16879999999999998</v>
      </c>
      <c r="FH13" s="154">
        <v>0.16969403321993962</v>
      </c>
      <c r="FI13" s="154">
        <v>0.16897533779012999</v>
      </c>
      <c r="FJ13" s="154">
        <v>0.16678708082430119</v>
      </c>
      <c r="FK13" s="154">
        <v>0.16685835885023209</v>
      </c>
      <c r="FL13" s="270">
        <v>0.16810765883603834</v>
      </c>
      <c r="FM13" s="270">
        <v>0.16581647173394709</v>
      </c>
      <c r="FN13" s="270">
        <v>0.16812325244365361</v>
      </c>
      <c r="FO13" s="270">
        <v>0.16647337796537445</v>
      </c>
      <c r="FP13" s="270">
        <v>0.16409794635298991</v>
      </c>
      <c r="FQ13" s="270">
        <v>0.16458646173187902</v>
      </c>
      <c r="FR13" s="270">
        <v>0.16220668067995259</v>
      </c>
      <c r="FS13" s="270">
        <v>0.16062419710182596</v>
      </c>
      <c r="FT13" s="270">
        <v>0.15285319139043277</v>
      </c>
      <c r="FU13" s="270">
        <v>0.15981080199756106</v>
      </c>
      <c r="FV13" s="270">
        <v>0.16193087007873083</v>
      </c>
      <c r="FW13" s="270">
        <v>0.15709532404818899</v>
      </c>
      <c r="FX13" s="270">
        <v>0.15534351173279068</v>
      </c>
      <c r="FY13" s="270">
        <v>0.14365900843535345</v>
      </c>
      <c r="FZ13" s="270">
        <v>0.152</v>
      </c>
      <c r="GA13" s="270">
        <v>0.15184842524449488</v>
      </c>
      <c r="GB13" s="270">
        <v>0.13357981422153109</v>
      </c>
      <c r="GC13" s="270">
        <v>0.11926263821119569</v>
      </c>
      <c r="GD13" s="270">
        <v>0.11527216885079823</v>
      </c>
      <c r="GE13" s="270">
        <v>0.12080978490082771</v>
      </c>
      <c r="GF13" s="270">
        <v>0.12764932890234676</v>
      </c>
      <c r="GG13" s="270">
        <v>0.1338739969297422</v>
      </c>
      <c r="GH13" s="270">
        <v>0.136613264743534</v>
      </c>
      <c r="GI13" s="270">
        <v>0.13795858926855714</v>
      </c>
      <c r="GJ13" s="270">
        <v>0.13832057490312075</v>
      </c>
      <c r="GK13" s="270">
        <v>0.13172840510112502</v>
      </c>
      <c r="GL13" s="270">
        <v>0.14085229308343497</v>
      </c>
      <c r="GM13" s="270">
        <v>0.14140847056320813</v>
      </c>
      <c r="GN13" s="270">
        <v>0.14339280936950968</v>
      </c>
      <c r="GO13" s="270">
        <v>0.14253925761541564</v>
      </c>
      <c r="GP13" s="270">
        <v>0.1384640973604894</v>
      </c>
      <c r="GQ13" s="270">
        <v>0.14234609708550944</v>
      </c>
      <c r="GR13" s="270">
        <v>0.13987626577736034</v>
      </c>
      <c r="GS13" s="270">
        <v>0.14360346865001833</v>
      </c>
      <c r="GT13" s="270">
        <v>0.14418208490617704</v>
      </c>
      <c r="GU13" s="270">
        <v>0.148342597537093</v>
      </c>
      <c r="GV13" s="270">
        <v>0.14912831250836744</v>
      </c>
      <c r="GW13" s="270">
        <v>0.15174079310796473</v>
      </c>
      <c r="GX13" s="270">
        <v>0.15901863200861399</v>
      </c>
      <c r="GY13" s="270">
        <v>0.1576111359709477</v>
      </c>
      <c r="GZ13" s="270">
        <v>0.16294098800703063</v>
      </c>
      <c r="HA13" s="270">
        <v>0.1643</v>
      </c>
      <c r="HB13" s="270">
        <v>0.16307053224074952</v>
      </c>
      <c r="HC13" s="270">
        <v>0.16326653497228463</v>
      </c>
      <c r="HD13" s="270">
        <v>0.16106794660805229</v>
      </c>
      <c r="HE13" s="270">
        <v>0.16309415134655211</v>
      </c>
      <c r="HF13" s="270">
        <v>0.16521158764991256</v>
      </c>
      <c r="HG13" s="270">
        <v>0.16269853171147053</v>
      </c>
      <c r="HH13" s="158">
        <v>0.16032085768485399</v>
      </c>
      <c r="HI13" s="158">
        <v>0.159724991664209</v>
      </c>
      <c r="HJ13" s="158">
        <v>0.16739254855931299</v>
      </c>
      <c r="HK13" s="285">
        <v>0.167257114845456</v>
      </c>
      <c r="HL13" s="285">
        <v>0.167622639747767</v>
      </c>
      <c r="HM13" s="285">
        <v>0.16656735920322599</v>
      </c>
      <c r="HN13" s="285">
        <v>0.16193217936548199</v>
      </c>
      <c r="HO13" s="270">
        <v>0.15999180704991101</v>
      </c>
      <c r="HP13" s="270">
        <v>0.15911292976713401</v>
      </c>
      <c r="HQ13" s="271">
        <v>0.16492922614185701</v>
      </c>
      <c r="HR13" s="270">
        <v>0.167917455754613</v>
      </c>
      <c r="HS13" s="270">
        <v>0.166849734449519</v>
      </c>
      <c r="HT13" s="270">
        <v>0.165772764927231</v>
      </c>
      <c r="HU13" s="270">
        <v>0.16322004660855399</v>
      </c>
      <c r="HV13" s="270">
        <v>0.166376326509662</v>
      </c>
      <c r="HW13" s="270">
        <v>0.16719999999999999</v>
      </c>
      <c r="HX13" s="270">
        <v>0.16628442603113799</v>
      </c>
      <c r="HY13" s="270">
        <v>0.16615294543484199</v>
      </c>
      <c r="HZ13" s="270">
        <v>0.16563579660969199</v>
      </c>
      <c r="IA13" s="270">
        <v>0.16813131696998801</v>
      </c>
      <c r="IB13" s="270">
        <v>0.16868874861320399</v>
      </c>
      <c r="IC13" s="270">
        <v>0.16804381731368401</v>
      </c>
      <c r="ID13" s="270">
        <v>0.1691859532603264</v>
      </c>
      <c r="IE13" s="270">
        <v>0.16967001838852319</v>
      </c>
      <c r="IF13" s="345">
        <v>0.16995436655796001</v>
      </c>
      <c r="IG13" s="345">
        <v>0.16705087332256</v>
      </c>
      <c r="IH13" s="345">
        <v>0.169951940403125</v>
      </c>
      <c r="II13" s="345">
        <v>0.17085232916881901</v>
      </c>
      <c r="IJ13" s="345">
        <v>0.17366695659377401</v>
      </c>
      <c r="IK13" s="345">
        <v>0.17110661067292901</v>
      </c>
      <c r="IL13" s="345">
        <v>0.17182188975066101</v>
      </c>
      <c r="IM13" s="345"/>
    </row>
    <row r="14" spans="1:247" ht="15" customHeight="1">
      <c r="A14" s="155" t="s">
        <v>155</v>
      </c>
      <c r="B14" s="156">
        <v>0.17800000000000002</v>
      </c>
      <c r="C14" s="156">
        <v>0.15359999999999999</v>
      </c>
      <c r="D14" s="156">
        <v>0.1583</v>
      </c>
      <c r="E14" s="156">
        <v>0.16200000000000001</v>
      </c>
      <c r="F14" s="156">
        <v>0.16600000000000001</v>
      </c>
      <c r="G14" s="156">
        <v>0.159</v>
      </c>
      <c r="H14" s="156">
        <v>0.16829999999999998</v>
      </c>
      <c r="I14" s="156">
        <v>0.16300000000000001</v>
      </c>
      <c r="J14" s="156">
        <v>0.15251692534682371</v>
      </c>
      <c r="K14" s="156">
        <v>0.16104867123751496</v>
      </c>
      <c r="L14" s="156">
        <v>0.14400000000000002</v>
      </c>
      <c r="M14" s="156">
        <v>0.155</v>
      </c>
      <c r="N14" s="156">
        <v>0.151</v>
      </c>
      <c r="O14" s="156">
        <v>0.15679999999999999</v>
      </c>
      <c r="P14" s="156">
        <v>0.13200000000000001</v>
      </c>
      <c r="Q14" s="156">
        <v>0.16300000000000001</v>
      </c>
      <c r="R14" s="156">
        <v>0.1411</v>
      </c>
      <c r="S14" s="156">
        <v>0.155</v>
      </c>
      <c r="T14" s="156">
        <v>0.14460000000000001</v>
      </c>
      <c r="U14" s="156">
        <v>0.12</v>
      </c>
      <c r="V14" s="156">
        <v>0.12869999999999998</v>
      </c>
      <c r="W14" s="156">
        <v>0.13800000000000001</v>
      </c>
      <c r="X14" s="156">
        <v>0.13400000000000001</v>
      </c>
      <c r="Y14" s="156">
        <v>0.14199999999999999</v>
      </c>
      <c r="Z14" s="156">
        <v>0.13900000000000001</v>
      </c>
      <c r="AA14" s="156">
        <v>0.16300000000000001</v>
      </c>
      <c r="AB14" s="156">
        <v>0.13800000000000001</v>
      </c>
      <c r="AC14" s="156">
        <v>0.13900000000000001</v>
      </c>
      <c r="AD14" s="156">
        <v>0.17100000000000001</v>
      </c>
      <c r="AE14" s="156">
        <v>0.15</v>
      </c>
      <c r="AF14" s="156">
        <v>0.14400000000000002</v>
      </c>
      <c r="AG14" s="156">
        <v>0.152</v>
      </c>
      <c r="AH14" s="156">
        <v>0.157</v>
      </c>
      <c r="AI14" s="156">
        <v>0.16699999999999998</v>
      </c>
      <c r="AJ14" s="156">
        <v>0.16</v>
      </c>
      <c r="AK14" s="156">
        <v>0.16800000000000001</v>
      </c>
      <c r="AL14" s="156">
        <v>0.17499999999999999</v>
      </c>
      <c r="AM14" s="156">
        <v>0.17</v>
      </c>
      <c r="AN14" s="156">
        <v>0.19399999999999998</v>
      </c>
      <c r="AO14" s="156">
        <v>0.19870000000000002</v>
      </c>
      <c r="AP14" s="156">
        <v>0.17600000000000002</v>
      </c>
      <c r="AQ14" s="156">
        <v>0.16300000000000001</v>
      </c>
      <c r="AR14" s="156">
        <v>0.17639636861129801</v>
      </c>
      <c r="AS14" s="156">
        <v>0.159</v>
      </c>
      <c r="AT14" s="156">
        <v>0.1479127746698006</v>
      </c>
      <c r="AU14" s="156">
        <v>0.15849071927212829</v>
      </c>
      <c r="AV14" s="156">
        <v>0.16399999999999998</v>
      </c>
      <c r="AW14" s="156">
        <v>0.16508022717713974</v>
      </c>
      <c r="AX14" s="156">
        <v>0.15382033795887737</v>
      </c>
      <c r="AY14" s="156">
        <v>0.1494082106832966</v>
      </c>
      <c r="AZ14" s="156">
        <v>0.14934331405420448</v>
      </c>
      <c r="BA14" s="156">
        <v>0.1557305408432943</v>
      </c>
      <c r="BB14" s="156">
        <v>0.14488688781475328</v>
      </c>
      <c r="BC14" s="156">
        <v>0.13991220294298945</v>
      </c>
      <c r="BD14" s="156">
        <v>0.14330068349836367</v>
      </c>
      <c r="BE14" s="156">
        <v>0.13977964901540724</v>
      </c>
      <c r="BF14" s="156">
        <v>0.1406302723733143</v>
      </c>
      <c r="BG14" s="156">
        <v>0.13794813959606397</v>
      </c>
      <c r="BH14" s="156">
        <v>0.12889566356268001</v>
      </c>
      <c r="BI14" s="156">
        <v>0.12635069649464264</v>
      </c>
      <c r="BJ14" s="156">
        <v>0.12460552377049693</v>
      </c>
      <c r="BK14" s="156">
        <v>0.12195633697900997</v>
      </c>
      <c r="BL14" s="156">
        <v>0.13028728358252201</v>
      </c>
      <c r="BM14" s="156">
        <v>0.12932592473971069</v>
      </c>
      <c r="BN14" s="156">
        <v>0.14303789412590012</v>
      </c>
      <c r="BO14" s="156">
        <v>0.12273798224910829</v>
      </c>
      <c r="BP14" s="156">
        <v>0.12195623493894057</v>
      </c>
      <c r="BQ14" s="156">
        <v>0.1271880822877425</v>
      </c>
      <c r="BR14" s="156">
        <v>0.12101095876200875</v>
      </c>
      <c r="BS14" s="156">
        <v>0.13292130823115372</v>
      </c>
      <c r="BT14" s="156">
        <v>0.12154899598876395</v>
      </c>
      <c r="BU14" s="156">
        <v>0.12092640673716186</v>
      </c>
      <c r="BV14" s="156">
        <v>0.13024901337501193</v>
      </c>
      <c r="BW14" s="156">
        <v>0.13995443560387555</v>
      </c>
      <c r="BX14" s="156">
        <v>0.12352002390722086</v>
      </c>
      <c r="BY14" s="156">
        <v>0.1239065931190029</v>
      </c>
      <c r="BZ14" s="156">
        <v>0.12940791563731749</v>
      </c>
      <c r="CA14" s="156">
        <v>0.12935043515354003</v>
      </c>
      <c r="CB14" s="156">
        <v>0.12934974996450255</v>
      </c>
      <c r="CC14" s="156">
        <v>0.14067057088065821</v>
      </c>
      <c r="CD14" s="156">
        <v>0.14246239287923357</v>
      </c>
      <c r="CE14" s="156">
        <v>0.14397593453343849</v>
      </c>
      <c r="CF14" s="156">
        <v>0.13337600464660115</v>
      </c>
      <c r="CG14" s="156">
        <v>0.13469196071634187</v>
      </c>
      <c r="CH14" s="156">
        <v>0.13600000000000001</v>
      </c>
      <c r="CI14" s="156">
        <v>0.13100000000000001</v>
      </c>
      <c r="CJ14" s="156">
        <v>0.14163243895042532</v>
      </c>
      <c r="CK14" s="156">
        <v>0.13200000000000001</v>
      </c>
      <c r="CL14" s="156">
        <v>0.13241955514208611</v>
      </c>
      <c r="CM14" s="156">
        <v>0.12336926793249914</v>
      </c>
      <c r="CN14" s="156">
        <v>0.128</v>
      </c>
      <c r="CO14" s="156">
        <v>0.125</v>
      </c>
      <c r="CP14" s="156">
        <v>0.121</v>
      </c>
      <c r="CQ14" s="156">
        <v>0.12021278281153451</v>
      </c>
      <c r="CR14" s="156">
        <v>0.12287635481295364</v>
      </c>
      <c r="CS14" s="156">
        <v>0.127</v>
      </c>
      <c r="CT14" s="154">
        <v>0.124</v>
      </c>
      <c r="CU14" s="154">
        <v>0.13800000000000001</v>
      </c>
      <c r="CV14" s="161">
        <v>0.127</v>
      </c>
      <c r="CW14" s="154">
        <v>0.121</v>
      </c>
      <c r="CX14" s="154">
        <v>0.121</v>
      </c>
      <c r="CY14" s="154">
        <v>0.124</v>
      </c>
      <c r="CZ14" s="154">
        <v>0.13300000000000001</v>
      </c>
      <c r="DA14" s="154">
        <v>0.13500000000000001</v>
      </c>
      <c r="DB14" s="154">
        <v>0.13750631150061099</v>
      </c>
      <c r="DC14" s="154">
        <v>0.12486296031864576</v>
      </c>
      <c r="DD14" s="154">
        <v>0.12689517396055167</v>
      </c>
      <c r="DE14" s="154">
        <v>0.12944418657021084</v>
      </c>
      <c r="DF14" s="154">
        <v>0.13633587323905175</v>
      </c>
      <c r="DG14" s="154">
        <v>0.14172822257227899</v>
      </c>
      <c r="DH14" s="154">
        <v>0.11676559899122886</v>
      </c>
      <c r="DI14" s="154">
        <v>0.12924731678629248</v>
      </c>
      <c r="DJ14" s="154">
        <v>0.12868173065402605</v>
      </c>
      <c r="DK14" s="154">
        <v>0.11797954079013119</v>
      </c>
      <c r="DL14" s="154">
        <v>0.12569463665895883</v>
      </c>
      <c r="DM14" s="154">
        <v>0.12247853075177156</v>
      </c>
      <c r="DN14" s="154">
        <v>0.10480780002100232</v>
      </c>
      <c r="DO14" s="154">
        <v>0.11403283500551148</v>
      </c>
      <c r="DP14" s="154">
        <v>0.12061619716318259</v>
      </c>
      <c r="DQ14" s="154">
        <v>0.11954793891854511</v>
      </c>
      <c r="DR14" s="154">
        <v>0.12263641827328098</v>
      </c>
      <c r="DS14" s="154">
        <v>0.12578475153146987</v>
      </c>
      <c r="DT14" s="154">
        <v>0.12355389570709438</v>
      </c>
      <c r="DU14" s="154">
        <v>0.11199670430106781</v>
      </c>
      <c r="DV14" s="154">
        <v>0.11673477767815622</v>
      </c>
      <c r="DW14" s="154">
        <v>0.10708762240773746</v>
      </c>
      <c r="DX14" s="154">
        <v>0.13163566716614594</v>
      </c>
      <c r="DY14" s="154">
        <v>0.13333745399132138</v>
      </c>
      <c r="DZ14" s="154">
        <v>0.12521307073547702</v>
      </c>
      <c r="EA14" s="154">
        <v>0.12518867049673171</v>
      </c>
      <c r="EB14" s="154">
        <v>0.12814290214008087</v>
      </c>
      <c r="EC14" s="154">
        <v>0.12958629114579348</v>
      </c>
      <c r="ED14" s="154">
        <v>0.12274172153940974</v>
      </c>
      <c r="EE14" s="154">
        <v>0.11433270577170136</v>
      </c>
      <c r="EF14" s="154">
        <v>0.11128324778736413</v>
      </c>
      <c r="EG14" s="154">
        <v>0.130532971492831</v>
      </c>
      <c r="EH14" s="154">
        <v>0.12056902079015117</v>
      </c>
      <c r="EI14" s="154">
        <v>0.12540076389655855</v>
      </c>
      <c r="EJ14" s="154">
        <v>0.11746129181736403</v>
      </c>
      <c r="EK14" s="154">
        <v>0.11654915289228293</v>
      </c>
      <c r="EL14" s="154">
        <v>0.11573309141263563</v>
      </c>
      <c r="EM14" s="154">
        <v>9.7669872921283971E-2</v>
      </c>
      <c r="EN14" s="154">
        <v>0.11765048638147617</v>
      </c>
      <c r="EO14" s="154">
        <v>0.11619881970790066</v>
      </c>
      <c r="EP14" s="154">
        <v>0.10809663006763819</v>
      </c>
      <c r="EQ14" s="154">
        <v>0.11484796351557694</v>
      </c>
      <c r="ER14" s="154">
        <v>0.11307896238235086</v>
      </c>
      <c r="ES14" s="270">
        <v>0.10244654759161508</v>
      </c>
      <c r="ET14" s="270">
        <v>0.10112164514536666</v>
      </c>
      <c r="EU14" s="270">
        <v>0.10177364199194723</v>
      </c>
      <c r="EV14" s="154">
        <v>0.10435388920460165</v>
      </c>
      <c r="EW14" s="154">
        <v>0.10207485369103184</v>
      </c>
      <c r="EX14" s="154">
        <v>9.8000000000000004E-2</v>
      </c>
      <c r="EY14" s="154">
        <v>0.10020766445157252</v>
      </c>
      <c r="EZ14" s="154">
        <v>0.10502462911637946</v>
      </c>
      <c r="FA14" s="154">
        <v>8.8000000000000009E-2</v>
      </c>
      <c r="FB14" s="154">
        <v>9.6000000000000002E-2</v>
      </c>
      <c r="FC14" s="154">
        <v>0.11062696573777206</v>
      </c>
      <c r="FD14" s="154">
        <v>0.10300000000000001</v>
      </c>
      <c r="FE14" s="154">
        <v>9.4524404553225361E-2</v>
      </c>
      <c r="FF14" s="154">
        <v>0.10099999999999999</v>
      </c>
      <c r="FG14" s="154">
        <v>0.10865401550359825</v>
      </c>
      <c r="FH14" s="154">
        <v>9.8184029355660091E-2</v>
      </c>
      <c r="FI14" s="154">
        <v>0.10384636386725105</v>
      </c>
      <c r="FJ14" s="154">
        <v>9.8628914249801303E-2</v>
      </c>
      <c r="FK14" s="154">
        <v>8.9000784455969165E-2</v>
      </c>
      <c r="FL14" s="270">
        <v>0.10658827995015993</v>
      </c>
      <c r="FM14" s="270">
        <v>8.6967747063593351E-2</v>
      </c>
      <c r="FN14" s="270">
        <v>9.9130619267972453E-2</v>
      </c>
      <c r="FO14" s="270">
        <v>0.10320735838110934</v>
      </c>
      <c r="FP14" s="270">
        <v>0.10492194030865183</v>
      </c>
      <c r="FQ14" s="270">
        <v>0.1058812527658879</v>
      </c>
      <c r="FR14" s="270">
        <v>0.10733145773493012</v>
      </c>
      <c r="FS14" s="270">
        <v>0.10343462752269675</v>
      </c>
      <c r="FT14" s="270">
        <v>0.10627210060470091</v>
      </c>
      <c r="FU14" s="270">
        <v>0.112317009861244</v>
      </c>
      <c r="FV14" s="270">
        <v>0.10954506039350871</v>
      </c>
      <c r="FW14" s="270">
        <v>0.10093749301667237</v>
      </c>
      <c r="FX14" s="270">
        <v>0.10225175841044795</v>
      </c>
      <c r="FY14" s="270">
        <v>9.8308559992486277E-2</v>
      </c>
      <c r="FZ14" s="270">
        <v>9.0307374527103496E-2</v>
      </c>
      <c r="GA14" s="270">
        <v>9.330484128384553E-2</v>
      </c>
      <c r="GB14" s="270">
        <v>8.5756415856966459E-2</v>
      </c>
      <c r="GC14" s="270">
        <v>8.8717765898711304E-2</v>
      </c>
      <c r="GD14" s="270">
        <v>8.5312845315326291E-2</v>
      </c>
      <c r="GE14" s="270">
        <v>7.6244752693612292E-2</v>
      </c>
      <c r="GF14" s="270">
        <v>9.6352225565814215E-2</v>
      </c>
      <c r="GG14" s="270">
        <v>8.3460147401124299E-2</v>
      </c>
      <c r="GH14" s="270">
        <v>8.8658535583268042E-2</v>
      </c>
      <c r="GI14" s="270">
        <v>8.2431360401544737E-2</v>
      </c>
      <c r="GJ14" s="270">
        <v>8.3036204073550848E-2</v>
      </c>
      <c r="GK14" s="270">
        <v>7.7648719801374805E-2</v>
      </c>
      <c r="GL14" s="270">
        <v>8.2796415168145232E-2</v>
      </c>
      <c r="GM14" s="270">
        <v>8.9770854638571901E-2</v>
      </c>
      <c r="GN14" s="270">
        <v>8.3726271599990257E-2</v>
      </c>
      <c r="GO14" s="270">
        <v>7.6586925400432215E-2</v>
      </c>
      <c r="GP14" s="270">
        <v>9.3570762117592729E-2</v>
      </c>
      <c r="GQ14" s="270">
        <v>8.8410204134034026E-2</v>
      </c>
      <c r="GR14" s="270">
        <v>9.9029906170271145E-2</v>
      </c>
      <c r="GS14" s="270">
        <v>7.6713823229030767E-2</v>
      </c>
      <c r="GT14" s="270">
        <v>0.10422733621997995</v>
      </c>
      <c r="GU14" s="270">
        <v>9.2805245662062039E-2</v>
      </c>
      <c r="GV14" s="270">
        <v>0.10546793003725208</v>
      </c>
      <c r="GW14" s="270">
        <v>0.10153137078789364</v>
      </c>
      <c r="GX14" s="270">
        <v>8.8068261948799909E-2</v>
      </c>
      <c r="GY14" s="270">
        <v>8.3277114801485169E-2</v>
      </c>
      <c r="GZ14" s="270">
        <v>0.1032580858168418</v>
      </c>
      <c r="HA14" s="270">
        <v>0.10171093779689031</v>
      </c>
      <c r="HB14" s="270">
        <v>9.545979811073485E-2</v>
      </c>
      <c r="HC14" s="270">
        <v>9.8409551995695926E-2</v>
      </c>
      <c r="HD14" s="270">
        <v>0.11001597518727349</v>
      </c>
      <c r="HE14" s="270">
        <v>0.10249825706517102</v>
      </c>
      <c r="HF14" s="270">
        <v>0.10317555977515226</v>
      </c>
      <c r="HG14" s="270">
        <v>0.10851660850860359</v>
      </c>
      <c r="HH14" s="158">
        <v>0.117261976909201</v>
      </c>
      <c r="HI14" s="158">
        <v>0.104665075036162</v>
      </c>
      <c r="HJ14" s="158">
        <v>0.100543982480059</v>
      </c>
      <c r="HK14" s="285">
        <v>9.4438625215197206E-2</v>
      </c>
      <c r="HL14" s="285">
        <v>0.106920935742761</v>
      </c>
      <c r="HM14" s="285">
        <v>9.0756732644523497E-2</v>
      </c>
      <c r="HN14" s="285">
        <v>9.2628667626746597E-2</v>
      </c>
      <c r="HO14" s="270">
        <v>0.10997551727245</v>
      </c>
      <c r="HP14" s="270">
        <v>0.10656207924648201</v>
      </c>
      <c r="HQ14" s="271">
        <v>9.4711157900245202E-2</v>
      </c>
      <c r="HR14" s="270">
        <v>0.10897245953842601</v>
      </c>
      <c r="HS14" s="270">
        <v>9.1144076446926306E-2</v>
      </c>
      <c r="HT14" s="270">
        <v>0.101817582516273</v>
      </c>
      <c r="HU14" s="270">
        <v>9.5960424057635899E-2</v>
      </c>
      <c r="HV14" s="270">
        <v>9.5049591603732303E-2</v>
      </c>
      <c r="HW14" s="270">
        <v>9.3600000000000003E-2</v>
      </c>
      <c r="HX14" s="270">
        <v>0.11084970205613701</v>
      </c>
      <c r="HY14" s="270">
        <v>0.11703139020737</v>
      </c>
      <c r="HZ14" s="270">
        <v>0.109082822400303</v>
      </c>
      <c r="IA14" s="270">
        <v>0.111989252890522</v>
      </c>
      <c r="IB14" s="270">
        <v>0.11127163062611201</v>
      </c>
      <c r="IC14" s="270">
        <v>0.110293779541365</v>
      </c>
      <c r="ID14" s="270">
        <v>0.11212854128002953</v>
      </c>
      <c r="IE14" s="270">
        <v>0.10542209765285791</v>
      </c>
      <c r="IF14" s="345">
        <v>9.3898472264312693E-2</v>
      </c>
      <c r="IG14" s="345">
        <v>9.7452879233164605E-2</v>
      </c>
      <c r="IH14" s="345">
        <v>9.5852999918892706E-2</v>
      </c>
      <c r="II14" s="345">
        <v>0.10119525920080299</v>
      </c>
      <c r="IJ14" s="345">
        <v>0.10228252039473899</v>
      </c>
      <c r="IK14" s="345">
        <v>0.100789762946649</v>
      </c>
      <c r="IL14" s="345">
        <v>0.10344045985421101</v>
      </c>
      <c r="IM14" s="345"/>
    </row>
    <row r="15" spans="1:247" ht="15" customHeight="1">
      <c r="A15" s="155" t="s">
        <v>156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>
        <v>0.129</v>
      </c>
      <c r="DS15" s="154">
        <v>0.127</v>
      </c>
      <c r="DT15" s="154">
        <v>0.12349056331175945</v>
      </c>
      <c r="DU15" s="154">
        <v>0.12023897103596035</v>
      </c>
      <c r="DV15" s="154">
        <v>0.11832354523297761</v>
      </c>
      <c r="DW15" s="154">
        <v>0.12801627827064416</v>
      </c>
      <c r="DX15" s="154">
        <v>0.12849548426222385</v>
      </c>
      <c r="DY15" s="154">
        <v>0.12340142665889749</v>
      </c>
      <c r="DZ15" s="154">
        <v>0.13371914966982129</v>
      </c>
      <c r="EA15" s="154">
        <v>0.13481105605393073</v>
      </c>
      <c r="EB15" s="154">
        <v>0.13341835101561803</v>
      </c>
      <c r="EC15" s="154">
        <v>0.12431644676203604</v>
      </c>
      <c r="ED15" s="154">
        <v>0.13657268152694743</v>
      </c>
      <c r="EE15" s="154">
        <v>0.13219266027950227</v>
      </c>
      <c r="EF15" s="154">
        <v>0.13283919554278328</v>
      </c>
      <c r="EG15" s="154">
        <v>0.12681842245046879</v>
      </c>
      <c r="EH15" s="154">
        <v>0.13212157018466208</v>
      </c>
      <c r="EI15" s="154">
        <v>0.12509465338381029</v>
      </c>
      <c r="EJ15" s="154">
        <v>0.12568935708806314</v>
      </c>
      <c r="EK15" s="154">
        <v>0.12288329900133745</v>
      </c>
      <c r="EL15" s="154">
        <v>0.12401107830000001</v>
      </c>
      <c r="EM15" s="154">
        <v>0.12965909438188514</v>
      </c>
      <c r="EN15" s="154">
        <v>0.12255749346482199</v>
      </c>
      <c r="EO15" s="154">
        <v>0.129659094381885</v>
      </c>
      <c r="EP15" s="154">
        <v>0.123883091820831</v>
      </c>
      <c r="EQ15" s="154">
        <v>0.11929932224716254</v>
      </c>
      <c r="ER15" s="154">
        <v>0.11423812958453686</v>
      </c>
      <c r="ES15" s="270">
        <v>0.11468842053448</v>
      </c>
      <c r="ET15" s="270">
        <v>0.119329601836194</v>
      </c>
      <c r="EU15" s="270">
        <v>0.10829130176021153</v>
      </c>
      <c r="EV15" s="154">
        <v>0.10680814515098133</v>
      </c>
      <c r="EW15" s="154">
        <v>0.12101719568406517</v>
      </c>
      <c r="EX15" s="154">
        <v>0.114</v>
      </c>
      <c r="EY15" s="154">
        <v>0.11708786150071168</v>
      </c>
      <c r="EZ15" s="154">
        <v>0.11637162709146626</v>
      </c>
      <c r="FA15" s="154">
        <v>0.11199999999999999</v>
      </c>
      <c r="FB15" s="154">
        <v>0.106</v>
      </c>
      <c r="FC15" s="154">
        <v>0.10603894214102093</v>
      </c>
      <c r="FD15" s="154">
        <v>0.12707194494493701</v>
      </c>
      <c r="FE15" s="154">
        <v>0.11078072693222202</v>
      </c>
      <c r="FF15" s="154">
        <v>9.4E-2</v>
      </c>
      <c r="FG15" s="154">
        <v>0.10574890332205256</v>
      </c>
      <c r="FH15" s="154">
        <v>0.10332360224390585</v>
      </c>
      <c r="FI15" s="154">
        <v>0.11033416996864817</v>
      </c>
      <c r="FJ15" s="154">
        <v>0.11034100922319666</v>
      </c>
      <c r="FK15" s="154">
        <v>0.11131975920130657</v>
      </c>
      <c r="FL15" s="270">
        <v>0.10950652245260736</v>
      </c>
      <c r="FM15" s="270">
        <v>0.10545271427293045</v>
      </c>
      <c r="FN15" s="270">
        <v>0.1059476030675557</v>
      </c>
      <c r="FO15" s="270">
        <v>9.8109801670732383E-2</v>
      </c>
      <c r="FP15" s="270">
        <v>0.1112986370650806</v>
      </c>
      <c r="FQ15" s="270">
        <v>0.10937460931725999</v>
      </c>
      <c r="FR15" s="270">
        <v>0.10728377281218608</v>
      </c>
      <c r="FS15" s="270">
        <v>0.10029931159000936</v>
      </c>
      <c r="FT15" s="270">
        <v>0.10531098239667498</v>
      </c>
      <c r="FU15" s="270">
        <v>0.10425937157096177</v>
      </c>
      <c r="FV15" s="270">
        <v>9.953231988585004E-2</v>
      </c>
      <c r="FW15" s="270">
        <v>0.1042112497561781</v>
      </c>
      <c r="FX15" s="270">
        <v>0.10159678825543265</v>
      </c>
      <c r="FY15" s="270">
        <v>8.3617912585665102E-2</v>
      </c>
      <c r="FZ15" s="270">
        <v>7.9000000000000001E-2</v>
      </c>
      <c r="GA15" s="270">
        <v>7.130609243710781E-2</v>
      </c>
      <c r="GB15" s="270">
        <v>6.8939208358318377E-2</v>
      </c>
      <c r="GC15" s="270">
        <v>5.9086629651508911E-2</v>
      </c>
      <c r="GD15" s="270">
        <v>6.4894555741433393E-2</v>
      </c>
      <c r="GE15" s="270">
        <v>6.0525126915708681E-2</v>
      </c>
      <c r="GF15" s="270">
        <v>6.7062955427943313E-2</v>
      </c>
      <c r="GG15" s="270">
        <v>7.554676016888652E-2</v>
      </c>
      <c r="GH15" s="270">
        <v>6.7448019342426155E-2</v>
      </c>
      <c r="GI15" s="270">
        <v>6.7401210465271366E-2</v>
      </c>
      <c r="GJ15" s="270">
        <v>5.399909411663726E-2</v>
      </c>
      <c r="GK15" s="270">
        <v>5.7579074472316208E-2</v>
      </c>
      <c r="GL15" s="270">
        <v>7.2539206949983046E-2</v>
      </c>
      <c r="GM15" s="270">
        <v>6.4731240717449165E-2</v>
      </c>
      <c r="GN15" s="270">
        <v>6.7214850494218686E-2</v>
      </c>
      <c r="GO15" s="270">
        <v>7.8541339067334362E-2</v>
      </c>
      <c r="GP15" s="270">
        <v>7.6453067544972567E-2</v>
      </c>
      <c r="GQ15" s="270">
        <v>7.4984028913507014E-2</v>
      </c>
      <c r="GR15" s="270">
        <v>8.2745353110602868E-2</v>
      </c>
      <c r="GS15" s="270">
        <v>9.1849069194508359E-2</v>
      </c>
      <c r="GT15" s="270">
        <v>8.8478397402919545E-2</v>
      </c>
      <c r="GU15" s="270">
        <v>0.11398883282633199</v>
      </c>
      <c r="GV15" s="270">
        <v>0.11054370710501592</v>
      </c>
      <c r="GW15" s="270">
        <v>0.10927301200532888</v>
      </c>
      <c r="GX15" s="270">
        <v>0.10640726281833707</v>
      </c>
      <c r="GY15" s="270">
        <v>0.10829471273418037</v>
      </c>
      <c r="GZ15" s="270">
        <v>0.1050977762515802</v>
      </c>
      <c r="HA15" s="270">
        <v>0.10816209112047304</v>
      </c>
      <c r="HB15" s="270">
        <v>0.11187007024529416</v>
      </c>
      <c r="HC15" s="270">
        <v>0.10909112367922325</v>
      </c>
      <c r="HD15" s="270">
        <v>0.10973786410375055</v>
      </c>
      <c r="HE15" s="270">
        <v>0.11069191122523817</v>
      </c>
      <c r="HF15" s="270">
        <v>0.10991886981323316</v>
      </c>
      <c r="HG15" s="270">
        <v>0.11916007261954473</v>
      </c>
      <c r="HH15" s="162">
        <v>0.116181808976197</v>
      </c>
      <c r="HI15" s="162">
        <v>0.11635116652819701</v>
      </c>
      <c r="HJ15" s="162">
        <v>0.114478584662337</v>
      </c>
      <c r="HK15" s="285">
        <v>0.1140825663613</v>
      </c>
      <c r="HL15" s="285">
        <v>0.118500583523729</v>
      </c>
      <c r="HM15" s="285">
        <v>0.11389252555859899</v>
      </c>
      <c r="HN15" s="285">
        <v>0.114388036029501</v>
      </c>
      <c r="HO15" s="270">
        <v>0.11621981113587</v>
      </c>
      <c r="HP15" s="270">
        <v>0.112946183837541</v>
      </c>
      <c r="HQ15" s="271">
        <v>0.11497535949716001</v>
      </c>
      <c r="HR15" s="270">
        <v>0.115408485382022</v>
      </c>
      <c r="HS15" s="270">
        <v>0.120612217014131</v>
      </c>
      <c r="HT15" s="270">
        <v>0.117648128802785</v>
      </c>
      <c r="HU15" s="270">
        <v>0.11901363069374001</v>
      </c>
      <c r="HV15" s="270">
        <v>0.114648050566294</v>
      </c>
      <c r="HW15" s="270">
        <v>0.11260000000000001</v>
      </c>
      <c r="HX15" s="270">
        <v>0.114792240592205</v>
      </c>
      <c r="HY15" s="270">
        <v>0.119884169649749</v>
      </c>
      <c r="HZ15" s="270">
        <v>0.11884692612833</v>
      </c>
      <c r="IA15" s="270">
        <v>0.11592015035333</v>
      </c>
      <c r="IB15" s="270">
        <v>0.114002648758935</v>
      </c>
      <c r="IC15" s="270">
        <v>0.11716508791756</v>
      </c>
      <c r="ID15" s="270">
        <v>0.11869787772458081</v>
      </c>
      <c r="IE15" s="270">
        <v>0.12277869535184037</v>
      </c>
      <c r="IF15" s="345">
        <v>0.117034788028378</v>
      </c>
      <c r="IG15" s="345">
        <v>0.12029559909597599</v>
      </c>
      <c r="IH15" s="345">
        <v>0.11742051397059</v>
      </c>
      <c r="II15" s="345">
        <v>0.118424677313587</v>
      </c>
      <c r="IJ15" s="345">
        <v>0.11839165824719899</v>
      </c>
      <c r="IK15" s="345">
        <v>0.118821051489739</v>
      </c>
      <c r="IL15" s="345">
        <v>0.117534516527476</v>
      </c>
      <c r="IM15" s="345"/>
    </row>
    <row r="16" spans="1:247" ht="15" customHeight="1">
      <c r="A16" s="155" t="s">
        <v>157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>
        <v>7.0999999999999994E-2</v>
      </c>
      <c r="DS16" s="154">
        <v>6.7000000000000004E-2</v>
      </c>
      <c r="DT16" s="154">
        <v>6.4938568924236731E-2</v>
      </c>
      <c r="DU16" s="154">
        <v>6.9427359389463872E-2</v>
      </c>
      <c r="DV16" s="154">
        <v>6.6636231036854482E-2</v>
      </c>
      <c r="DW16" s="154">
        <v>5.8360150705069599E-2</v>
      </c>
      <c r="DX16" s="154">
        <v>6.5140855583188093E-2</v>
      </c>
      <c r="DY16" s="154">
        <v>6.6880912047483032E-2</v>
      </c>
      <c r="DZ16" s="154">
        <v>5.8146656458344645E-2</v>
      </c>
      <c r="EA16" s="154">
        <v>5.3830419321614746E-2</v>
      </c>
      <c r="EB16" s="154">
        <v>4.6568250879522329E-2</v>
      </c>
      <c r="EC16" s="154">
        <v>5.2856369530807829E-2</v>
      </c>
      <c r="ED16" s="154">
        <v>5.6626322148600493E-2</v>
      </c>
      <c r="EE16" s="154">
        <v>4.1934596249538235E-2</v>
      </c>
      <c r="EF16" s="154">
        <v>5.4707610462971845E-2</v>
      </c>
      <c r="EG16" s="154">
        <v>4.3410086516830829E-2</v>
      </c>
      <c r="EH16" s="154">
        <v>7.0970733516592388E-2</v>
      </c>
      <c r="EI16" s="154">
        <v>4.2520531700384841E-2</v>
      </c>
      <c r="EJ16" s="154">
        <v>5.2656570722726039E-2</v>
      </c>
      <c r="EK16" s="154">
        <v>5.170737317283719E-2</v>
      </c>
      <c r="EL16" s="154">
        <v>5.1021201100000003E-2</v>
      </c>
      <c r="EM16" s="154">
        <v>5.2845463243965086E-2</v>
      </c>
      <c r="EN16" s="154">
        <v>5.3594490492370202E-2</v>
      </c>
      <c r="EO16" s="154">
        <v>5.2845463243965086E-2</v>
      </c>
      <c r="EP16" s="154">
        <v>6.1664852116444742E-2</v>
      </c>
      <c r="EQ16" s="154">
        <v>5.516092122985311E-2</v>
      </c>
      <c r="ER16" s="154">
        <v>4.9538500085789999E-2</v>
      </c>
      <c r="ES16" s="270">
        <v>3.872115069133833E-2</v>
      </c>
      <c r="ET16" s="270">
        <v>5.9665837631048477E-2</v>
      </c>
      <c r="EU16" s="270">
        <v>5.5542554263184128E-2</v>
      </c>
      <c r="EV16" s="154">
        <v>5.6475891325228893E-2</v>
      </c>
      <c r="EW16" s="154">
        <v>5.0369484986094053E-2</v>
      </c>
      <c r="EX16" s="154">
        <v>4.9000000000000002E-2</v>
      </c>
      <c r="EY16" s="154">
        <v>4.7826309541507711E-2</v>
      </c>
      <c r="EZ16" s="154">
        <v>4.1375099617854391E-2</v>
      </c>
      <c r="FA16" s="154">
        <v>4.4999999999999998E-2</v>
      </c>
      <c r="FB16" s="154">
        <v>4.5999999999999999E-2</v>
      </c>
      <c r="FC16" s="154">
        <v>4.4744301039768571E-2</v>
      </c>
      <c r="FD16" s="154">
        <v>4.2047387465059594E-2</v>
      </c>
      <c r="FE16" s="154">
        <v>4.3868335021431726E-2</v>
      </c>
      <c r="FF16" s="154">
        <v>6.3E-2</v>
      </c>
      <c r="FG16" s="154">
        <v>3.9121474709175097E-2</v>
      </c>
      <c r="FH16" s="154">
        <v>4.8040419684308382E-2</v>
      </c>
      <c r="FI16" s="154">
        <v>4.8700848441002247E-2</v>
      </c>
      <c r="FJ16" s="154">
        <v>5.7715986436010322E-2</v>
      </c>
      <c r="FK16" s="154">
        <v>4.1909908228639665E-2</v>
      </c>
      <c r="FL16" s="270">
        <v>4.3134187098058607E-2</v>
      </c>
      <c r="FM16" s="270">
        <v>4.469603532596287E-2</v>
      </c>
      <c r="FN16" s="270">
        <v>3.5675347028395331E-2</v>
      </c>
      <c r="FO16" s="270">
        <v>3.7648411086244435E-2</v>
      </c>
      <c r="FP16" s="270">
        <v>5.4092254525200154E-2</v>
      </c>
      <c r="FQ16" s="270">
        <v>5.3170103522944656E-2</v>
      </c>
      <c r="FR16" s="270">
        <v>3.4881411351937966E-2</v>
      </c>
      <c r="FS16" s="270">
        <v>3.2738059661514052E-2</v>
      </c>
      <c r="FT16" s="270">
        <v>3.2479914005917696E-2</v>
      </c>
      <c r="FU16" s="270">
        <v>3.3249492681564657E-2</v>
      </c>
      <c r="FV16" s="270">
        <v>2.9968384633452291E-2</v>
      </c>
      <c r="FW16" s="270">
        <v>3.3803827861077468E-2</v>
      </c>
      <c r="FX16" s="270">
        <v>2.6998634940563839E-2</v>
      </c>
      <c r="FY16" s="270">
        <v>3.7032771309423035E-2</v>
      </c>
      <c r="FZ16" s="270">
        <v>0.02</v>
      </c>
      <c r="GA16" s="270">
        <v>2.2930710406354797E-2</v>
      </c>
      <c r="GB16" s="270">
        <v>2.2456539953285785E-2</v>
      </c>
      <c r="GC16" s="270">
        <v>2.6939777812619189E-2</v>
      </c>
      <c r="GD16" s="270">
        <v>1.5886609709219363E-2</v>
      </c>
      <c r="GE16" s="270">
        <v>1.6438402886640831E-2</v>
      </c>
      <c r="GF16" s="270">
        <v>3.2732500927117714E-2</v>
      </c>
      <c r="GG16" s="270">
        <v>2.1552354712885032E-2</v>
      </c>
      <c r="GH16" s="270">
        <v>1.6222305079602581E-2</v>
      </c>
      <c r="GI16" s="270">
        <v>1.3701019934093147E-2</v>
      </c>
      <c r="GJ16" s="270">
        <v>1.5906095685249606E-2</v>
      </c>
      <c r="GK16" s="270">
        <v>3.4347061659043436E-2</v>
      </c>
      <c r="GL16" s="270">
        <v>2.0937856503916094E-2</v>
      </c>
      <c r="GM16" s="270">
        <v>2.4382103392139465E-2</v>
      </c>
      <c r="GN16" s="270">
        <v>2.0546775916193905E-2</v>
      </c>
      <c r="GO16" s="270">
        <v>1.7332835072922572E-2</v>
      </c>
      <c r="GP16" s="270">
        <v>2.2063111493718628E-2</v>
      </c>
      <c r="GQ16" s="270">
        <v>1.7801495194018545E-2</v>
      </c>
      <c r="GR16" s="270">
        <v>2.7761580137577395E-2</v>
      </c>
      <c r="GS16" s="270">
        <v>2.3240591981348618E-2</v>
      </c>
      <c r="GT16" s="270">
        <v>2.3992072034407105E-2</v>
      </c>
      <c r="GU16" s="270">
        <v>2.1741692681586704E-2</v>
      </c>
      <c r="GV16" s="270">
        <v>2.5048151426810671E-2</v>
      </c>
      <c r="GW16" s="270">
        <v>3.3602483860052448E-2</v>
      </c>
      <c r="GX16" s="270">
        <v>2.9736554078398831E-2</v>
      </c>
      <c r="GY16" s="270">
        <v>2.3471678474000331E-2</v>
      </c>
      <c r="GZ16" s="270">
        <v>2.9810682646172634E-2</v>
      </c>
      <c r="HA16" s="270">
        <v>2.8318263935379395E-2</v>
      </c>
      <c r="HB16" s="270">
        <v>3.3297324384003867E-2</v>
      </c>
      <c r="HC16" s="270">
        <v>2.8113585126078092E-2</v>
      </c>
      <c r="HD16" s="270">
        <v>3.4882248768142068E-2</v>
      </c>
      <c r="HE16" s="270">
        <v>3.3908607678751805E-2</v>
      </c>
      <c r="HF16" s="270">
        <v>3.3055167776829562E-2</v>
      </c>
      <c r="HG16" s="270">
        <v>3.6123200921987071E-2</v>
      </c>
      <c r="HH16" s="162">
        <v>4.1830173256056202E-2</v>
      </c>
      <c r="HI16" s="162">
        <v>4.2084749745138497E-2</v>
      </c>
      <c r="HJ16" s="162">
        <v>3.4509965927909302E-2</v>
      </c>
      <c r="HK16" s="285">
        <v>3.8957922089522E-2</v>
      </c>
      <c r="HL16" s="285">
        <v>3.21448817338632E-2</v>
      </c>
      <c r="HM16" s="285">
        <v>3.3670134135232302E-2</v>
      </c>
      <c r="HN16" s="285">
        <v>4.6010549386282101E-2</v>
      </c>
      <c r="HO16" s="270">
        <v>2.9075582231137601E-2</v>
      </c>
      <c r="HP16" s="270">
        <v>3.9146781840266903E-2</v>
      </c>
      <c r="HQ16" s="271">
        <v>3.48853291117142E-2</v>
      </c>
      <c r="HR16" s="270">
        <v>3.8567331688285501E-2</v>
      </c>
      <c r="HS16" s="270">
        <v>4.8773570867997898E-2</v>
      </c>
      <c r="HT16" s="270">
        <v>3.2459395711784203E-2</v>
      </c>
      <c r="HU16" s="270">
        <v>4.1431647949187599E-2</v>
      </c>
      <c r="HV16" s="270">
        <v>3.2786260411801001E-2</v>
      </c>
      <c r="HW16" s="270">
        <v>3.1399999999999997E-2</v>
      </c>
      <c r="HX16" s="270">
        <v>3.0047273620757799E-2</v>
      </c>
      <c r="HY16" s="270">
        <v>4.1599582008504297E-2</v>
      </c>
      <c r="HZ16" s="270">
        <v>3.6594309405831797E-2</v>
      </c>
      <c r="IA16" s="270">
        <v>3.3076138346282397E-2</v>
      </c>
      <c r="IB16" s="270">
        <v>4.4899305447890801E-2</v>
      </c>
      <c r="IC16" s="270">
        <v>3.4512463553503896E-2</v>
      </c>
      <c r="ID16" s="270">
        <v>4.8161413516875078E-2</v>
      </c>
      <c r="IE16" s="270">
        <v>4.2608758968693532E-2</v>
      </c>
      <c r="IF16" s="345">
        <v>3.9035613910212999E-2</v>
      </c>
      <c r="IG16" s="345">
        <v>3.6185315377679897E-2</v>
      </c>
      <c r="IH16" s="345">
        <v>4.13514790704946E-2</v>
      </c>
      <c r="II16" s="345">
        <v>3.4100414264045101E-2</v>
      </c>
      <c r="IJ16" s="345">
        <v>3.2358541800893897E-2</v>
      </c>
      <c r="IK16" s="345">
        <v>4.1895029478252903E-2</v>
      </c>
      <c r="IL16" s="345">
        <v>4.2420152361761401E-2</v>
      </c>
      <c r="IM16" s="345"/>
    </row>
    <row r="17" spans="1:247" ht="15" customHeight="1">
      <c r="A17" s="155" t="s">
        <v>158</v>
      </c>
      <c r="B17" s="156">
        <v>0.29499999999999998</v>
      </c>
      <c r="C17" s="156">
        <v>0.2757</v>
      </c>
      <c r="D17" s="156">
        <v>0.28339999999999999</v>
      </c>
      <c r="E17" s="156">
        <v>0.27300000000000002</v>
      </c>
      <c r="F17" s="156">
        <v>0.27300000000000002</v>
      </c>
      <c r="G17" s="156">
        <v>0.24199999999999999</v>
      </c>
      <c r="H17" s="156">
        <v>0.255</v>
      </c>
      <c r="I17" s="156">
        <v>0.28100000000000003</v>
      </c>
      <c r="J17" s="156">
        <v>0.26098144185562</v>
      </c>
      <c r="K17" s="156">
        <v>0.27606451142852861</v>
      </c>
      <c r="L17" s="156">
        <v>0.27200000000000002</v>
      </c>
      <c r="M17" s="156">
        <v>0.245</v>
      </c>
      <c r="N17" s="156">
        <v>0.253</v>
      </c>
      <c r="O17" s="156">
        <v>0.21640000000000001</v>
      </c>
      <c r="P17" s="156">
        <v>0.22500000000000001</v>
      </c>
      <c r="Q17" s="156">
        <v>0.223</v>
      </c>
      <c r="R17" s="156">
        <v>0.2369</v>
      </c>
      <c r="S17" s="156">
        <v>0.21</v>
      </c>
      <c r="T17" s="156">
        <v>0.22270000000000001</v>
      </c>
      <c r="U17" s="156">
        <v>0.2</v>
      </c>
      <c r="V17" s="156">
        <v>0.19739999999999999</v>
      </c>
      <c r="W17" s="156">
        <v>0.21299999999999999</v>
      </c>
      <c r="X17" s="156">
        <v>0.223</v>
      </c>
      <c r="Y17" s="156">
        <v>0.19899999999999998</v>
      </c>
      <c r="Z17" s="156">
        <v>0.17300000000000001</v>
      </c>
      <c r="AA17" s="156">
        <v>0.221</v>
      </c>
      <c r="AB17" s="156">
        <v>0.20800000000000002</v>
      </c>
      <c r="AC17" s="156">
        <v>0.217</v>
      </c>
      <c r="AD17" s="156">
        <v>0.184</v>
      </c>
      <c r="AE17" s="156">
        <v>0.217</v>
      </c>
      <c r="AF17" s="156">
        <v>0.218</v>
      </c>
      <c r="AG17" s="156">
        <v>0.218</v>
      </c>
      <c r="AH17" s="156">
        <v>0.215</v>
      </c>
      <c r="AI17" s="156">
        <v>0.21</v>
      </c>
      <c r="AJ17" s="156">
        <v>0.185</v>
      </c>
      <c r="AK17" s="156">
        <v>0.20399999999999999</v>
      </c>
      <c r="AL17" s="156">
        <v>0.21199999999999999</v>
      </c>
      <c r="AM17" s="156">
        <v>0.21600000000000003</v>
      </c>
      <c r="AN17" s="156">
        <v>0.20399999999999999</v>
      </c>
      <c r="AO17" s="156">
        <v>0.19450000000000001</v>
      </c>
      <c r="AP17" s="156">
        <v>0.23300000000000001</v>
      </c>
      <c r="AQ17" s="156">
        <v>0.23499999999999999</v>
      </c>
      <c r="AR17" s="156">
        <v>0.23394371391622651</v>
      </c>
      <c r="AS17" s="156">
        <v>0.23699999999999999</v>
      </c>
      <c r="AT17" s="156">
        <v>0.22158266885807198</v>
      </c>
      <c r="AU17" s="156">
        <v>0.21927293435744452</v>
      </c>
      <c r="AV17" s="156">
        <v>0.1855</v>
      </c>
      <c r="AW17" s="156">
        <v>0.20823628432532484</v>
      </c>
      <c r="AX17" s="156">
        <v>0.22249901179657233</v>
      </c>
      <c r="AY17" s="156">
        <v>0.21413441236719763</v>
      </c>
      <c r="AZ17" s="156">
        <v>0.20048013454592856</v>
      </c>
      <c r="BA17" s="156">
        <v>0.20470090962067164</v>
      </c>
      <c r="BB17" s="156">
        <v>0.20170254666653245</v>
      </c>
      <c r="BC17" s="156">
        <v>0.19729701006222022</v>
      </c>
      <c r="BD17" s="156">
        <v>0.19433144388238366</v>
      </c>
      <c r="BE17" s="156">
        <v>0.20387951903827811</v>
      </c>
      <c r="BF17" s="156">
        <v>0.19412523751022662</v>
      </c>
      <c r="BG17" s="156">
        <v>0.1948697149609194</v>
      </c>
      <c r="BH17" s="156">
        <v>0.18876669603252949</v>
      </c>
      <c r="BI17" s="156">
        <v>0.17906169768705887</v>
      </c>
      <c r="BJ17" s="156">
        <v>0.18397514977335136</v>
      </c>
      <c r="BK17" s="156">
        <v>0.1778994854706796</v>
      </c>
      <c r="BL17" s="156">
        <v>0.15765616631443993</v>
      </c>
      <c r="BM17" s="156">
        <v>0.16378035374054975</v>
      </c>
      <c r="BN17" s="156">
        <v>0.16567184333461435</v>
      </c>
      <c r="BO17" s="156">
        <v>0.16191935794002879</v>
      </c>
      <c r="BP17" s="156">
        <v>0.17376443731977698</v>
      </c>
      <c r="BQ17" s="156">
        <v>0.17240787372532732</v>
      </c>
      <c r="BR17" s="156">
        <v>0.16143261330186501</v>
      </c>
      <c r="BS17" s="156">
        <v>0.15897012493485635</v>
      </c>
      <c r="BT17" s="156">
        <v>0.16074328003766947</v>
      </c>
      <c r="BU17" s="156">
        <v>0.154911687791699</v>
      </c>
      <c r="BV17" s="156">
        <v>0.15518872899816083</v>
      </c>
      <c r="BW17" s="156">
        <v>0.18385954309257296</v>
      </c>
      <c r="BX17" s="156">
        <v>0.17892211519886161</v>
      </c>
      <c r="BY17" s="156">
        <v>0.18447518127724691</v>
      </c>
      <c r="BZ17" s="156">
        <v>0.18560558209573066</v>
      </c>
      <c r="CA17" s="156">
        <v>0.17931837766008912</v>
      </c>
      <c r="CB17" s="156">
        <v>0.18283231437685546</v>
      </c>
      <c r="CC17" s="156">
        <v>0.18286127053270751</v>
      </c>
      <c r="CD17" s="156">
        <v>0.18582851146685717</v>
      </c>
      <c r="CE17" s="156">
        <v>0.18744729742674993</v>
      </c>
      <c r="CF17" s="156">
        <v>0.18581599727746656</v>
      </c>
      <c r="CG17" s="156">
        <v>0.18150281278774916</v>
      </c>
      <c r="CH17" s="156">
        <v>0.18899999999999997</v>
      </c>
      <c r="CI17" s="156">
        <v>0.191</v>
      </c>
      <c r="CJ17" s="156">
        <v>0.1956400210426894</v>
      </c>
      <c r="CK17" s="156">
        <v>0.191</v>
      </c>
      <c r="CL17" s="156">
        <v>0.18476896766028428</v>
      </c>
      <c r="CM17" s="156">
        <v>0.17913374573131213</v>
      </c>
      <c r="CN17" s="156">
        <v>0.17300000000000001</v>
      </c>
      <c r="CO17" s="156">
        <v>0.18899999999999997</v>
      </c>
      <c r="CP17" s="156">
        <v>0.19</v>
      </c>
      <c r="CQ17" s="156">
        <v>0.18820345754850043</v>
      </c>
      <c r="CR17" s="156">
        <v>0.17329999999999998</v>
      </c>
      <c r="CS17" s="156">
        <v>0.17399999999999999</v>
      </c>
      <c r="CT17" s="154">
        <v>0.18899999999999997</v>
      </c>
      <c r="CU17" s="154">
        <v>0.184</v>
      </c>
      <c r="CV17" s="154">
        <v>0.19699999999999998</v>
      </c>
      <c r="CW17" s="154">
        <v>0.19399999999999998</v>
      </c>
      <c r="CX17" s="154">
        <v>0.191</v>
      </c>
      <c r="CY17" s="154">
        <v>0.188</v>
      </c>
      <c r="CZ17" s="161">
        <v>0.192</v>
      </c>
      <c r="DA17" s="154">
        <v>0.19558527822122765</v>
      </c>
      <c r="DB17" s="154">
        <v>0.18260310726599169</v>
      </c>
      <c r="DC17" s="154">
        <v>0.18915747031712002</v>
      </c>
      <c r="DD17" s="154">
        <v>0.18630743911195091</v>
      </c>
      <c r="DE17" s="154">
        <v>0.19540148679052594</v>
      </c>
      <c r="DF17" s="154">
        <v>0.20035671739866154</v>
      </c>
      <c r="DG17" s="154">
        <v>0.19002466516539812</v>
      </c>
      <c r="DH17" s="154">
        <v>0.19095220851704264</v>
      </c>
      <c r="DI17" s="154">
        <v>0.20243330201321183</v>
      </c>
      <c r="DJ17" s="154">
        <v>0.19752278943627144</v>
      </c>
      <c r="DK17" s="154">
        <v>0.1981791257594023</v>
      </c>
      <c r="DL17" s="154">
        <v>0.19412835985330218</v>
      </c>
      <c r="DM17" s="154">
        <v>0.20054014079364901</v>
      </c>
      <c r="DN17" s="154">
        <v>0.18702669156813215</v>
      </c>
      <c r="DO17" s="154">
        <v>0.20024393199944335</v>
      </c>
      <c r="DP17" s="154">
        <v>0.19523747558985527</v>
      </c>
      <c r="DQ17" s="154">
        <v>0.19088129164495046</v>
      </c>
      <c r="DR17" s="154">
        <v>0.19673765726725401</v>
      </c>
      <c r="DS17" s="154">
        <v>0.20130405589079531</v>
      </c>
      <c r="DT17" s="154">
        <v>0.19707915254181374</v>
      </c>
      <c r="DU17" s="154">
        <v>0.20048386191563133</v>
      </c>
      <c r="DV17" s="154">
        <v>0.19083203617581809</v>
      </c>
      <c r="DW17" s="154">
        <v>0.19146014890964713</v>
      </c>
      <c r="DX17" s="154">
        <v>0.1915507424420517</v>
      </c>
      <c r="DY17" s="154">
        <v>0.19383461238119071</v>
      </c>
      <c r="DZ17" s="154">
        <v>0.20087753008122206</v>
      </c>
      <c r="EA17" s="154">
        <v>0.20222260175996151</v>
      </c>
      <c r="EB17" s="154">
        <v>0.20598798028580551</v>
      </c>
      <c r="EC17" s="154">
        <v>0.19661344491891936</v>
      </c>
      <c r="ED17" s="154">
        <v>0.20175628587870753</v>
      </c>
      <c r="EE17" s="154">
        <v>0.20090415869255904</v>
      </c>
      <c r="EF17" s="154">
        <v>0.20158505221238252</v>
      </c>
      <c r="EG17" s="154">
        <v>0.2001557222211795</v>
      </c>
      <c r="EH17" s="154">
        <v>0.20358658626289208</v>
      </c>
      <c r="EI17" s="154">
        <v>0.20285123533898852</v>
      </c>
      <c r="EJ17" s="154">
        <v>0.20051382053697175</v>
      </c>
      <c r="EK17" s="154">
        <v>0.20108407282721377</v>
      </c>
      <c r="EL17" s="154">
        <v>0.20023937638929101</v>
      </c>
      <c r="EM17" s="154">
        <v>0.20073105793221616</v>
      </c>
      <c r="EN17" s="154">
        <v>0.19756096718759103</v>
      </c>
      <c r="EO17" s="154">
        <v>0.18986233184642803</v>
      </c>
      <c r="EP17" s="154">
        <v>0.19417674961701922</v>
      </c>
      <c r="EQ17" s="154">
        <v>0.19087221235829074</v>
      </c>
      <c r="ER17" s="154">
        <v>0.19121843935778776</v>
      </c>
      <c r="ES17" s="270">
        <v>0.19266637175603768</v>
      </c>
      <c r="ET17" s="270">
        <v>0.18698109746382818</v>
      </c>
      <c r="EU17" s="270">
        <v>0.17997649174563995</v>
      </c>
      <c r="EV17" s="154">
        <v>0.17762615042550828</v>
      </c>
      <c r="EW17" s="154">
        <v>0.18127382193239294</v>
      </c>
      <c r="EX17" s="154">
        <v>0.17699999999999999</v>
      </c>
      <c r="EY17" s="154">
        <v>0.17601164147558601</v>
      </c>
      <c r="EZ17" s="154">
        <v>0.17198006857783446</v>
      </c>
      <c r="FA17" s="154">
        <v>0.16899999999999998</v>
      </c>
      <c r="FB17" s="154">
        <v>0.17199999999999999</v>
      </c>
      <c r="FC17" s="154">
        <v>0.17071080657285087</v>
      </c>
      <c r="FD17" s="154">
        <v>0.17100000000000001</v>
      </c>
      <c r="FE17" s="154">
        <v>0.17450155957984873</v>
      </c>
      <c r="FF17" s="154">
        <v>0.17300000000000001</v>
      </c>
      <c r="FG17" s="154">
        <v>0.17015681066628002</v>
      </c>
      <c r="FH17" s="154">
        <v>0.17130116140843366</v>
      </c>
      <c r="FI17" s="154">
        <v>0.17046473306348889</v>
      </c>
      <c r="FJ17" s="154">
        <v>0.16877694490653602</v>
      </c>
      <c r="FK17" s="154">
        <v>0.16820307313670405</v>
      </c>
      <c r="FL17" s="270">
        <v>0.16986852518585557</v>
      </c>
      <c r="FM17" s="270">
        <v>0.16891787392077848</v>
      </c>
      <c r="FN17" s="270">
        <v>0.1693814379169197</v>
      </c>
      <c r="FO17" s="270">
        <v>0.16779121317259271</v>
      </c>
      <c r="FP17" s="270">
        <v>0.16556159902755646</v>
      </c>
      <c r="FQ17" s="270">
        <v>0.16588044763785145</v>
      </c>
      <c r="FR17" s="270">
        <v>0.16333113138243266</v>
      </c>
      <c r="FS17" s="270">
        <v>0.16315709765219533</v>
      </c>
      <c r="FT17" s="270">
        <v>0.15755058792263255</v>
      </c>
      <c r="FU17" s="270">
        <v>0.16484005758280243</v>
      </c>
      <c r="FV17" s="270">
        <v>0.16420120668353358</v>
      </c>
      <c r="FW17" s="270">
        <v>0.15957460540753371</v>
      </c>
      <c r="FX17" s="270">
        <v>0.15794724913523056</v>
      </c>
      <c r="FY17" s="270">
        <v>0.14751736564685747</v>
      </c>
      <c r="FZ17" s="270">
        <v>0.15430643313700557</v>
      </c>
      <c r="GA17" s="270">
        <v>0.15396286419668523</v>
      </c>
      <c r="GB17" s="270">
        <v>0.15363993713423951</v>
      </c>
      <c r="GC17" s="270">
        <v>0.14969481858072872</v>
      </c>
      <c r="GD17" s="270">
        <v>0.14791469753395683</v>
      </c>
      <c r="GE17" s="270">
        <v>0.14756931881693222</v>
      </c>
      <c r="GF17" s="270">
        <v>0.14579319504622187</v>
      </c>
      <c r="GG17" s="270">
        <v>0.14404796753226362</v>
      </c>
      <c r="GH17" s="270">
        <v>0.1442669714654258</v>
      </c>
      <c r="GI17" s="270">
        <v>0.14342407389523515</v>
      </c>
      <c r="GJ17" s="270">
        <v>0.14520909538676258</v>
      </c>
      <c r="GK17" s="270">
        <v>0.14286499462139499</v>
      </c>
      <c r="GL17" s="270">
        <v>0.14446541700622462</v>
      </c>
      <c r="GM17" s="270">
        <v>0.14306733816052569</v>
      </c>
      <c r="GN17" s="270">
        <v>0.1455457825234103</v>
      </c>
      <c r="GO17" s="270">
        <v>0.14613623742546009</v>
      </c>
      <c r="GP17" s="270">
        <v>0.14811109052331095</v>
      </c>
      <c r="GQ17" s="270">
        <v>0.14617285113054015</v>
      </c>
      <c r="GR17" s="270">
        <v>0.14273976869636615</v>
      </c>
      <c r="GS17" s="270">
        <v>0.14728526391063293</v>
      </c>
      <c r="GT17" s="270">
        <v>0.14703018720885383</v>
      </c>
      <c r="GU17" s="270">
        <v>0.15121977932193725</v>
      </c>
      <c r="GV17" s="270">
        <v>0.15314050282293559</v>
      </c>
      <c r="GW17" s="270">
        <v>0.15715656849363335</v>
      </c>
      <c r="GX17" s="270">
        <v>0.16066535998316817</v>
      </c>
      <c r="GY17" s="270">
        <v>0.15986064958869847</v>
      </c>
      <c r="GZ17" s="270">
        <v>0.16694368007430516</v>
      </c>
      <c r="HA17" s="270">
        <v>0.16918513872919852</v>
      </c>
      <c r="HB17" s="270">
        <v>0.16887758116826329</v>
      </c>
      <c r="HC17" s="270">
        <v>0.16853427221589151</v>
      </c>
      <c r="HD17" s="270">
        <v>0.16317176683401613</v>
      </c>
      <c r="HE17" s="270">
        <v>0.16435585425708049</v>
      </c>
      <c r="HF17" s="270">
        <v>0.16811530003702424</v>
      </c>
      <c r="HG17" s="270">
        <v>0.16670584488112589</v>
      </c>
      <c r="HH17" s="158">
        <v>0.166216446393295</v>
      </c>
      <c r="HI17" s="158">
        <v>0.167385761549942</v>
      </c>
      <c r="HJ17" s="158">
        <v>0.16972163810937299</v>
      </c>
      <c r="HK17" s="285">
        <v>0.17004299611218199</v>
      </c>
      <c r="HL17" s="285">
        <v>0.17035899303521199</v>
      </c>
      <c r="HM17" s="285">
        <v>0.17151548448079701</v>
      </c>
      <c r="HN17" s="285">
        <v>0.16873030230688801</v>
      </c>
      <c r="HO17" s="270">
        <v>0.17087991926090601</v>
      </c>
      <c r="HP17" s="270">
        <v>0.16830396474189499</v>
      </c>
      <c r="HQ17" s="271">
        <v>0.16956524592714001</v>
      </c>
      <c r="HR17" s="270">
        <v>0.17072346781997</v>
      </c>
      <c r="HS17" s="270">
        <v>0.17027611685109101</v>
      </c>
      <c r="HT17" s="270">
        <v>0.17003197566495801</v>
      </c>
      <c r="HU17" s="270">
        <v>0.169126786511274</v>
      </c>
      <c r="HV17" s="270">
        <v>0.16942319097855299</v>
      </c>
      <c r="HW17" s="270">
        <v>0.1706</v>
      </c>
      <c r="HX17" s="270">
        <v>0.16953088146593201</v>
      </c>
      <c r="HY17" s="270">
        <v>0.17199921363548101</v>
      </c>
      <c r="HZ17" s="270">
        <v>0.17177704188066101</v>
      </c>
      <c r="IA17" s="270">
        <v>0.17272560229151601</v>
      </c>
      <c r="IB17" s="270">
        <v>0.17098680308979</v>
      </c>
      <c r="IC17" s="270">
        <v>0.17028505082775658</v>
      </c>
      <c r="ID17" s="270">
        <v>0.17260007793310692</v>
      </c>
      <c r="IE17" s="270">
        <v>0.17359140159760314</v>
      </c>
      <c r="IF17" s="345">
        <v>0.17354847336844501</v>
      </c>
      <c r="IG17" s="345">
        <v>0.17238702173594</v>
      </c>
      <c r="IH17" s="345">
        <v>0.17139723592626599</v>
      </c>
      <c r="II17" s="345">
        <v>0.172643318268937</v>
      </c>
      <c r="IJ17" s="345">
        <v>0.175940006616813</v>
      </c>
      <c r="IK17" s="345">
        <v>0.175271504479003</v>
      </c>
      <c r="IL17" s="345">
        <v>0.17499825611072301</v>
      </c>
      <c r="IM17" s="345"/>
    </row>
    <row r="18" spans="1:247" ht="15" customHeight="1">
      <c r="A18" s="155" t="s">
        <v>152</v>
      </c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>
        <v>6.4000000000000001E-2</v>
      </c>
      <c r="U18" s="156">
        <v>6.4000000000000001E-2</v>
      </c>
      <c r="V18" s="156">
        <v>6.4000000000000001E-2</v>
      </c>
      <c r="W18" s="156">
        <v>7.400000000000001E-2</v>
      </c>
      <c r="X18" s="156">
        <v>8.4000000000000005E-2</v>
      </c>
      <c r="Y18" s="156">
        <v>8.4000000000000005E-2</v>
      </c>
      <c r="Z18" s="156">
        <v>8.4000000000000005E-2</v>
      </c>
      <c r="AA18" s="156">
        <v>8.4000000000000005E-2</v>
      </c>
      <c r="AB18" s="156">
        <v>9.7500000000000003E-2</v>
      </c>
      <c r="AC18" s="156">
        <v>9.7500000000000003E-2</v>
      </c>
      <c r="AD18" s="156">
        <v>9.7500000000000003E-2</v>
      </c>
      <c r="AE18" s="156">
        <v>9.7500000000000003E-2</v>
      </c>
      <c r="AF18" s="156">
        <v>9.7500000000000003E-2</v>
      </c>
      <c r="AG18" s="156">
        <v>9.7500000000000003E-2</v>
      </c>
      <c r="AH18" s="156">
        <v>0.10249999999999999</v>
      </c>
      <c r="AI18" s="156">
        <v>0.10249999999999999</v>
      </c>
      <c r="AJ18" s="156">
        <v>9.7500000000000003E-2</v>
      </c>
      <c r="AK18" s="156">
        <v>9.7500000000000003E-2</v>
      </c>
      <c r="AL18" s="156">
        <v>9.7500000000000003E-2</v>
      </c>
      <c r="AM18" s="156">
        <v>9.7500000000000003E-2</v>
      </c>
      <c r="AN18" s="156">
        <v>0.14000000000000001</v>
      </c>
      <c r="AO18" s="156">
        <v>0.14000000000000001</v>
      </c>
      <c r="AP18" s="156">
        <v>0.1275</v>
      </c>
      <c r="AQ18" s="156">
        <v>0.115</v>
      </c>
      <c r="AR18" s="156">
        <v>0.115</v>
      </c>
      <c r="AS18" s="156">
        <v>0.115</v>
      </c>
      <c r="AT18" s="156">
        <v>0.1</v>
      </c>
      <c r="AU18" s="156">
        <v>0.1</v>
      </c>
      <c r="AV18" s="156">
        <v>0.1</v>
      </c>
      <c r="AW18" s="156">
        <v>0.1</v>
      </c>
      <c r="AX18" s="156">
        <v>0.1</v>
      </c>
      <c r="AY18" s="156">
        <v>0.1</v>
      </c>
      <c r="AZ18" s="156">
        <v>0.1</v>
      </c>
      <c r="BA18" s="156">
        <v>0.1</v>
      </c>
      <c r="BB18" s="156">
        <v>0.11</v>
      </c>
      <c r="BC18" s="156">
        <v>0.11</v>
      </c>
      <c r="BD18" s="156">
        <v>0.11</v>
      </c>
      <c r="BE18" s="156">
        <v>0.11</v>
      </c>
      <c r="BF18" s="156">
        <v>0.11</v>
      </c>
      <c r="BG18" s="156">
        <v>0.11</v>
      </c>
      <c r="BH18" s="156">
        <v>0.11</v>
      </c>
      <c r="BI18" s="156">
        <v>0.11</v>
      </c>
      <c r="BJ18" s="156">
        <v>0.11</v>
      </c>
      <c r="BK18" s="156">
        <v>0.11</v>
      </c>
      <c r="BL18" s="156">
        <v>0.11</v>
      </c>
      <c r="BM18" s="156">
        <v>0.115</v>
      </c>
      <c r="BN18" s="156">
        <v>0.115</v>
      </c>
      <c r="BO18" s="156">
        <v>0.115</v>
      </c>
      <c r="BP18" s="156">
        <v>0.115</v>
      </c>
      <c r="BQ18" s="156">
        <v>0.11749999999999999</v>
      </c>
      <c r="BR18" s="156">
        <v>0.11749999999999999</v>
      </c>
      <c r="BS18" s="156">
        <v>0.1225</v>
      </c>
      <c r="BT18" s="156">
        <v>0.1225</v>
      </c>
      <c r="BU18" s="156">
        <v>0.1225</v>
      </c>
      <c r="BV18" s="156">
        <v>0.1225</v>
      </c>
      <c r="BW18" s="156">
        <v>0.1225</v>
      </c>
      <c r="BX18" s="156">
        <v>0.1275</v>
      </c>
      <c r="BY18" s="156">
        <v>0.13250000000000001</v>
      </c>
      <c r="BZ18" s="156">
        <v>0.13250000000000001</v>
      </c>
      <c r="CA18" s="156">
        <v>0.13250000000000001</v>
      </c>
      <c r="CB18" s="156">
        <v>0.13250000000000001</v>
      </c>
      <c r="CC18" s="156">
        <v>0.13250000000000001</v>
      </c>
      <c r="CD18" s="156">
        <v>0.13250000000000001</v>
      </c>
      <c r="CE18" s="156">
        <v>0.13250000000000001</v>
      </c>
      <c r="CF18" s="156">
        <v>0.13250000000000001</v>
      </c>
      <c r="CG18" s="156">
        <v>0.13250000000000001</v>
      </c>
      <c r="CH18" s="156">
        <v>0.125</v>
      </c>
      <c r="CI18" s="156">
        <v>0.125</v>
      </c>
      <c r="CJ18" s="156">
        <v>0.125</v>
      </c>
      <c r="CK18" s="156">
        <v>0.115</v>
      </c>
      <c r="CL18" s="156">
        <v>0.115</v>
      </c>
      <c r="CM18" s="156">
        <v>0.105</v>
      </c>
      <c r="CN18" s="156">
        <v>0.105</v>
      </c>
      <c r="CO18" s="156">
        <v>0.105</v>
      </c>
      <c r="CP18" s="156">
        <v>0.105</v>
      </c>
      <c r="CQ18" s="156">
        <v>0.105</v>
      </c>
      <c r="CR18" s="156">
        <v>0.105</v>
      </c>
      <c r="CS18" s="156">
        <v>0.105</v>
      </c>
      <c r="CT18" s="161">
        <v>0.105</v>
      </c>
      <c r="CU18" s="161">
        <v>0.105</v>
      </c>
      <c r="CV18" s="161">
        <v>0.105</v>
      </c>
      <c r="CW18" s="161">
        <v>0.105</v>
      </c>
      <c r="CX18" s="161">
        <v>0.105</v>
      </c>
      <c r="CY18" s="161">
        <v>0.105</v>
      </c>
      <c r="CZ18" s="161">
        <v>0.12</v>
      </c>
      <c r="DA18" s="161">
        <v>0.12</v>
      </c>
      <c r="DB18" s="161">
        <v>0.12</v>
      </c>
      <c r="DC18" s="161">
        <v>0.12</v>
      </c>
      <c r="DD18" s="161">
        <v>0.12</v>
      </c>
      <c r="DE18" s="161">
        <v>0.12</v>
      </c>
      <c r="DF18" s="154">
        <v>0.13</v>
      </c>
      <c r="DG18" s="154">
        <v>0.13</v>
      </c>
      <c r="DH18" s="154">
        <v>0.13</v>
      </c>
      <c r="DI18" s="154">
        <v>0.13</v>
      </c>
      <c r="DJ18" s="154">
        <v>0.13</v>
      </c>
      <c r="DK18" s="154">
        <v>0.13</v>
      </c>
      <c r="DL18" s="154">
        <v>0.13</v>
      </c>
      <c r="DM18" s="154">
        <v>0.13</v>
      </c>
      <c r="DN18" s="154">
        <v>0.13</v>
      </c>
      <c r="DO18" s="154">
        <v>0.13</v>
      </c>
      <c r="DP18" s="154">
        <v>0.13</v>
      </c>
      <c r="DQ18" s="154">
        <v>0.13</v>
      </c>
      <c r="DR18" s="154">
        <v>0.12</v>
      </c>
      <c r="DS18" s="154">
        <v>0.12</v>
      </c>
      <c r="DT18" s="154">
        <v>0.12</v>
      </c>
      <c r="DU18" s="154">
        <v>0.12</v>
      </c>
      <c r="DV18" s="154">
        <v>0.105</v>
      </c>
      <c r="DW18" s="154">
        <v>0.105</v>
      </c>
      <c r="DX18" s="154">
        <v>0.105</v>
      </c>
      <c r="DY18" s="154">
        <v>0.15</v>
      </c>
      <c r="DZ18" s="154">
        <v>0.15</v>
      </c>
      <c r="EA18" s="154">
        <v>0.15</v>
      </c>
      <c r="EB18" s="154">
        <v>0.15</v>
      </c>
      <c r="EC18" s="154">
        <v>0.14000000000000001</v>
      </c>
      <c r="ED18" s="154">
        <v>0.14000000000000001</v>
      </c>
      <c r="EE18" s="154">
        <v>0.14000000000000001</v>
      </c>
      <c r="EF18" s="154">
        <v>0.14000000000000001</v>
      </c>
      <c r="EG18" s="154">
        <v>0.14000000000000001</v>
      </c>
      <c r="EH18" s="154">
        <v>0.14000000000000001</v>
      </c>
      <c r="EI18" s="154">
        <v>0.12</v>
      </c>
      <c r="EJ18" s="154">
        <v>0.12</v>
      </c>
      <c r="EK18" s="154">
        <v>0.12</v>
      </c>
      <c r="EL18" s="154">
        <v>0.12</v>
      </c>
      <c r="EM18" s="154">
        <v>0.12</v>
      </c>
      <c r="EN18" s="154">
        <v>0.12</v>
      </c>
      <c r="EO18" s="154">
        <v>0.11</v>
      </c>
      <c r="EP18" s="154">
        <v>0.11</v>
      </c>
      <c r="EQ18" s="154">
        <v>0.11</v>
      </c>
      <c r="ER18" s="154">
        <v>0.1</v>
      </c>
      <c r="ES18" s="270">
        <v>0.1</v>
      </c>
      <c r="ET18" s="270">
        <v>0.1</v>
      </c>
      <c r="EU18" s="270">
        <v>0.1</v>
      </c>
      <c r="EV18" s="270">
        <v>0.1</v>
      </c>
      <c r="EW18" s="270">
        <v>0.1</v>
      </c>
      <c r="EX18" s="270">
        <v>0.1</v>
      </c>
      <c r="EY18" s="270">
        <v>0.1</v>
      </c>
      <c r="EZ18" s="270">
        <v>0.11</v>
      </c>
      <c r="FA18" s="270">
        <v>0.11</v>
      </c>
      <c r="FB18" s="270">
        <v>0.11</v>
      </c>
      <c r="FC18" s="270">
        <v>0.11</v>
      </c>
      <c r="FD18" s="270">
        <v>0.11</v>
      </c>
      <c r="FE18" s="270">
        <v>0.11</v>
      </c>
      <c r="FF18" s="270">
        <v>0.11</v>
      </c>
      <c r="FG18" s="270">
        <v>0.11</v>
      </c>
      <c r="FH18" s="270">
        <v>0.11</v>
      </c>
      <c r="FI18" s="270">
        <v>0.11</v>
      </c>
      <c r="FJ18" s="270">
        <v>0.11</v>
      </c>
      <c r="FK18" s="270">
        <v>0.11</v>
      </c>
      <c r="FL18" s="270">
        <v>0.11</v>
      </c>
      <c r="FM18" s="270">
        <v>0.11</v>
      </c>
      <c r="FN18" s="270">
        <v>0.11</v>
      </c>
      <c r="FO18" s="270">
        <v>0.11</v>
      </c>
      <c r="FP18" s="270">
        <v>0.1</v>
      </c>
      <c r="FQ18" s="270">
        <v>0.09</v>
      </c>
      <c r="FR18" s="270">
        <v>0.09</v>
      </c>
      <c r="FS18" s="270">
        <v>0.09</v>
      </c>
      <c r="FT18" s="270">
        <v>0.09</v>
      </c>
      <c r="FU18" s="270">
        <v>0.09</v>
      </c>
      <c r="FV18" s="270">
        <v>0.08</v>
      </c>
      <c r="FW18" s="270">
        <v>0.08</v>
      </c>
      <c r="FX18" s="270">
        <v>0.06</v>
      </c>
      <c r="FY18" s="270">
        <v>0.06</v>
      </c>
      <c r="FZ18" s="270">
        <v>0.06</v>
      </c>
      <c r="GA18" s="270">
        <v>0.06</v>
      </c>
      <c r="GB18" s="270">
        <v>0.06</v>
      </c>
      <c r="GC18" s="270">
        <v>0.06</v>
      </c>
      <c r="GD18" s="270">
        <v>0.06</v>
      </c>
      <c r="GE18" s="270">
        <v>0.06</v>
      </c>
      <c r="GF18" s="270">
        <v>0.06</v>
      </c>
      <c r="GG18" s="270">
        <v>0.06</v>
      </c>
      <c r="GH18" s="270">
        <v>0.06</v>
      </c>
      <c r="GI18" s="270">
        <v>0.06</v>
      </c>
      <c r="GJ18" s="270">
        <v>0.06</v>
      </c>
      <c r="GK18" s="270">
        <v>0.06</v>
      </c>
      <c r="GL18" s="270">
        <v>6.5000000000000002E-2</v>
      </c>
      <c r="GM18" s="270">
        <v>6.5000000000000002E-2</v>
      </c>
      <c r="GN18" s="270">
        <v>0.09</v>
      </c>
      <c r="GO18" s="270">
        <v>0.09</v>
      </c>
      <c r="GP18" s="270">
        <v>0.09</v>
      </c>
      <c r="GQ18" s="270">
        <v>0.1</v>
      </c>
      <c r="GR18" s="270">
        <v>0.1</v>
      </c>
      <c r="GS18" s="270">
        <v>0.1</v>
      </c>
      <c r="GT18" s="270">
        <v>0.12</v>
      </c>
      <c r="GU18" s="270">
        <v>0.12</v>
      </c>
      <c r="GV18" s="270">
        <v>0.12</v>
      </c>
      <c r="GW18" s="270">
        <v>0.13</v>
      </c>
      <c r="GX18" s="270">
        <v>0.13</v>
      </c>
      <c r="GY18" s="270">
        <v>0.13</v>
      </c>
      <c r="GZ18" s="270">
        <v>0.13</v>
      </c>
      <c r="HA18" s="270">
        <v>0.13</v>
      </c>
      <c r="HB18" s="270">
        <v>0.13</v>
      </c>
      <c r="HC18" s="270">
        <v>0.13</v>
      </c>
      <c r="HD18" s="270">
        <v>0.13</v>
      </c>
      <c r="HE18" s="270">
        <v>0.13</v>
      </c>
      <c r="HF18" s="270">
        <v>0.13</v>
      </c>
      <c r="HG18" s="270">
        <v>0.13</v>
      </c>
      <c r="HH18" s="270">
        <v>0.13</v>
      </c>
      <c r="HI18" s="270">
        <v>0.13</v>
      </c>
      <c r="HJ18" s="270">
        <v>0.13</v>
      </c>
      <c r="HK18" s="285">
        <v>0.13</v>
      </c>
      <c r="HL18" s="285">
        <v>0.12</v>
      </c>
      <c r="HM18" s="285">
        <v>0.12</v>
      </c>
      <c r="HN18" s="285">
        <v>0.11</v>
      </c>
      <c r="HO18" s="270">
        <v>0.11</v>
      </c>
      <c r="HP18" s="270">
        <v>0.11</v>
      </c>
      <c r="HQ18" s="271">
        <v>0.11</v>
      </c>
      <c r="HR18" s="270">
        <v>0.1</v>
      </c>
      <c r="HS18" s="270">
        <v>0.1</v>
      </c>
      <c r="HT18" s="270">
        <v>0.1</v>
      </c>
      <c r="HU18" s="270">
        <v>0.1</v>
      </c>
      <c r="HV18" s="270">
        <v>0.1</v>
      </c>
      <c r="HW18" s="270">
        <v>0.1</v>
      </c>
      <c r="HX18" s="282">
        <v>0.12</v>
      </c>
      <c r="HY18" s="288">
        <v>0.12</v>
      </c>
      <c r="HZ18" s="282">
        <v>0.12</v>
      </c>
      <c r="IA18" s="270">
        <v>0.12</v>
      </c>
      <c r="IB18" s="270">
        <v>0.12</v>
      </c>
      <c r="IC18" s="270">
        <v>0.12</v>
      </c>
      <c r="ID18" s="270">
        <v>0.12</v>
      </c>
      <c r="IE18" s="270">
        <v>0.12</v>
      </c>
      <c r="IF18" s="345">
        <v>0.12</v>
      </c>
      <c r="IG18" s="345">
        <v>0.12</v>
      </c>
      <c r="IH18" s="345">
        <v>0.12</v>
      </c>
      <c r="II18" s="345">
        <v>0.12</v>
      </c>
      <c r="IJ18" s="345">
        <v>0.12</v>
      </c>
      <c r="IK18" s="345">
        <v>0.12</v>
      </c>
      <c r="IL18" s="345">
        <v>0.12</v>
      </c>
      <c r="IM18" s="345"/>
    </row>
    <row r="19" spans="1:247" ht="15" customHeight="1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63"/>
      <c r="CU19" s="163"/>
      <c r="CV19" s="163"/>
      <c r="CW19" s="164"/>
      <c r="CX19" s="164"/>
      <c r="CY19" s="164"/>
      <c r="CZ19" s="164"/>
      <c r="DA19" s="164"/>
      <c r="DB19" s="164"/>
      <c r="DC19" s="164"/>
      <c r="DD19" s="164"/>
      <c r="DE19" s="164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283"/>
      <c r="EN19" s="283"/>
      <c r="EO19" s="283"/>
      <c r="EP19" s="283"/>
      <c r="EQ19" s="283"/>
      <c r="ER19" s="283"/>
      <c r="ES19" s="283"/>
      <c r="ET19" s="283"/>
      <c r="EU19" s="283"/>
      <c r="EV19" s="283"/>
      <c r="EW19" s="283"/>
      <c r="EX19" s="283"/>
      <c r="EY19" s="283"/>
      <c r="EZ19" s="283"/>
      <c r="FA19" s="283"/>
      <c r="FB19" s="283"/>
      <c r="FC19" s="283"/>
      <c r="FD19" s="283"/>
      <c r="FE19" s="283"/>
      <c r="FF19" s="283"/>
      <c r="FG19" s="283"/>
      <c r="FH19" s="283"/>
      <c r="FI19" s="283"/>
      <c r="FJ19" s="283"/>
      <c r="FK19" s="283"/>
      <c r="FL19" s="283"/>
      <c r="FM19" s="283"/>
      <c r="FN19" s="283"/>
      <c r="FO19" s="283"/>
      <c r="FP19" s="283"/>
      <c r="FQ19" s="283"/>
      <c r="FR19" s="283"/>
      <c r="FS19" s="283"/>
      <c r="FT19" s="283"/>
      <c r="FU19" s="283"/>
      <c r="FV19" s="283"/>
      <c r="FW19" s="283"/>
      <c r="FX19" s="283"/>
      <c r="FY19" s="283"/>
      <c r="FZ19" s="283"/>
      <c r="GA19" s="283"/>
      <c r="GB19" s="283"/>
      <c r="GC19" s="283"/>
      <c r="GD19" s="283"/>
      <c r="GE19" s="283"/>
      <c r="GF19" s="283"/>
      <c r="GG19" s="282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  <c r="GY19" s="282"/>
      <c r="GZ19" s="282"/>
      <c r="HA19" s="282"/>
      <c r="HB19" s="282"/>
      <c r="HC19" s="282"/>
      <c r="HD19" s="282"/>
      <c r="HE19" s="282"/>
      <c r="HF19" s="282"/>
      <c r="HG19" s="282"/>
      <c r="HH19" s="282"/>
      <c r="HI19" s="282"/>
      <c r="HJ19" s="282"/>
      <c r="HK19" s="145"/>
      <c r="HL19" s="145"/>
      <c r="HM19" s="145"/>
      <c r="HN19" s="145"/>
      <c r="HO19" s="282"/>
      <c r="HP19" s="282"/>
      <c r="HQ19" s="282"/>
      <c r="HR19" s="282"/>
      <c r="HS19" s="282"/>
      <c r="HT19" s="282"/>
      <c r="HU19" s="282"/>
      <c r="HV19" s="282"/>
      <c r="HW19" s="282"/>
      <c r="HX19" s="282"/>
      <c r="HY19" s="282"/>
      <c r="HZ19" s="282"/>
      <c r="IA19" s="282"/>
      <c r="IB19" s="282"/>
      <c r="IC19" s="282"/>
      <c r="ID19" s="282"/>
      <c r="IE19" s="282"/>
      <c r="IF19" s="345"/>
      <c r="IG19" s="345"/>
      <c r="IH19" s="345"/>
      <c r="II19" s="345"/>
      <c r="IJ19" s="346"/>
      <c r="IK19" s="346"/>
      <c r="IL19" s="346"/>
      <c r="IM19" s="345"/>
    </row>
    <row r="20" spans="1:247" ht="15" customHeight="1">
      <c r="A20" s="155" t="s">
        <v>159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63"/>
      <c r="CU20" s="163"/>
      <c r="CV20" s="163"/>
      <c r="CW20" s="164"/>
      <c r="CX20" s="164"/>
      <c r="CY20" s="164"/>
      <c r="CZ20" s="164"/>
      <c r="DA20" s="164"/>
      <c r="DB20" s="164"/>
      <c r="DC20" s="164"/>
      <c r="DD20" s="164"/>
      <c r="DE20" s="164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283"/>
      <c r="EN20" s="283"/>
      <c r="EO20" s="283"/>
      <c r="EP20" s="283"/>
      <c r="EQ20" s="283"/>
      <c r="ER20" s="283"/>
      <c r="ES20" s="283"/>
      <c r="ET20" s="283"/>
      <c r="EU20" s="283"/>
      <c r="EV20" s="283"/>
      <c r="EW20" s="283"/>
      <c r="EX20" s="283"/>
      <c r="EY20" s="283"/>
      <c r="EZ20" s="283"/>
      <c r="FA20" s="283"/>
      <c r="FB20" s="289">
        <v>2628.7</v>
      </c>
      <c r="FC20" s="289">
        <v>2635.33</v>
      </c>
      <c r="FD20" s="289">
        <v>2631.51</v>
      </c>
      <c r="FE20" s="289">
        <v>2642.78</v>
      </c>
      <c r="FF20" s="289">
        <v>2649.35</v>
      </c>
      <c r="FG20" s="289">
        <v>2657.76</v>
      </c>
      <c r="FH20" s="289">
        <v>2666</v>
      </c>
      <c r="FI20" s="289">
        <v>2672</v>
      </c>
      <c r="FJ20" s="289">
        <v>2667.21</v>
      </c>
      <c r="FK20" s="289">
        <v>2701.17</v>
      </c>
      <c r="FL20" s="289">
        <v>2715.22</v>
      </c>
      <c r="FM20" s="289">
        <v>2734.33</v>
      </c>
      <c r="FN20" s="289">
        <v>2751.57</v>
      </c>
      <c r="FO20" s="289">
        <v>2762.71</v>
      </c>
      <c r="FP20" s="289">
        <v>2777.74</v>
      </c>
      <c r="FQ20" s="289">
        <v>2788.91</v>
      </c>
      <c r="FR20" s="289">
        <v>2805.97</v>
      </c>
      <c r="FS20" s="289">
        <v>2823.89</v>
      </c>
      <c r="FT20" s="289">
        <v>2844.7</v>
      </c>
      <c r="FU20" s="289">
        <v>2852.94</v>
      </c>
      <c r="FV20" s="289">
        <v>2854.72</v>
      </c>
      <c r="FW20" s="289">
        <v>2851.99</v>
      </c>
      <c r="FX20" s="289">
        <v>2849.66</v>
      </c>
      <c r="FY20" s="289">
        <v>2849.89</v>
      </c>
      <c r="FZ20" s="289">
        <v>2850.12</v>
      </c>
      <c r="GA20" s="289">
        <v>2849.27</v>
      </c>
      <c r="GB20" s="289">
        <v>2849.81</v>
      </c>
      <c r="GC20" s="289">
        <v>2850.01</v>
      </c>
      <c r="GD20" s="289">
        <v>2849.25</v>
      </c>
      <c r="GE20" s="289">
        <v>2848.87</v>
      </c>
      <c r="GF20" s="289">
        <v>2849.12</v>
      </c>
      <c r="GG20" s="289">
        <v>2849.48</v>
      </c>
      <c r="GH20" s="289">
        <v>2849.2</v>
      </c>
      <c r="GI20" s="289">
        <v>2848.85</v>
      </c>
      <c r="GJ20" s="289">
        <v>2849.21</v>
      </c>
      <c r="GK20" s="289">
        <v>2849.34</v>
      </c>
      <c r="GL20" s="289">
        <v>2850.26</v>
      </c>
      <c r="GM20" s="289">
        <v>2865.73</v>
      </c>
      <c r="GN20" s="289">
        <v>2948.46</v>
      </c>
      <c r="GO20" s="289">
        <v>3083.88</v>
      </c>
      <c r="GP20" s="289">
        <v>3120.84</v>
      </c>
      <c r="GQ20" s="289">
        <v>3134.1</v>
      </c>
      <c r="GR20" s="289">
        <v>3168.09</v>
      </c>
      <c r="GS20" s="289">
        <v>3199.28</v>
      </c>
      <c r="GT20" s="289">
        <v>3333.02</v>
      </c>
      <c r="GU20" s="289">
        <v>3389.12</v>
      </c>
      <c r="GV20" s="289">
        <v>3419.67</v>
      </c>
      <c r="GW20" s="289">
        <v>3444.6</v>
      </c>
      <c r="GX20" s="289">
        <v>3491.46</v>
      </c>
      <c r="GY20" s="289">
        <v>3521.87</v>
      </c>
      <c r="GZ20" s="289">
        <v>3518.14</v>
      </c>
      <c r="HA20" s="289">
        <v>3475.7</v>
      </c>
      <c r="HB20" s="289">
        <v>3447.5</v>
      </c>
      <c r="HC20" s="289">
        <v>3432.66</v>
      </c>
      <c r="HD20" s="289">
        <v>3454.55</v>
      </c>
      <c r="HE20" s="289">
        <v>3472.78</v>
      </c>
      <c r="HF20" s="289">
        <v>3459.5</v>
      </c>
      <c r="HG20" s="289">
        <v>3447.95</v>
      </c>
      <c r="HH20" s="165">
        <v>3432.78</v>
      </c>
      <c r="HI20" s="165">
        <v>3410.69</v>
      </c>
      <c r="HJ20" s="165">
        <v>3401.47</v>
      </c>
      <c r="HK20" s="290">
        <v>3381.89</v>
      </c>
      <c r="HL20" s="290">
        <v>3375.99</v>
      </c>
      <c r="HM20" s="290">
        <v>3377.03</v>
      </c>
      <c r="HN20" s="290">
        <v>3381.43</v>
      </c>
      <c r="HO20" s="291">
        <v>3381.05</v>
      </c>
      <c r="HP20" s="291">
        <v>3380.81</v>
      </c>
      <c r="HQ20" s="291">
        <v>3380.94</v>
      </c>
      <c r="HR20" s="291">
        <v>3380.93</v>
      </c>
      <c r="HS20" s="291">
        <v>3404.64</v>
      </c>
      <c r="HT20" s="291">
        <v>3417.77</v>
      </c>
      <c r="HU20" s="291">
        <v>3420.46</v>
      </c>
      <c r="HV20" s="291">
        <v>3448.24</v>
      </c>
      <c r="HW20" s="291">
        <v>3466.56</v>
      </c>
      <c r="HX20" s="291">
        <v>3487.61</v>
      </c>
      <c r="HY20" s="291">
        <v>3570.82</v>
      </c>
      <c r="HZ20" s="291">
        <v>3573.95</v>
      </c>
      <c r="IA20" s="291">
        <v>3580.94</v>
      </c>
      <c r="IB20" s="291">
        <v>3587.49</v>
      </c>
      <c r="IC20" s="291">
        <v>3592.79</v>
      </c>
      <c r="ID20" s="291">
        <v>3592.78</v>
      </c>
      <c r="IE20" s="291">
        <v>3585.29</v>
      </c>
      <c r="IF20" s="346">
        <v>3553.58</v>
      </c>
      <c r="IG20" s="346">
        <v>3556.81</v>
      </c>
      <c r="IH20" s="346">
        <v>3564.08</v>
      </c>
      <c r="II20" s="346">
        <v>3565.55</v>
      </c>
      <c r="IJ20" s="346">
        <v>3568.71</v>
      </c>
      <c r="IK20" s="346">
        <v>3576.22</v>
      </c>
      <c r="IL20" s="346">
        <v>3575.93</v>
      </c>
      <c r="IM20" s="346"/>
    </row>
    <row r="21" spans="1:247" ht="15" customHeight="1">
      <c r="A21" s="155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63"/>
      <c r="CU21" s="163"/>
      <c r="CV21" s="163"/>
      <c r="CW21" s="163"/>
      <c r="CX21" s="163"/>
      <c r="CY21" s="163"/>
      <c r="CZ21" s="163"/>
      <c r="DA21" s="283"/>
      <c r="DB21" s="283"/>
      <c r="DC21" s="283"/>
      <c r="DD21" s="283"/>
      <c r="DE21" s="283"/>
      <c r="DF21" s="283"/>
      <c r="DG21" s="283"/>
      <c r="DH21" s="283"/>
      <c r="DI21" s="283"/>
      <c r="DJ21" s="283"/>
      <c r="DK21" s="283"/>
      <c r="DL21" s="283"/>
      <c r="DM21" s="283"/>
      <c r="DN21" s="283"/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/>
      <c r="EE21" s="283"/>
      <c r="EF21" s="283"/>
      <c r="EG21" s="283"/>
      <c r="EH21" s="283"/>
      <c r="EI21" s="283"/>
      <c r="EJ21" s="283"/>
      <c r="EK21" s="283"/>
      <c r="EL21" s="283"/>
      <c r="EM21" s="283"/>
      <c r="EN21" s="283"/>
      <c r="EO21" s="283"/>
      <c r="EP21" s="283"/>
      <c r="EQ21" s="283"/>
      <c r="ER21" s="283"/>
      <c r="ES21" s="283"/>
      <c r="ET21" s="283"/>
      <c r="EU21" s="283"/>
      <c r="EV21" s="283"/>
      <c r="EW21" s="283"/>
      <c r="EX21" s="283"/>
      <c r="EY21" s="283"/>
      <c r="EZ21" s="283"/>
      <c r="FA21" s="283"/>
      <c r="FB21" s="283"/>
      <c r="FC21" s="283"/>
      <c r="FD21" s="283"/>
      <c r="FE21" s="283"/>
      <c r="FF21" s="283"/>
      <c r="FG21" s="283"/>
      <c r="FH21" s="283"/>
      <c r="FI21" s="283"/>
      <c r="FJ21" s="283"/>
      <c r="FK21" s="283"/>
      <c r="FL21" s="283"/>
      <c r="FM21" s="283"/>
      <c r="FN21" s="283"/>
      <c r="FO21" s="283"/>
      <c r="FP21" s="283"/>
      <c r="FQ21" s="283"/>
      <c r="FR21" s="283"/>
      <c r="FS21" s="283"/>
      <c r="FT21" s="283"/>
      <c r="FU21" s="283"/>
      <c r="FV21" s="283"/>
      <c r="FW21" s="283"/>
      <c r="FX21" s="283"/>
      <c r="FY21" s="283"/>
      <c r="FZ21" s="283"/>
      <c r="GA21" s="283"/>
      <c r="GB21" s="283"/>
      <c r="GC21" s="283"/>
      <c r="GD21" s="283"/>
      <c r="GE21" s="283"/>
      <c r="GF21" s="283"/>
      <c r="GG21" s="282"/>
      <c r="GH21" s="282"/>
      <c r="GI21" s="282"/>
      <c r="GJ21" s="282"/>
      <c r="GK21" s="282"/>
      <c r="GL21" s="282"/>
      <c r="GM21" s="282"/>
      <c r="GN21" s="282"/>
      <c r="GO21" s="282"/>
      <c r="GP21" s="282"/>
      <c r="GQ21" s="282"/>
      <c r="GR21" s="282"/>
      <c r="GS21" s="282"/>
      <c r="GT21" s="282"/>
      <c r="GU21" s="282"/>
      <c r="GV21" s="282"/>
      <c r="GW21" s="282"/>
      <c r="GX21" s="282"/>
      <c r="GY21" s="282"/>
      <c r="GZ21" s="282"/>
      <c r="HA21" s="282"/>
      <c r="HB21" s="282"/>
      <c r="HC21" s="282"/>
      <c r="HD21" s="282"/>
      <c r="HE21" s="282"/>
      <c r="HF21" s="282"/>
      <c r="HG21" s="282"/>
      <c r="HH21" s="282"/>
      <c r="HI21" s="282"/>
      <c r="HJ21" s="282"/>
      <c r="HK21" s="282"/>
      <c r="HL21" s="282"/>
      <c r="HM21" s="282"/>
      <c r="HN21" s="282"/>
      <c r="HO21" s="282"/>
      <c r="HP21" s="282"/>
      <c r="HQ21" s="282"/>
      <c r="HR21" s="282"/>
      <c r="HS21" s="282"/>
      <c r="HT21" s="282"/>
      <c r="HU21" s="282"/>
      <c r="HV21" s="282"/>
      <c r="HW21" s="282"/>
      <c r="HX21" s="282"/>
      <c r="HY21" s="282"/>
      <c r="HZ21" s="282"/>
      <c r="IA21" s="282"/>
      <c r="IB21" s="282"/>
      <c r="IC21" s="282"/>
      <c r="ID21" s="282"/>
      <c r="IE21" s="282"/>
    </row>
    <row r="22" spans="1:247" ht="15" customHeight="1">
      <c r="A22" s="155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292"/>
      <c r="EC22" s="292"/>
      <c r="ED22" s="292"/>
      <c r="EE22" s="292"/>
      <c r="EF22" s="292"/>
      <c r="EG22" s="292"/>
      <c r="EH22" s="292"/>
      <c r="EI22" s="292"/>
      <c r="EJ22" s="292"/>
      <c r="EK22" s="292"/>
      <c r="EL22" s="292"/>
      <c r="EM22" s="292"/>
      <c r="EN22" s="292"/>
      <c r="EO22" s="292"/>
      <c r="EP22" s="292"/>
      <c r="EQ22" s="292"/>
      <c r="ER22" s="292"/>
      <c r="ES22" s="292"/>
      <c r="ET22" s="292"/>
      <c r="EU22" s="292"/>
      <c r="EV22" s="292"/>
      <c r="EW22" s="292"/>
      <c r="EX22" s="292"/>
      <c r="EY22" s="292"/>
      <c r="EZ22" s="292"/>
      <c r="FA22" s="292"/>
      <c r="FB22" s="292"/>
      <c r="FC22" s="292"/>
      <c r="FD22" s="292"/>
      <c r="FE22" s="292"/>
      <c r="FF22" s="292"/>
      <c r="FG22" s="292"/>
      <c r="FH22" s="292"/>
      <c r="FI22" s="292"/>
      <c r="FJ22" s="292"/>
      <c r="FK22" s="292"/>
      <c r="FL22" s="292"/>
      <c r="FM22" s="292"/>
      <c r="FN22" s="292"/>
      <c r="FO22" s="292"/>
      <c r="FP22" s="292"/>
      <c r="FQ22" s="292"/>
      <c r="FR22" s="292"/>
      <c r="FS22" s="292"/>
      <c r="FT22" s="292"/>
      <c r="FU22" s="292"/>
      <c r="FV22" s="292"/>
      <c r="FW22" s="292"/>
      <c r="FX22" s="292"/>
      <c r="FY22" s="292"/>
      <c r="FZ22" s="292"/>
      <c r="GA22" s="292"/>
      <c r="GB22" s="292"/>
      <c r="GC22" s="292"/>
      <c r="GD22" s="292"/>
      <c r="GE22" s="292"/>
      <c r="GF22" s="292"/>
      <c r="GG22" s="292"/>
      <c r="GH22" s="292"/>
      <c r="GI22" s="292"/>
      <c r="GJ22" s="292"/>
      <c r="GK22" s="292"/>
      <c r="GL22" s="292"/>
      <c r="GM22" s="292"/>
      <c r="GN22" s="292"/>
      <c r="GO22" s="292"/>
      <c r="GP22" s="292"/>
      <c r="GQ22" s="292"/>
      <c r="GR22" s="292"/>
      <c r="GS22" s="292"/>
      <c r="GT22" s="292"/>
      <c r="GU22" s="292"/>
      <c r="GV22" s="292"/>
      <c r="GW22" s="292"/>
      <c r="GX22" s="292"/>
      <c r="GY22" s="292"/>
      <c r="GZ22" s="292"/>
      <c r="HA22" s="292"/>
      <c r="HB22" s="292"/>
      <c r="HC22" s="292"/>
      <c r="HD22" s="292"/>
      <c r="HE22" s="292"/>
      <c r="HF22" s="292"/>
      <c r="HG22" s="292"/>
      <c r="HH22" s="282"/>
      <c r="HI22" s="282"/>
      <c r="HJ22" s="282"/>
      <c r="HK22" s="282"/>
      <c r="HL22" s="282"/>
      <c r="HM22" s="282"/>
      <c r="HN22" s="282"/>
      <c r="HO22" s="282"/>
      <c r="HP22" s="282"/>
      <c r="HQ22" s="282"/>
      <c r="HR22" s="282"/>
      <c r="HS22" s="282"/>
      <c r="HT22" s="282"/>
      <c r="HU22" s="282"/>
      <c r="HV22" s="282"/>
      <c r="HW22" s="282"/>
      <c r="HX22" s="282"/>
      <c r="HY22" s="282"/>
      <c r="HZ22" s="282"/>
      <c r="IA22" s="282"/>
      <c r="IB22" s="282"/>
      <c r="IC22" s="282"/>
      <c r="ID22" s="282"/>
    </row>
    <row r="23" spans="1:247" s="355" customFormat="1" ht="15" customHeight="1">
      <c r="A23" s="347" t="s">
        <v>340</v>
      </c>
      <c r="B23" s="356"/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  <c r="DN23" s="356"/>
      <c r="DO23" s="356"/>
      <c r="DP23" s="356"/>
      <c r="DQ23" s="356"/>
      <c r="DR23" s="356"/>
      <c r="DS23" s="356"/>
      <c r="DT23" s="356"/>
      <c r="DU23" s="356"/>
      <c r="DV23" s="356"/>
      <c r="DW23" s="356"/>
      <c r="DX23" s="356"/>
      <c r="DY23" s="356"/>
      <c r="DZ23" s="356"/>
      <c r="EA23" s="356"/>
      <c r="EB23" s="356"/>
      <c r="EC23" s="356"/>
      <c r="ED23" s="356"/>
      <c r="EE23" s="356"/>
      <c r="EF23" s="356"/>
      <c r="EG23" s="356"/>
      <c r="EH23" s="356"/>
      <c r="EI23" s="356"/>
      <c r="EJ23" s="356"/>
      <c r="EK23" s="356"/>
      <c r="EL23" s="356"/>
      <c r="EM23" s="356"/>
      <c r="EN23" s="356"/>
      <c r="EO23" s="356"/>
      <c r="EP23" s="356"/>
      <c r="EQ23" s="356"/>
      <c r="ER23" s="356"/>
      <c r="ES23" s="356"/>
      <c r="ET23" s="356"/>
      <c r="EU23" s="356"/>
      <c r="EV23" s="356"/>
      <c r="EW23" s="356"/>
      <c r="EX23" s="356"/>
      <c r="EY23" s="356"/>
      <c r="EZ23" s="356"/>
      <c r="FA23" s="356"/>
      <c r="FB23" s="356"/>
      <c r="FC23" s="356"/>
      <c r="FD23" s="356"/>
      <c r="FE23" s="356"/>
      <c r="FF23" s="356"/>
      <c r="FG23" s="356"/>
      <c r="FH23" s="356"/>
      <c r="FI23" s="356"/>
      <c r="FJ23" s="356"/>
      <c r="FK23" s="356"/>
      <c r="FL23" s="356"/>
      <c r="FM23" s="356"/>
      <c r="FN23" s="356"/>
      <c r="FO23" s="356"/>
      <c r="FP23" s="356"/>
      <c r="FQ23" s="356"/>
      <c r="FR23" s="356"/>
      <c r="FS23" s="356"/>
      <c r="FT23" s="356"/>
      <c r="FU23" s="356"/>
      <c r="FV23" s="356"/>
      <c r="FW23" s="356"/>
      <c r="FX23" s="356"/>
      <c r="FY23" s="356"/>
      <c r="FZ23" s="356"/>
      <c r="GA23" s="356"/>
      <c r="GB23" s="356"/>
      <c r="GC23" s="356"/>
      <c r="GD23" s="356"/>
      <c r="GE23" s="356"/>
      <c r="GF23" s="356"/>
      <c r="GG23" s="356"/>
      <c r="GH23" s="356"/>
      <c r="GI23" s="356"/>
      <c r="GJ23" s="356"/>
      <c r="GK23" s="356"/>
      <c r="GL23" s="356"/>
      <c r="GM23" s="356"/>
      <c r="GN23" s="356"/>
      <c r="GO23" s="356"/>
      <c r="GP23" s="356"/>
      <c r="GQ23" s="356"/>
      <c r="GR23" s="356"/>
      <c r="GS23" s="356"/>
      <c r="GT23" s="356"/>
      <c r="GU23" s="356"/>
      <c r="GV23" s="356"/>
      <c r="GW23" s="356"/>
      <c r="GX23" s="356"/>
      <c r="GY23" s="356"/>
      <c r="GZ23" s="356"/>
      <c r="HA23" s="356"/>
      <c r="HB23" s="356"/>
      <c r="HC23" s="356"/>
      <c r="HD23" s="356"/>
      <c r="HE23" s="356"/>
      <c r="HF23" s="356"/>
      <c r="HG23" s="356"/>
      <c r="HH23" s="356"/>
      <c r="HI23" s="356"/>
      <c r="HJ23" s="356"/>
      <c r="HK23" s="356"/>
      <c r="HL23" s="356"/>
      <c r="HM23" s="356"/>
      <c r="HN23" s="356"/>
      <c r="HO23" s="356"/>
      <c r="HP23" s="356"/>
      <c r="HQ23" s="356"/>
      <c r="HR23" s="352"/>
      <c r="HS23" s="352"/>
      <c r="HT23" s="352"/>
      <c r="HU23" s="352"/>
      <c r="HV23" s="352"/>
      <c r="HW23" s="357" t="s">
        <v>428</v>
      </c>
      <c r="HX23" s="352"/>
      <c r="HY23" s="352"/>
      <c r="HZ23" s="352"/>
      <c r="IA23" s="352"/>
      <c r="IB23" s="352"/>
      <c r="IC23" s="352"/>
      <c r="ID23" s="352"/>
      <c r="IE23" s="357" t="s">
        <v>355</v>
      </c>
      <c r="II23" s="357" t="s">
        <v>356</v>
      </c>
      <c r="IJ23" s="357"/>
      <c r="IK23" s="357"/>
      <c r="IL23" s="357" t="s">
        <v>415</v>
      </c>
      <c r="IM23" s="357"/>
    </row>
    <row r="24" spans="1:247" ht="15" customHeight="1">
      <c r="A24" s="147" t="s">
        <v>342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292"/>
      <c r="EC24" s="292"/>
      <c r="ED24" s="292"/>
      <c r="EE24" s="292"/>
      <c r="EF24" s="292"/>
      <c r="EG24" s="292"/>
      <c r="EH24" s="292"/>
      <c r="EI24" s="292"/>
      <c r="EJ24" s="292"/>
      <c r="EK24" s="292"/>
      <c r="EL24" s="292"/>
      <c r="EM24" s="292"/>
      <c r="EN24" s="292"/>
      <c r="EO24" s="292"/>
      <c r="EP24" s="292"/>
      <c r="EQ24" s="292"/>
      <c r="ER24" s="292"/>
      <c r="ES24" s="292"/>
      <c r="ET24" s="292"/>
      <c r="EU24" s="292"/>
      <c r="EV24" s="292"/>
      <c r="EW24" s="292"/>
      <c r="EX24" s="292"/>
      <c r="EY24" s="292"/>
      <c r="EZ24" s="292"/>
      <c r="FA24" s="292"/>
      <c r="FB24" s="292"/>
      <c r="FC24" s="292"/>
      <c r="FD24" s="292"/>
      <c r="FE24" s="292"/>
      <c r="FF24" s="292"/>
      <c r="FG24" s="292"/>
      <c r="FH24" s="292"/>
      <c r="FI24" s="292"/>
      <c r="FJ24" s="292"/>
      <c r="FK24" s="292"/>
      <c r="FL24" s="292"/>
      <c r="FM24" s="292"/>
      <c r="FN24" s="292"/>
      <c r="FO24" s="292"/>
      <c r="FP24" s="292"/>
      <c r="FQ24" s="292"/>
      <c r="FR24" s="292"/>
      <c r="FS24" s="292"/>
      <c r="FT24" s="292"/>
      <c r="FU24" s="292"/>
      <c r="FV24" s="292"/>
      <c r="FW24" s="292"/>
      <c r="FX24" s="292"/>
      <c r="FY24" s="292"/>
      <c r="FZ24" s="292"/>
      <c r="GA24" s="292"/>
      <c r="GB24" s="292"/>
      <c r="GC24" s="292"/>
      <c r="GD24" s="292"/>
      <c r="GE24" s="292"/>
      <c r="GF24" s="292"/>
      <c r="GG24" s="292"/>
      <c r="GH24" s="292"/>
      <c r="GI24" s="292"/>
      <c r="GJ24" s="292"/>
      <c r="GK24" s="292"/>
      <c r="GL24" s="292"/>
      <c r="GM24" s="292"/>
      <c r="GN24" s="292"/>
      <c r="GO24" s="292"/>
      <c r="GP24" s="292"/>
      <c r="GQ24" s="292"/>
      <c r="GR24" s="292"/>
      <c r="GS24" s="292"/>
      <c r="GT24" s="292"/>
      <c r="GU24" s="292"/>
      <c r="GV24" s="292"/>
      <c r="GW24" s="292"/>
      <c r="GX24" s="292"/>
      <c r="GY24" s="292"/>
      <c r="GZ24" s="292"/>
      <c r="HA24" s="292"/>
      <c r="HB24" s="292"/>
      <c r="HC24" s="292"/>
      <c r="HD24" s="292"/>
      <c r="HE24" s="292"/>
      <c r="HF24" s="292"/>
      <c r="HG24" s="292"/>
      <c r="HH24" s="292"/>
      <c r="HI24" s="292"/>
      <c r="HJ24" s="282"/>
      <c r="HK24" s="282"/>
      <c r="HL24" s="282"/>
      <c r="HM24" s="282"/>
      <c r="HN24" s="282"/>
      <c r="HO24" s="282"/>
      <c r="HP24" s="282"/>
      <c r="HQ24" s="282"/>
      <c r="HR24" s="282"/>
      <c r="HS24" s="282"/>
      <c r="HT24" s="282"/>
      <c r="HU24" s="282"/>
      <c r="HV24" s="282"/>
      <c r="HW24" s="270">
        <v>1.9639620633109256E-2</v>
      </c>
      <c r="HX24" s="282"/>
      <c r="HY24" s="282"/>
      <c r="HZ24" s="282"/>
      <c r="IA24" s="282"/>
      <c r="IB24" s="282"/>
      <c r="IC24" s="282"/>
      <c r="ID24" s="282"/>
      <c r="IE24" s="270">
        <v>2.0569089977356268E-2</v>
      </c>
      <c r="II24" s="342">
        <v>2.7129679869777535E-2</v>
      </c>
      <c r="IJ24" s="342"/>
      <c r="IK24" s="342"/>
      <c r="IL24" s="342">
        <v>2.0275190849318399E-2</v>
      </c>
      <c r="IM24" s="342"/>
    </row>
    <row r="25" spans="1:247" ht="15" customHeight="1">
      <c r="A25" s="155" t="s">
        <v>343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2"/>
      <c r="EL25" s="292"/>
      <c r="EM25" s="292"/>
      <c r="EN25" s="292"/>
      <c r="EO25" s="292"/>
      <c r="EP25" s="292"/>
      <c r="EQ25" s="292"/>
      <c r="ER25" s="292"/>
      <c r="ES25" s="292"/>
      <c r="ET25" s="292"/>
      <c r="EU25" s="292"/>
      <c r="EV25" s="292"/>
      <c r="EW25" s="292"/>
      <c r="EX25" s="292"/>
      <c r="EY25" s="292"/>
      <c r="EZ25" s="292"/>
      <c r="FA25" s="292"/>
      <c r="FB25" s="292"/>
      <c r="FC25" s="292"/>
      <c r="FD25" s="292"/>
      <c r="FE25" s="292"/>
      <c r="FF25" s="292"/>
      <c r="FG25" s="292"/>
      <c r="FH25" s="292"/>
      <c r="FI25" s="292"/>
      <c r="FJ25" s="292"/>
      <c r="FK25" s="292"/>
      <c r="FL25" s="292"/>
      <c r="FM25" s="292"/>
      <c r="FN25" s="292"/>
      <c r="FO25" s="292"/>
      <c r="FP25" s="292"/>
      <c r="FQ25" s="292"/>
      <c r="FR25" s="292"/>
      <c r="FS25" s="292"/>
      <c r="FT25" s="292"/>
      <c r="FU25" s="292"/>
      <c r="FV25" s="292"/>
      <c r="FW25" s="292"/>
      <c r="FX25" s="292"/>
      <c r="FY25" s="292"/>
      <c r="FZ25" s="292"/>
      <c r="GA25" s="292"/>
      <c r="GB25" s="292"/>
      <c r="GC25" s="292"/>
      <c r="GD25" s="292"/>
      <c r="GE25" s="292"/>
      <c r="GF25" s="292"/>
      <c r="GG25" s="292"/>
      <c r="GH25" s="292"/>
      <c r="GI25" s="292"/>
      <c r="GJ25" s="292"/>
      <c r="GK25" s="292"/>
      <c r="GL25" s="292"/>
      <c r="GM25" s="292"/>
      <c r="GN25" s="292"/>
      <c r="GO25" s="292"/>
      <c r="GP25" s="292"/>
      <c r="GQ25" s="292"/>
      <c r="GR25" s="292"/>
      <c r="GS25" s="292"/>
      <c r="GT25" s="292"/>
      <c r="GU25" s="292"/>
      <c r="GV25" s="292"/>
      <c r="GW25" s="292"/>
      <c r="GX25" s="292"/>
      <c r="GY25" s="292"/>
      <c r="GZ25" s="292"/>
      <c r="HA25" s="292"/>
      <c r="HB25" s="292"/>
      <c r="HC25" s="292"/>
      <c r="HD25" s="292"/>
      <c r="HE25" s="292"/>
      <c r="HF25" s="292"/>
      <c r="HG25" s="292"/>
      <c r="HH25" s="292"/>
      <c r="HI25" s="292"/>
      <c r="HJ25" s="282"/>
      <c r="HK25" s="282"/>
      <c r="HL25" s="282"/>
      <c r="HM25" s="282"/>
      <c r="HN25" s="282"/>
      <c r="HO25" s="282"/>
      <c r="HP25" s="282"/>
      <c r="HQ25" s="282"/>
      <c r="HR25" s="282"/>
      <c r="HS25" s="282"/>
      <c r="HT25" s="282"/>
      <c r="HU25" s="282"/>
      <c r="HV25" s="282"/>
      <c r="HW25" s="270">
        <v>3.1262286749968835E-3</v>
      </c>
      <c r="HX25" s="282"/>
      <c r="HY25" s="282"/>
      <c r="HZ25" s="282"/>
      <c r="IA25" s="282"/>
      <c r="IB25" s="282"/>
      <c r="IC25" s="282"/>
      <c r="ID25" s="282"/>
      <c r="IE25" s="270">
        <v>5.4259840802336357E-3</v>
      </c>
      <c r="II25" s="342">
        <v>2.0681818734807986E-3</v>
      </c>
      <c r="IJ25" s="342"/>
      <c r="IK25" s="342"/>
      <c r="IL25" s="342">
        <v>1.4624241534329145E-2</v>
      </c>
      <c r="IM25" s="342"/>
    </row>
    <row r="26" spans="1:247" ht="15" customHeight="1">
      <c r="A26" s="147" t="s">
        <v>344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  <c r="EO26" s="292"/>
      <c r="EP26" s="292"/>
      <c r="EQ26" s="292"/>
      <c r="ER26" s="292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2"/>
      <c r="FI26" s="292"/>
      <c r="FJ26" s="292"/>
      <c r="FK26" s="292"/>
      <c r="FL26" s="292"/>
      <c r="FM26" s="292"/>
      <c r="FN26" s="292"/>
      <c r="FO26" s="292"/>
      <c r="FP26" s="292"/>
      <c r="FQ26" s="292"/>
      <c r="FR26" s="292"/>
      <c r="FS26" s="292"/>
      <c r="FT26" s="292"/>
      <c r="FU26" s="292"/>
      <c r="FV26" s="292"/>
      <c r="FW26" s="292"/>
      <c r="FX26" s="292"/>
      <c r="FY26" s="292"/>
      <c r="FZ26" s="292"/>
      <c r="GA26" s="292"/>
      <c r="GB26" s="292"/>
      <c r="GC26" s="292"/>
      <c r="GD26" s="292"/>
      <c r="GE26" s="292"/>
      <c r="GF26" s="292"/>
      <c r="GG26" s="292"/>
      <c r="GH26" s="292"/>
      <c r="GI26" s="292"/>
      <c r="GJ26" s="292"/>
      <c r="GK26" s="292"/>
      <c r="GL26" s="292"/>
      <c r="GM26" s="292"/>
      <c r="GN26" s="292"/>
      <c r="GO26" s="292"/>
      <c r="GP26" s="292"/>
      <c r="GQ26" s="292"/>
      <c r="GR26" s="292"/>
      <c r="GS26" s="292"/>
      <c r="GT26" s="292"/>
      <c r="GU26" s="292"/>
      <c r="GV26" s="292"/>
      <c r="GW26" s="292"/>
      <c r="GX26" s="292"/>
      <c r="GY26" s="292"/>
      <c r="GZ26" s="292"/>
      <c r="HA26" s="292"/>
      <c r="HB26" s="292"/>
      <c r="HC26" s="292"/>
      <c r="HD26" s="292"/>
      <c r="HE26" s="292"/>
      <c r="HF26" s="292"/>
      <c r="HG26" s="292"/>
      <c r="HH26" s="282"/>
      <c r="HI26" s="282"/>
      <c r="HJ26" s="282"/>
      <c r="HK26" s="282"/>
      <c r="HL26" s="282"/>
      <c r="HM26" s="282"/>
      <c r="HN26" s="282"/>
      <c r="HO26" s="282"/>
      <c r="HP26" s="282"/>
      <c r="HQ26" s="282"/>
      <c r="HR26" s="282"/>
      <c r="HS26" s="282"/>
      <c r="HT26" s="282"/>
      <c r="HU26" s="282"/>
      <c r="HV26" s="282"/>
      <c r="HW26" s="270">
        <v>2.2823387259179703E-3</v>
      </c>
      <c r="HX26" s="282"/>
      <c r="HY26" s="282"/>
      <c r="HZ26" s="282"/>
      <c r="IA26" s="282"/>
      <c r="IB26" s="282"/>
      <c r="IC26" s="282"/>
      <c r="ID26" s="282"/>
      <c r="IE26" s="270">
        <v>4.7876330119708555E-4</v>
      </c>
      <c r="II26" s="342">
        <v>2.433155145271528E-5</v>
      </c>
      <c r="IJ26" s="342"/>
      <c r="IK26" s="342"/>
      <c r="IL26" s="342">
        <v>1.483188796585106E-5</v>
      </c>
      <c r="IM26" s="342"/>
    </row>
    <row r="27" spans="1:247" ht="15" customHeight="1">
      <c r="A27" s="147" t="s">
        <v>345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  <c r="EO27" s="292"/>
      <c r="EP27" s="292"/>
      <c r="EQ27" s="292"/>
      <c r="ER27" s="292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2"/>
      <c r="FI27" s="292"/>
      <c r="FJ27" s="292"/>
      <c r="FK27" s="292"/>
      <c r="FL27" s="292"/>
      <c r="FM27" s="292"/>
      <c r="FN27" s="292"/>
      <c r="FO27" s="292"/>
      <c r="FP27" s="292"/>
      <c r="FQ27" s="292"/>
      <c r="FR27" s="292"/>
      <c r="FS27" s="292"/>
      <c r="FT27" s="292"/>
      <c r="FU27" s="292"/>
      <c r="FV27" s="292"/>
      <c r="FW27" s="292"/>
      <c r="FX27" s="292"/>
      <c r="FY27" s="292"/>
      <c r="FZ27" s="292"/>
      <c r="GA27" s="292"/>
      <c r="GB27" s="292"/>
      <c r="GC27" s="292"/>
      <c r="GD27" s="292"/>
      <c r="GE27" s="292"/>
      <c r="GF27" s="292"/>
      <c r="GG27" s="292"/>
      <c r="GH27" s="292"/>
      <c r="GI27" s="292"/>
      <c r="GJ27" s="292"/>
      <c r="GK27" s="292"/>
      <c r="GL27" s="292"/>
      <c r="GM27" s="292"/>
      <c r="GN27" s="292"/>
      <c r="GO27" s="292"/>
      <c r="GP27" s="292"/>
      <c r="GQ27" s="292"/>
      <c r="GR27" s="292"/>
      <c r="GS27" s="292"/>
      <c r="GT27" s="292"/>
      <c r="GU27" s="292"/>
      <c r="GV27" s="292"/>
      <c r="GW27" s="292"/>
      <c r="GX27" s="292"/>
      <c r="GY27" s="292"/>
      <c r="GZ27" s="292"/>
      <c r="HA27" s="292"/>
      <c r="HB27" s="292"/>
      <c r="HC27" s="292"/>
      <c r="HD27" s="292"/>
      <c r="HE27" s="292"/>
      <c r="HF27" s="292"/>
      <c r="HG27" s="292"/>
      <c r="HH27" s="282"/>
      <c r="HI27" s="282"/>
      <c r="HJ27" s="282"/>
      <c r="HK27" s="282"/>
      <c r="HL27" s="282"/>
      <c r="HM27" s="282"/>
      <c r="HN27" s="282"/>
      <c r="HO27" s="282"/>
      <c r="HP27" s="282"/>
      <c r="HQ27" s="282"/>
      <c r="HR27" s="282"/>
      <c r="HS27" s="282"/>
      <c r="HT27" s="282"/>
      <c r="HU27" s="282"/>
      <c r="HV27" s="282"/>
      <c r="HW27" s="270">
        <v>7.2881404693178877E-3</v>
      </c>
      <c r="HX27" s="282"/>
      <c r="HY27" s="282"/>
      <c r="HZ27" s="282"/>
      <c r="IA27" s="282"/>
      <c r="IB27" s="282"/>
      <c r="IC27" s="282"/>
      <c r="ID27" s="282"/>
      <c r="IE27" s="270">
        <v>3.0676315224850296E-3</v>
      </c>
      <c r="II27" s="342">
        <v>2.0438503220280833E-3</v>
      </c>
      <c r="IJ27" s="342"/>
      <c r="IK27" s="342"/>
      <c r="IL27" s="342">
        <v>1.245878589131489E-3</v>
      </c>
      <c r="IM27" s="342"/>
    </row>
    <row r="28" spans="1:247" ht="15" customHeight="1">
      <c r="A28" s="147" t="s">
        <v>346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  <c r="EO28" s="292"/>
      <c r="EP28" s="292"/>
      <c r="EQ28" s="292"/>
      <c r="ER28" s="292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2"/>
      <c r="FI28" s="292"/>
      <c r="FJ28" s="292"/>
      <c r="FK28" s="292"/>
      <c r="FL28" s="292"/>
      <c r="FM28" s="292"/>
      <c r="FN28" s="292"/>
      <c r="FO28" s="292"/>
      <c r="FP28" s="292"/>
      <c r="FQ28" s="292"/>
      <c r="FR28" s="292"/>
      <c r="FS28" s="292"/>
      <c r="FT28" s="292"/>
      <c r="FU28" s="292"/>
      <c r="FV28" s="292"/>
      <c r="FW28" s="292"/>
      <c r="FX28" s="292"/>
      <c r="FY28" s="292"/>
      <c r="FZ28" s="292"/>
      <c r="GA28" s="292"/>
      <c r="GB28" s="292"/>
      <c r="GC28" s="292"/>
      <c r="GD28" s="292"/>
      <c r="GE28" s="292"/>
      <c r="GF28" s="292"/>
      <c r="GG28" s="292"/>
      <c r="GH28" s="292"/>
      <c r="GI28" s="292"/>
      <c r="GJ28" s="292"/>
      <c r="GK28" s="292"/>
      <c r="GL28" s="292"/>
      <c r="GM28" s="292"/>
      <c r="GN28" s="292"/>
      <c r="GO28" s="292"/>
      <c r="GP28" s="292"/>
      <c r="GQ28" s="292"/>
      <c r="GR28" s="292"/>
      <c r="GS28" s="292"/>
      <c r="GT28" s="292"/>
      <c r="GU28" s="292"/>
      <c r="GV28" s="292"/>
      <c r="GW28" s="292"/>
      <c r="GX28" s="292"/>
      <c r="GY28" s="292"/>
      <c r="GZ28" s="292"/>
      <c r="HA28" s="292"/>
      <c r="HB28" s="292"/>
      <c r="HC28" s="292"/>
      <c r="HD28" s="292"/>
      <c r="HE28" s="292"/>
      <c r="HF28" s="292"/>
      <c r="HG28" s="292"/>
      <c r="HH28" s="282"/>
      <c r="HI28" s="282"/>
      <c r="HJ28" s="282"/>
      <c r="HK28" s="282"/>
      <c r="HL28" s="282"/>
      <c r="HM28" s="282"/>
      <c r="HN28" s="282"/>
      <c r="HO28" s="282"/>
      <c r="HP28" s="282"/>
      <c r="HQ28" s="282"/>
      <c r="HR28" s="282"/>
      <c r="HS28" s="282"/>
      <c r="HT28" s="282"/>
      <c r="HU28" s="282"/>
      <c r="HV28" s="282"/>
      <c r="HW28" s="270">
        <v>6.097104882095148E-2</v>
      </c>
      <c r="HX28" s="282"/>
      <c r="HY28" s="282"/>
      <c r="HZ28" s="282"/>
      <c r="IA28" s="282"/>
      <c r="IB28" s="282"/>
      <c r="IC28" s="282"/>
      <c r="ID28" s="282"/>
      <c r="IE28" s="270">
        <v>2.6491569332905401E-2</v>
      </c>
      <c r="II28" s="342">
        <v>3.1387701374002708E-2</v>
      </c>
      <c r="IJ28" s="342"/>
      <c r="IK28" s="342"/>
      <c r="IL28" s="342">
        <v>2.0542164832703717E-2</v>
      </c>
      <c r="IM28" s="342"/>
    </row>
    <row r="29" spans="1:247" ht="15" customHeight="1">
      <c r="A29" s="155" t="s">
        <v>347</v>
      </c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  <c r="EO29" s="292"/>
      <c r="EP29" s="292"/>
      <c r="EQ29" s="292"/>
      <c r="ER29" s="292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2"/>
      <c r="FI29" s="292"/>
      <c r="FJ29" s="292"/>
      <c r="FK29" s="292"/>
      <c r="FL29" s="292"/>
      <c r="FM29" s="292"/>
      <c r="FN29" s="292"/>
      <c r="FO29" s="292"/>
      <c r="FP29" s="292"/>
      <c r="FQ29" s="292"/>
      <c r="FR29" s="292"/>
      <c r="FS29" s="292"/>
      <c r="FT29" s="292"/>
      <c r="FU29" s="292"/>
      <c r="FV29" s="292"/>
      <c r="FW29" s="292"/>
      <c r="FX29" s="292"/>
      <c r="FY29" s="292"/>
      <c r="FZ29" s="292"/>
      <c r="GA29" s="292"/>
      <c r="GB29" s="292"/>
      <c r="GC29" s="292"/>
      <c r="GD29" s="292"/>
      <c r="GE29" s="292"/>
      <c r="GF29" s="292"/>
      <c r="GG29" s="292"/>
      <c r="GH29" s="292"/>
      <c r="GI29" s="292"/>
      <c r="GJ29" s="292"/>
      <c r="GK29" s="292"/>
      <c r="GL29" s="292"/>
      <c r="GM29" s="292"/>
      <c r="GN29" s="292"/>
      <c r="GO29" s="292"/>
      <c r="GP29" s="292"/>
      <c r="GQ29" s="292"/>
      <c r="GR29" s="292"/>
      <c r="GS29" s="292"/>
      <c r="GT29" s="292"/>
      <c r="GU29" s="292"/>
      <c r="GV29" s="292"/>
      <c r="GW29" s="292"/>
      <c r="GX29" s="292"/>
      <c r="GY29" s="292"/>
      <c r="GZ29" s="292"/>
      <c r="HA29" s="292"/>
      <c r="HB29" s="292"/>
      <c r="HC29" s="292"/>
      <c r="HD29" s="292"/>
      <c r="HE29" s="292"/>
      <c r="HF29" s="292"/>
      <c r="HG29" s="292"/>
      <c r="HH29" s="282"/>
      <c r="HI29" s="282"/>
      <c r="HJ29" s="282"/>
      <c r="HK29" s="282"/>
      <c r="HL29" s="282"/>
      <c r="HM29" s="282"/>
      <c r="HN29" s="282"/>
      <c r="HO29" s="282"/>
      <c r="HP29" s="282"/>
      <c r="HQ29" s="282"/>
      <c r="HR29" s="282"/>
      <c r="HS29" s="282"/>
      <c r="HT29" s="282"/>
      <c r="HU29" s="282"/>
      <c r="HV29" s="282"/>
      <c r="HW29" s="270">
        <v>0.22579809932968287</v>
      </c>
      <c r="HX29" s="282"/>
      <c r="HY29" s="282"/>
      <c r="HZ29" s="282"/>
      <c r="IA29" s="282"/>
      <c r="IB29" s="282"/>
      <c r="IC29" s="282"/>
      <c r="ID29" s="282"/>
      <c r="IE29" s="270">
        <v>0.2731787932682333</v>
      </c>
      <c r="II29" s="342">
        <v>0.23331524688008679</v>
      </c>
      <c r="IJ29" s="342"/>
      <c r="IK29" s="342"/>
      <c r="IL29" s="342">
        <v>0.21568531479940611</v>
      </c>
      <c r="IM29" s="342"/>
    </row>
    <row r="30" spans="1:247" ht="15" customHeight="1">
      <c r="A30" s="282" t="s">
        <v>348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  <c r="EO30" s="292"/>
      <c r="EP30" s="292"/>
      <c r="EQ30" s="292"/>
      <c r="ER30" s="292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2"/>
      <c r="FI30" s="292"/>
      <c r="FJ30" s="292"/>
      <c r="FK30" s="292"/>
      <c r="FL30" s="292"/>
      <c r="FM30" s="292"/>
      <c r="FN30" s="292"/>
      <c r="FO30" s="292"/>
      <c r="FP30" s="292"/>
      <c r="FQ30" s="292"/>
      <c r="FR30" s="292"/>
      <c r="FS30" s="292"/>
      <c r="FT30" s="292"/>
      <c r="FU30" s="292"/>
      <c r="FV30" s="292"/>
      <c r="FW30" s="292"/>
      <c r="FX30" s="292"/>
      <c r="FY30" s="292"/>
      <c r="FZ30" s="292"/>
      <c r="GA30" s="292"/>
      <c r="GB30" s="292"/>
      <c r="GC30" s="292"/>
      <c r="GD30" s="292"/>
      <c r="GE30" s="292"/>
      <c r="GF30" s="292"/>
      <c r="GG30" s="292"/>
      <c r="GH30" s="292"/>
      <c r="GI30" s="292"/>
      <c r="GJ30" s="292"/>
      <c r="GK30" s="292"/>
      <c r="GL30" s="292"/>
      <c r="GM30" s="292"/>
      <c r="GN30" s="292"/>
      <c r="GO30" s="292"/>
      <c r="GP30" s="292"/>
      <c r="GQ30" s="292"/>
      <c r="GR30" s="292"/>
      <c r="GS30" s="292"/>
      <c r="GT30" s="292"/>
      <c r="GU30" s="292"/>
      <c r="GV30" s="292"/>
      <c r="GW30" s="292"/>
      <c r="GX30" s="292"/>
      <c r="GY30" s="292"/>
      <c r="GZ30" s="292"/>
      <c r="HA30" s="292"/>
      <c r="HB30" s="292"/>
      <c r="HC30" s="292"/>
      <c r="HD30" s="292"/>
      <c r="HE30" s="292"/>
      <c r="HF30" s="292"/>
      <c r="HG30" s="292"/>
      <c r="HH30" s="282"/>
      <c r="HI30" s="282"/>
      <c r="HJ30" s="282"/>
      <c r="HK30" s="282"/>
      <c r="HL30" s="282"/>
      <c r="HM30" s="282"/>
      <c r="HN30" s="282"/>
      <c r="HO30" s="282"/>
      <c r="HP30" s="282"/>
      <c r="HQ30" s="282"/>
      <c r="HR30" s="282"/>
      <c r="HS30" s="282"/>
      <c r="HT30" s="282"/>
      <c r="HU30" s="282"/>
      <c r="HV30" s="282"/>
      <c r="HW30" s="270">
        <v>0.22249925680146529</v>
      </c>
      <c r="HX30" s="282"/>
      <c r="HY30" s="282"/>
      <c r="HZ30" s="282"/>
      <c r="IA30" s="282"/>
      <c r="IB30" s="282"/>
      <c r="IC30" s="282"/>
      <c r="ID30" s="282"/>
      <c r="IE30" s="270">
        <v>0.14049043094016697</v>
      </c>
      <c r="II30" s="342">
        <v>0.167668721060661</v>
      </c>
      <c r="IJ30" s="342"/>
      <c r="IK30" s="342"/>
      <c r="IL30" s="342">
        <v>0.14105125455524359</v>
      </c>
      <c r="IM30" s="342"/>
    </row>
    <row r="31" spans="1:247" ht="15" customHeight="1">
      <c r="A31" s="282" t="s">
        <v>349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  <c r="EO31" s="292"/>
      <c r="EP31" s="292"/>
      <c r="EQ31" s="292"/>
      <c r="ER31" s="292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2"/>
      <c r="FI31" s="292"/>
      <c r="FJ31" s="292"/>
      <c r="FK31" s="292"/>
      <c r="FL31" s="292"/>
      <c r="FM31" s="292"/>
      <c r="FN31" s="292"/>
      <c r="FO31" s="292"/>
      <c r="FP31" s="292"/>
      <c r="FQ31" s="292"/>
      <c r="FR31" s="292"/>
      <c r="FS31" s="292"/>
      <c r="FT31" s="292"/>
      <c r="FU31" s="292"/>
      <c r="FV31" s="292"/>
      <c r="FW31" s="292"/>
      <c r="FX31" s="292"/>
      <c r="FY31" s="292"/>
      <c r="FZ31" s="292"/>
      <c r="GA31" s="292"/>
      <c r="GB31" s="292"/>
      <c r="GC31" s="292"/>
      <c r="GD31" s="292"/>
      <c r="GE31" s="292"/>
      <c r="GF31" s="292"/>
      <c r="GG31" s="292"/>
      <c r="GH31" s="292"/>
      <c r="GI31" s="292"/>
      <c r="GJ31" s="292"/>
      <c r="GK31" s="292"/>
      <c r="GL31" s="292"/>
      <c r="GM31" s="292"/>
      <c r="GN31" s="292"/>
      <c r="GO31" s="292"/>
      <c r="GP31" s="292"/>
      <c r="GQ31" s="292"/>
      <c r="GR31" s="292"/>
      <c r="GS31" s="292"/>
      <c r="GT31" s="292"/>
      <c r="GU31" s="292"/>
      <c r="GV31" s="292"/>
      <c r="GW31" s="292"/>
      <c r="GX31" s="292"/>
      <c r="GY31" s="292"/>
      <c r="GZ31" s="292"/>
      <c r="HA31" s="292"/>
      <c r="HB31" s="292"/>
      <c r="HC31" s="292"/>
      <c r="HD31" s="292"/>
      <c r="HE31" s="292"/>
      <c r="HF31" s="292"/>
      <c r="HG31" s="292"/>
      <c r="HH31" s="282"/>
      <c r="HI31" s="282"/>
      <c r="HJ31" s="282"/>
      <c r="HK31" s="282"/>
      <c r="HL31" s="282"/>
      <c r="HM31" s="282"/>
      <c r="HN31" s="282"/>
      <c r="HO31" s="282"/>
      <c r="HP31" s="282"/>
      <c r="HQ31" s="282"/>
      <c r="HR31" s="282"/>
      <c r="HS31" s="282"/>
      <c r="HT31" s="282"/>
      <c r="HU31" s="282"/>
      <c r="HV31" s="282"/>
      <c r="HW31" s="270">
        <v>0.1703890524458424</v>
      </c>
      <c r="HX31" s="282"/>
      <c r="HY31" s="282"/>
      <c r="HZ31" s="282"/>
      <c r="IA31" s="282"/>
      <c r="IB31" s="282"/>
      <c r="IC31" s="282"/>
      <c r="ID31" s="282"/>
      <c r="IE31" s="270">
        <v>0.15334611217601465</v>
      </c>
      <c r="II31" s="342">
        <v>0.21798636946487618</v>
      </c>
      <c r="IJ31" s="342"/>
      <c r="IK31" s="342"/>
      <c r="IL31" s="342">
        <v>0.19597373569279006</v>
      </c>
      <c r="IM31" s="342"/>
    </row>
    <row r="32" spans="1:247" ht="15" customHeight="1">
      <c r="A32" s="282" t="s">
        <v>350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  <c r="EO32" s="292"/>
      <c r="EP32" s="292"/>
      <c r="EQ32" s="292"/>
      <c r="ER32" s="292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2"/>
      <c r="FI32" s="292"/>
      <c r="FJ32" s="292"/>
      <c r="FK32" s="292"/>
      <c r="FL32" s="292"/>
      <c r="FM32" s="292"/>
      <c r="FN32" s="292"/>
      <c r="FO32" s="292"/>
      <c r="FP32" s="292"/>
      <c r="FQ32" s="292"/>
      <c r="FR32" s="292"/>
      <c r="FS32" s="292"/>
      <c r="FT32" s="292"/>
      <c r="FU32" s="292"/>
      <c r="FV32" s="292"/>
      <c r="FW32" s="292"/>
      <c r="FX32" s="292"/>
      <c r="FY32" s="292"/>
      <c r="FZ32" s="292"/>
      <c r="GA32" s="292"/>
      <c r="GB32" s="292"/>
      <c r="GC32" s="292"/>
      <c r="GD32" s="292"/>
      <c r="GE32" s="292"/>
      <c r="GF32" s="292"/>
      <c r="GG32" s="292"/>
      <c r="GH32" s="292"/>
      <c r="GI32" s="292"/>
      <c r="GJ32" s="292"/>
      <c r="GK32" s="292"/>
      <c r="GL32" s="292"/>
      <c r="GM32" s="292"/>
      <c r="GN32" s="292"/>
      <c r="GO32" s="292"/>
      <c r="GP32" s="292"/>
      <c r="GQ32" s="292"/>
      <c r="GR32" s="292"/>
      <c r="GS32" s="292"/>
      <c r="GT32" s="292"/>
      <c r="GU32" s="292"/>
      <c r="GV32" s="292"/>
      <c r="GW32" s="292"/>
      <c r="GX32" s="292"/>
      <c r="GY32" s="292"/>
      <c r="GZ32" s="292"/>
      <c r="HA32" s="292"/>
      <c r="HB32" s="292"/>
      <c r="HC32" s="292"/>
      <c r="HD32" s="292"/>
      <c r="HE32" s="292"/>
      <c r="HF32" s="292"/>
      <c r="HG32" s="292"/>
      <c r="HH32" s="282"/>
      <c r="HI32" s="282"/>
      <c r="HJ32" s="282"/>
      <c r="HK32" s="282"/>
      <c r="HL32" s="282"/>
      <c r="HM32" s="282"/>
      <c r="HN32" s="282"/>
      <c r="HO32" s="282"/>
      <c r="HP32" s="282"/>
      <c r="HQ32" s="282"/>
      <c r="HR32" s="282"/>
      <c r="HS32" s="282"/>
      <c r="HT32" s="282"/>
      <c r="HU32" s="282"/>
      <c r="HV32" s="282"/>
      <c r="HW32" s="270">
        <v>6.5938491930302365E-2</v>
      </c>
      <c r="HX32" s="282"/>
      <c r="HY32" s="282"/>
      <c r="HZ32" s="282"/>
      <c r="IA32" s="282"/>
      <c r="IB32" s="282"/>
      <c r="IC32" s="282"/>
      <c r="ID32" s="282"/>
      <c r="IE32" s="270">
        <v>0.10703019577872623</v>
      </c>
      <c r="II32" s="342">
        <v>5.6838504193542888E-2</v>
      </c>
      <c r="IJ32" s="342"/>
      <c r="IK32" s="342"/>
      <c r="IL32" s="342">
        <v>8.3073404496731784E-2</v>
      </c>
      <c r="IM32" s="342"/>
    </row>
    <row r="33" spans="1:252" ht="15" customHeight="1">
      <c r="A33" s="282" t="s">
        <v>351</v>
      </c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  <c r="EO33" s="292"/>
      <c r="EP33" s="292"/>
      <c r="EQ33" s="292"/>
      <c r="ER33" s="292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2"/>
      <c r="FI33" s="292"/>
      <c r="FJ33" s="292"/>
      <c r="FK33" s="292"/>
      <c r="FL33" s="292"/>
      <c r="FM33" s="292"/>
      <c r="FN33" s="292"/>
      <c r="FO33" s="292"/>
      <c r="FP33" s="292"/>
      <c r="FQ33" s="292"/>
      <c r="FR33" s="292"/>
      <c r="FS33" s="292"/>
      <c r="FT33" s="292"/>
      <c r="FU33" s="292"/>
      <c r="FV33" s="292"/>
      <c r="FW33" s="292"/>
      <c r="FX33" s="292"/>
      <c r="FY33" s="292"/>
      <c r="FZ33" s="292"/>
      <c r="GA33" s="292"/>
      <c r="GB33" s="292"/>
      <c r="GC33" s="292"/>
      <c r="GD33" s="292"/>
      <c r="GE33" s="292"/>
      <c r="GF33" s="292"/>
      <c r="GG33" s="292"/>
      <c r="GH33" s="292"/>
      <c r="GI33" s="292"/>
      <c r="GJ33" s="292"/>
      <c r="GK33" s="292"/>
      <c r="GL33" s="292"/>
      <c r="GM33" s="292"/>
      <c r="GN33" s="292"/>
      <c r="GO33" s="292"/>
      <c r="GP33" s="292"/>
      <c r="GQ33" s="292"/>
      <c r="GR33" s="292"/>
      <c r="GS33" s="292"/>
      <c r="GT33" s="292"/>
      <c r="GU33" s="292"/>
      <c r="GV33" s="292"/>
      <c r="GW33" s="292"/>
      <c r="GX33" s="292"/>
      <c r="GY33" s="292"/>
      <c r="GZ33" s="292"/>
      <c r="HA33" s="292"/>
      <c r="HB33" s="292"/>
      <c r="HC33" s="292"/>
      <c r="HD33" s="292"/>
      <c r="HE33" s="292"/>
      <c r="HF33" s="292"/>
      <c r="HG33" s="292"/>
      <c r="HW33" s="342">
        <v>5.8439378973714748E-2</v>
      </c>
      <c r="IE33" s="342">
        <v>7.7985222172769708E-2</v>
      </c>
      <c r="II33" s="342">
        <v>8.4114173372036707E-2</v>
      </c>
      <c r="IJ33" s="342"/>
      <c r="IK33" s="342"/>
      <c r="IL33" s="342">
        <v>0.11290033119605827</v>
      </c>
      <c r="IM33" s="342"/>
    </row>
    <row r="34" spans="1:252" ht="15" customHeight="1">
      <c r="A34" s="282" t="s">
        <v>352</v>
      </c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  <c r="EO34" s="292"/>
      <c r="EP34" s="292"/>
      <c r="EQ34" s="292"/>
      <c r="ER34" s="292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2"/>
      <c r="FI34" s="292"/>
      <c r="FJ34" s="292"/>
      <c r="FK34" s="292"/>
      <c r="FL34" s="292"/>
      <c r="FM34" s="292"/>
      <c r="FN34" s="292"/>
      <c r="FO34" s="292"/>
      <c r="FP34" s="292"/>
      <c r="FQ34" s="292"/>
      <c r="FR34" s="292"/>
      <c r="FS34" s="292"/>
      <c r="FT34" s="292"/>
      <c r="FU34" s="292"/>
      <c r="FV34" s="292"/>
      <c r="FW34" s="292"/>
      <c r="FX34" s="292"/>
      <c r="FY34" s="292"/>
      <c r="FZ34" s="292"/>
      <c r="GA34" s="292"/>
      <c r="GB34" s="292"/>
      <c r="GC34" s="292"/>
      <c r="GD34" s="292"/>
      <c r="GE34" s="292"/>
      <c r="GF34" s="292"/>
      <c r="GG34" s="292"/>
      <c r="GH34" s="292"/>
      <c r="GI34" s="292"/>
      <c r="GJ34" s="292"/>
      <c r="GK34" s="292"/>
      <c r="GL34" s="292"/>
      <c r="GM34" s="292"/>
      <c r="GN34" s="292"/>
      <c r="GO34" s="292"/>
      <c r="GP34" s="292"/>
      <c r="GQ34" s="292"/>
      <c r="GR34" s="292"/>
      <c r="GS34" s="292"/>
      <c r="GT34" s="292"/>
      <c r="GU34" s="292"/>
      <c r="GV34" s="292"/>
      <c r="GW34" s="292"/>
      <c r="GX34" s="292"/>
      <c r="GY34" s="292"/>
      <c r="GZ34" s="292"/>
      <c r="HA34" s="292"/>
      <c r="HB34" s="292"/>
      <c r="HC34" s="292"/>
      <c r="HD34" s="292"/>
      <c r="HE34" s="292"/>
      <c r="HF34" s="292"/>
      <c r="HG34" s="292"/>
      <c r="HW34" s="342">
        <v>9.3959474103127189E-2</v>
      </c>
      <c r="IE34" s="342">
        <v>0.12818444090199005</v>
      </c>
      <c r="II34" s="342">
        <v>0.10961363929448233</v>
      </c>
      <c r="IJ34" s="342"/>
      <c r="IK34" s="342"/>
      <c r="IL34" s="342">
        <v>0.12538878086330485</v>
      </c>
      <c r="IM34" s="342"/>
    </row>
    <row r="35" spans="1:252" ht="15" customHeight="1">
      <c r="A35" s="282" t="s">
        <v>353</v>
      </c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  <c r="EO35" s="292"/>
      <c r="EP35" s="292"/>
      <c r="EQ35" s="292"/>
      <c r="ER35" s="292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2"/>
      <c r="FI35" s="292"/>
      <c r="FJ35" s="292"/>
      <c r="FK35" s="292"/>
      <c r="FL35" s="292"/>
      <c r="FM35" s="292"/>
      <c r="FN35" s="292"/>
      <c r="FO35" s="292"/>
      <c r="FP35" s="292"/>
      <c r="FQ35" s="292"/>
      <c r="FR35" s="292"/>
      <c r="FS35" s="292"/>
      <c r="FT35" s="292"/>
      <c r="FU35" s="292"/>
      <c r="FV35" s="292"/>
      <c r="FW35" s="292"/>
      <c r="FX35" s="292"/>
      <c r="FY35" s="292"/>
      <c r="FZ35" s="292"/>
      <c r="GA35" s="292"/>
      <c r="GB35" s="292"/>
      <c r="GC35" s="292"/>
      <c r="GD35" s="292"/>
      <c r="GE35" s="292"/>
      <c r="GF35" s="292"/>
      <c r="GG35" s="292"/>
      <c r="GH35" s="292"/>
      <c r="GI35" s="292"/>
      <c r="GJ35" s="292"/>
      <c r="GK35" s="292"/>
      <c r="GL35" s="292"/>
      <c r="GM35" s="292"/>
      <c r="GN35" s="292"/>
      <c r="GO35" s="292"/>
      <c r="GP35" s="292"/>
      <c r="GQ35" s="292"/>
      <c r="GR35" s="292"/>
      <c r="GS35" s="292"/>
      <c r="GT35" s="292"/>
      <c r="GU35" s="292"/>
      <c r="GV35" s="292"/>
      <c r="GW35" s="292"/>
      <c r="GX35" s="292"/>
      <c r="GY35" s="292"/>
      <c r="GZ35" s="292"/>
      <c r="HA35" s="292"/>
      <c r="HB35" s="292"/>
      <c r="HC35" s="292"/>
      <c r="HD35" s="292"/>
      <c r="HE35" s="292"/>
      <c r="HF35" s="292"/>
      <c r="HG35" s="292"/>
      <c r="HW35" s="342">
        <v>6.3195849595795897E-2</v>
      </c>
      <c r="IE35" s="342">
        <v>5.605077018829583E-2</v>
      </c>
      <c r="II35" s="342">
        <v>6.0682889323071906E-2</v>
      </c>
      <c r="IJ35" s="342"/>
      <c r="IK35" s="342"/>
      <c r="IL35" s="342">
        <v>6.4266570556032646E-2</v>
      </c>
      <c r="IM35" s="342"/>
    </row>
    <row r="36" spans="1:252" ht="15" customHeight="1">
      <c r="A36" s="282" t="s">
        <v>354</v>
      </c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  <c r="EO36" s="292"/>
      <c r="EP36" s="292"/>
      <c r="EQ36" s="292"/>
      <c r="ER36" s="292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2"/>
      <c r="FI36" s="292"/>
      <c r="FJ36" s="292"/>
      <c r="FK36" s="292"/>
      <c r="FL36" s="292"/>
      <c r="FM36" s="292"/>
      <c r="FN36" s="292"/>
      <c r="FO36" s="292"/>
      <c r="FP36" s="292"/>
      <c r="FQ36" s="292"/>
      <c r="FR36" s="292"/>
      <c r="FS36" s="292"/>
      <c r="FT36" s="292"/>
      <c r="FU36" s="292"/>
      <c r="FV36" s="292"/>
      <c r="FW36" s="292"/>
      <c r="FX36" s="292"/>
      <c r="FY36" s="292"/>
      <c r="FZ36" s="292"/>
      <c r="GA36" s="292"/>
      <c r="GB36" s="292"/>
      <c r="GC36" s="292"/>
      <c r="GD36" s="292"/>
      <c r="GE36" s="292"/>
      <c r="GF36" s="292"/>
      <c r="GG36" s="292"/>
      <c r="GH36" s="292"/>
      <c r="GI36" s="292"/>
      <c r="GJ36" s="292"/>
      <c r="GK36" s="292"/>
      <c r="GL36" s="292"/>
      <c r="GM36" s="292"/>
      <c r="GN36" s="292"/>
      <c r="GO36" s="292"/>
      <c r="GP36" s="292"/>
      <c r="GQ36" s="292"/>
      <c r="GR36" s="292"/>
      <c r="GS36" s="292"/>
      <c r="GT36" s="292"/>
      <c r="GU36" s="292"/>
      <c r="GV36" s="292"/>
      <c r="GW36" s="292"/>
      <c r="GX36" s="292"/>
      <c r="GY36" s="292"/>
      <c r="GZ36" s="292"/>
      <c r="HA36" s="292"/>
      <c r="HB36" s="292"/>
      <c r="HC36" s="292"/>
      <c r="HD36" s="292"/>
      <c r="HE36" s="292"/>
      <c r="HF36" s="292"/>
      <c r="HG36" s="292"/>
      <c r="HW36" s="342">
        <v>6.4730194957757555E-3</v>
      </c>
      <c r="IE36" s="342">
        <v>7.7009963596257128E-3</v>
      </c>
      <c r="II36" s="342">
        <v>7.1267114205003047E-3</v>
      </c>
      <c r="IJ36" s="342"/>
      <c r="IK36" s="342"/>
      <c r="IL36" s="342">
        <v>4.9583001469840097E-3</v>
      </c>
      <c r="IM36" s="342"/>
    </row>
    <row r="37" spans="1:252" ht="15" customHeight="1">
      <c r="B37" s="282"/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  <c r="AC37" s="282"/>
      <c r="AD37" s="282"/>
      <c r="AE37" s="282"/>
      <c r="AF37" s="282"/>
      <c r="AG37" s="282"/>
      <c r="AH37" s="282"/>
      <c r="AI37" s="282"/>
      <c r="AJ37" s="282"/>
      <c r="AK37" s="282"/>
      <c r="AL37" s="282"/>
      <c r="AM37" s="282"/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166"/>
      <c r="FO37" s="282"/>
      <c r="FP37" s="282"/>
      <c r="FQ37" s="282"/>
      <c r="FR37" s="282"/>
      <c r="FS37" s="282"/>
      <c r="FT37" s="282"/>
      <c r="FU37" s="282"/>
      <c r="FV37" s="282"/>
      <c r="FW37" s="282"/>
      <c r="FX37" s="282"/>
      <c r="FY37" s="282"/>
      <c r="FZ37" s="282"/>
      <c r="GA37" s="282"/>
      <c r="GB37" s="282"/>
      <c r="GC37" s="282"/>
      <c r="GD37" s="282"/>
      <c r="GE37" s="282"/>
      <c r="GF37" s="282"/>
      <c r="GG37" s="282"/>
      <c r="GH37" s="282"/>
      <c r="GI37" s="282"/>
      <c r="GJ37" s="282"/>
      <c r="GK37" s="282"/>
      <c r="GL37" s="282"/>
      <c r="GM37" s="282"/>
      <c r="GN37" s="282"/>
      <c r="GO37" s="282"/>
      <c r="GP37" s="282"/>
      <c r="GQ37" s="282"/>
      <c r="GR37" s="282"/>
      <c r="GS37" s="282"/>
      <c r="GT37" s="282"/>
      <c r="GU37" s="282"/>
      <c r="GV37" s="282"/>
      <c r="GW37" s="282"/>
      <c r="GX37" s="282"/>
      <c r="GY37" s="282"/>
      <c r="GZ37" s="282"/>
      <c r="HA37" s="282"/>
      <c r="HB37" s="282"/>
      <c r="HC37" s="282"/>
      <c r="HD37" s="282"/>
      <c r="HE37" s="282"/>
      <c r="HF37" s="282"/>
      <c r="HG37" s="282"/>
    </row>
    <row r="38" spans="1:252" s="355" customFormat="1" ht="15" customHeight="1">
      <c r="A38" s="347" t="s">
        <v>168</v>
      </c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52"/>
      <c r="BC38" s="352"/>
      <c r="BD38" s="352"/>
      <c r="BE38" s="352"/>
      <c r="BF38" s="352"/>
      <c r="BG38" s="352"/>
      <c r="BH38" s="352"/>
      <c r="BI38" s="352"/>
      <c r="BJ38" s="352"/>
      <c r="BK38" s="352"/>
      <c r="BL38" s="352"/>
      <c r="BM38" s="352"/>
      <c r="BN38" s="352"/>
      <c r="BO38" s="352"/>
      <c r="BP38" s="352"/>
      <c r="BQ38" s="352"/>
      <c r="BR38" s="352"/>
      <c r="BS38" s="352"/>
      <c r="BT38" s="352"/>
      <c r="BU38" s="352"/>
      <c r="BV38" s="352"/>
      <c r="BW38" s="352"/>
      <c r="BX38" s="352"/>
      <c r="BY38" s="352"/>
      <c r="BZ38" s="352"/>
      <c r="CA38" s="352"/>
      <c r="CB38" s="352"/>
      <c r="CC38" s="352"/>
      <c r="CD38" s="352"/>
      <c r="CE38" s="352"/>
      <c r="CF38" s="352"/>
      <c r="CG38" s="352"/>
      <c r="CH38" s="352"/>
      <c r="CI38" s="352"/>
      <c r="CJ38" s="352"/>
      <c r="CK38" s="352"/>
      <c r="CL38" s="352"/>
      <c r="CM38" s="352"/>
      <c r="CN38" s="352"/>
      <c r="CO38" s="352"/>
      <c r="CP38" s="352"/>
      <c r="CQ38" s="352"/>
      <c r="CR38" s="352"/>
      <c r="CS38" s="352"/>
      <c r="CT38" s="352"/>
      <c r="CU38" s="352"/>
      <c r="CV38" s="352"/>
      <c r="CW38" s="352"/>
      <c r="CX38" s="352"/>
      <c r="CY38" s="352"/>
      <c r="CZ38" s="352"/>
      <c r="DA38" s="352"/>
      <c r="DB38" s="352"/>
      <c r="DC38" s="352"/>
      <c r="DD38" s="352"/>
      <c r="DE38" s="352"/>
      <c r="DF38" s="352"/>
      <c r="DG38" s="352"/>
      <c r="DH38" s="352"/>
      <c r="DI38" s="352"/>
      <c r="DJ38" s="352"/>
      <c r="DK38" s="352"/>
      <c r="DL38" s="352"/>
      <c r="DM38" s="352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2"/>
      <c r="EF38" s="352"/>
      <c r="EG38" s="352"/>
      <c r="EH38" s="352"/>
      <c r="EI38" s="352"/>
      <c r="EJ38" s="352"/>
      <c r="EK38" s="352"/>
      <c r="EL38" s="352"/>
      <c r="EM38" s="352"/>
      <c r="EN38" s="352"/>
      <c r="EO38" s="352"/>
      <c r="EP38" s="352"/>
      <c r="EQ38" s="352"/>
      <c r="ER38" s="352"/>
      <c r="ES38" s="352"/>
      <c r="ET38" s="352"/>
      <c r="EU38" s="352"/>
      <c r="EV38" s="352"/>
      <c r="EW38" s="352"/>
      <c r="EX38" s="352"/>
      <c r="EY38" s="352"/>
      <c r="EZ38" s="352"/>
      <c r="FA38" s="352"/>
      <c r="FB38" s="352"/>
      <c r="FC38" s="352"/>
      <c r="FD38" s="352"/>
      <c r="FE38" s="352"/>
      <c r="FF38" s="352"/>
      <c r="FG38" s="352"/>
      <c r="FH38" s="352"/>
      <c r="FI38" s="352"/>
      <c r="FJ38" s="352"/>
      <c r="FK38" s="352"/>
      <c r="FL38" s="352"/>
      <c r="FM38" s="352"/>
      <c r="FN38" s="358"/>
      <c r="FO38" s="352"/>
      <c r="FP38" s="352"/>
      <c r="FQ38" s="352"/>
      <c r="FR38" s="352"/>
      <c r="FS38" s="352"/>
      <c r="FT38" s="352"/>
      <c r="FU38" s="352"/>
      <c r="FV38" s="352"/>
      <c r="FW38" s="352"/>
      <c r="FX38" s="352"/>
      <c r="FY38" s="352"/>
      <c r="FZ38" s="352"/>
      <c r="GA38" s="352"/>
      <c r="GB38" s="352"/>
      <c r="GC38" s="352"/>
      <c r="GD38" s="352"/>
      <c r="GE38" s="352"/>
      <c r="GF38" s="352"/>
      <c r="GG38" s="352"/>
      <c r="GH38" s="352"/>
      <c r="GI38" s="352"/>
      <c r="GJ38" s="352"/>
      <c r="GK38" s="352"/>
      <c r="GL38" s="352"/>
      <c r="GM38" s="352"/>
      <c r="GN38" s="352"/>
      <c r="GO38" s="352"/>
      <c r="GP38" s="352"/>
      <c r="GQ38" s="352"/>
      <c r="GR38" s="352"/>
      <c r="GS38" s="352"/>
      <c r="GT38" s="352"/>
      <c r="GU38" s="352"/>
      <c r="GV38" s="352"/>
      <c r="GW38" s="352"/>
      <c r="GX38" s="352"/>
      <c r="GY38" s="352"/>
      <c r="GZ38" s="352"/>
      <c r="HA38" s="352"/>
      <c r="HB38" s="352"/>
      <c r="HC38" s="352"/>
      <c r="HD38" s="352"/>
      <c r="HE38" s="352"/>
      <c r="HF38" s="352"/>
      <c r="HG38" s="352"/>
      <c r="HY38" s="357">
        <v>4</v>
      </c>
      <c r="HZ38" s="357">
        <v>5</v>
      </c>
      <c r="IA38" s="357">
        <v>6</v>
      </c>
      <c r="IB38" s="357">
        <v>7</v>
      </c>
      <c r="IC38" s="357">
        <v>8</v>
      </c>
      <c r="ID38" s="357">
        <v>9</v>
      </c>
      <c r="IE38" s="357">
        <v>10</v>
      </c>
      <c r="IF38" s="357">
        <v>11</v>
      </c>
      <c r="IG38" s="357">
        <v>12</v>
      </c>
      <c r="IH38" s="357">
        <v>1</v>
      </c>
      <c r="II38" s="357">
        <v>2</v>
      </c>
      <c r="IJ38" s="357">
        <v>3</v>
      </c>
      <c r="IK38" s="357">
        <v>4</v>
      </c>
      <c r="IL38" s="357">
        <v>5</v>
      </c>
      <c r="IM38" s="357"/>
      <c r="IO38" s="359" t="s">
        <v>169</v>
      </c>
      <c r="IP38" s="347"/>
      <c r="IQ38" s="347"/>
      <c r="IR38" s="360"/>
    </row>
    <row r="39" spans="1:252" ht="15" customHeight="1">
      <c r="A39" s="148" t="s">
        <v>357</v>
      </c>
      <c r="B39" s="282"/>
      <c r="C39" s="282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  <c r="AC39" s="282"/>
      <c r="AD39" s="282"/>
      <c r="AE39" s="282"/>
      <c r="AF39" s="282"/>
      <c r="AG39" s="282"/>
      <c r="AH39" s="282"/>
      <c r="AI39" s="282"/>
      <c r="AJ39" s="282"/>
      <c r="AK39" s="282"/>
      <c r="AL39" s="282"/>
      <c r="AM39" s="282"/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166"/>
      <c r="FO39" s="282"/>
      <c r="FP39" s="282"/>
      <c r="FQ39" s="282"/>
      <c r="FR39" s="282"/>
      <c r="FS39" s="282"/>
      <c r="FT39" s="282"/>
      <c r="FU39" s="282"/>
      <c r="FV39" s="282"/>
      <c r="FW39" s="282"/>
      <c r="FX39" s="282"/>
      <c r="FY39" s="282"/>
      <c r="FZ39" s="282"/>
      <c r="GA39" s="282"/>
      <c r="GB39" s="282"/>
      <c r="GC39" s="282"/>
      <c r="GD39" s="282"/>
      <c r="GE39" s="282"/>
      <c r="GF39" s="282"/>
      <c r="GG39" s="282"/>
      <c r="GH39" s="282"/>
      <c r="GI39" s="282"/>
      <c r="GJ39" s="282"/>
      <c r="GK39" s="282"/>
      <c r="GL39" s="282"/>
      <c r="GM39" s="282"/>
      <c r="GN39" s="282"/>
      <c r="GO39" s="282"/>
      <c r="GP39" s="282"/>
      <c r="GQ39" s="282"/>
      <c r="GR39" s="282"/>
      <c r="GS39" s="282"/>
      <c r="GT39" s="282"/>
      <c r="GU39" s="282"/>
      <c r="GV39" s="282"/>
      <c r="GW39" s="282"/>
      <c r="GX39" s="282"/>
      <c r="GY39" s="282"/>
      <c r="GZ39" s="282"/>
      <c r="HA39" s="282"/>
      <c r="HB39" s="282"/>
      <c r="HC39" s="282"/>
      <c r="HD39" s="282"/>
      <c r="HE39" s="282"/>
      <c r="HF39" s="282"/>
      <c r="HG39" s="282"/>
      <c r="HY39" s="342"/>
      <c r="HZ39" s="342"/>
      <c r="IA39" s="342"/>
      <c r="IB39" s="342"/>
      <c r="IC39" s="342"/>
      <c r="ID39" s="342"/>
      <c r="IE39" s="342">
        <v>9.1489999999999988E-2</v>
      </c>
      <c r="IF39" s="342">
        <v>9.2319999999999999E-2</v>
      </c>
      <c r="IG39" s="342"/>
      <c r="IH39" s="342">
        <v>9.1179999999999997E-2</v>
      </c>
      <c r="II39" s="342">
        <v>9.128E-2</v>
      </c>
      <c r="IJ39" s="342">
        <v>9.1289999999999996E-2</v>
      </c>
      <c r="IK39" s="342">
        <v>9.2174999999999993E-2</v>
      </c>
      <c r="IL39" s="342">
        <v>9.1340000000000005E-2</v>
      </c>
      <c r="IM39" s="342"/>
      <c r="IN39" s="342"/>
      <c r="IO39" s="148" t="s">
        <v>417</v>
      </c>
      <c r="IR39" s="148" t="s">
        <v>418</v>
      </c>
    </row>
    <row r="40" spans="1:252" ht="15" customHeight="1">
      <c r="A40" s="148" t="s">
        <v>358</v>
      </c>
      <c r="B40" s="282"/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  <c r="AC40" s="282"/>
      <c r="AD40" s="282"/>
      <c r="AE40" s="282"/>
      <c r="AF40" s="282"/>
      <c r="AG40" s="282"/>
      <c r="AH40" s="282"/>
      <c r="AI40" s="282"/>
      <c r="AJ40" s="282"/>
      <c r="AK40" s="282"/>
      <c r="AL40" s="282"/>
      <c r="AM40" s="282"/>
      <c r="AN40" s="282"/>
      <c r="AO40" s="282"/>
      <c r="AP40" s="282"/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  <c r="BK40" s="282"/>
      <c r="BL40" s="282"/>
      <c r="BM40" s="282"/>
      <c r="BN40" s="282"/>
      <c r="BO40" s="282"/>
      <c r="BP40" s="282"/>
      <c r="BQ40" s="282"/>
      <c r="BR40" s="282"/>
      <c r="BS40" s="282"/>
      <c r="BT40" s="282"/>
      <c r="BU40" s="282"/>
      <c r="BV40" s="282"/>
      <c r="BW40" s="282"/>
      <c r="BX40" s="282"/>
      <c r="BY40" s="282"/>
      <c r="BZ40" s="282"/>
      <c r="CA40" s="282"/>
      <c r="CB40" s="282"/>
      <c r="CC40" s="282"/>
      <c r="CD40" s="282"/>
      <c r="CE40" s="282"/>
      <c r="CF40" s="282"/>
      <c r="CG40" s="282"/>
      <c r="CH40" s="282"/>
      <c r="CI40" s="282"/>
      <c r="CJ40" s="282"/>
      <c r="CK40" s="282"/>
      <c r="CL40" s="282"/>
      <c r="CM40" s="282"/>
      <c r="CN40" s="282"/>
      <c r="CO40" s="282"/>
      <c r="CP40" s="282"/>
      <c r="CQ40" s="282"/>
      <c r="CR40" s="282"/>
      <c r="CS40" s="282"/>
      <c r="CT40" s="282"/>
      <c r="CU40" s="282"/>
      <c r="CV40" s="282"/>
      <c r="CW40" s="282"/>
      <c r="CX40" s="282"/>
      <c r="CY40" s="282"/>
      <c r="CZ40" s="282"/>
      <c r="DA40" s="282"/>
      <c r="DB40" s="282"/>
      <c r="DC40" s="282"/>
      <c r="DD40" s="282"/>
      <c r="DE40" s="282"/>
      <c r="DF40" s="282"/>
      <c r="DG40" s="282"/>
      <c r="DH40" s="282"/>
      <c r="DI40" s="282"/>
      <c r="DJ40" s="282"/>
      <c r="DK40" s="282"/>
      <c r="DL40" s="282"/>
      <c r="DM40" s="282"/>
      <c r="DN40" s="282"/>
      <c r="DO40" s="282"/>
      <c r="DP40" s="282"/>
      <c r="DQ40" s="282"/>
      <c r="DR40" s="282"/>
      <c r="DS40" s="282"/>
      <c r="DT40" s="282"/>
      <c r="DU40" s="282"/>
      <c r="DV40" s="282"/>
      <c r="DW40" s="282"/>
      <c r="DX40" s="282"/>
      <c r="DY40" s="282"/>
      <c r="DZ40" s="282"/>
      <c r="EA40" s="282"/>
      <c r="EB40" s="282"/>
      <c r="EC40" s="282"/>
      <c r="ED40" s="282"/>
      <c r="EE40" s="282"/>
      <c r="EF40" s="282"/>
      <c r="EG40" s="282"/>
      <c r="EH40" s="282"/>
      <c r="EI40" s="282"/>
      <c r="EJ40" s="282"/>
      <c r="EK40" s="282"/>
      <c r="EL40" s="282"/>
      <c r="EM40" s="282"/>
      <c r="EN40" s="282"/>
      <c r="EO40" s="282"/>
      <c r="EP40" s="282"/>
      <c r="EQ40" s="282"/>
      <c r="ER40" s="282"/>
      <c r="ES40" s="282"/>
      <c r="ET40" s="282"/>
      <c r="EU40" s="282"/>
      <c r="EV40" s="282"/>
      <c r="EW40" s="282"/>
      <c r="EX40" s="282"/>
      <c r="EY40" s="282"/>
      <c r="EZ40" s="282"/>
      <c r="FA40" s="282"/>
      <c r="FB40" s="282"/>
      <c r="FC40" s="282"/>
      <c r="FD40" s="282"/>
      <c r="FE40" s="282"/>
      <c r="FF40" s="282"/>
      <c r="FG40" s="282"/>
      <c r="FH40" s="282"/>
      <c r="FI40" s="282"/>
      <c r="FJ40" s="282"/>
      <c r="FK40" s="282"/>
      <c r="FL40" s="282"/>
      <c r="FM40" s="282"/>
      <c r="FN40" s="166"/>
      <c r="FO40" s="282"/>
      <c r="FP40" s="282"/>
      <c r="FQ40" s="282"/>
      <c r="FR40" s="282"/>
      <c r="FS40" s="282"/>
      <c r="FT40" s="282"/>
      <c r="FU40" s="282"/>
      <c r="FV40" s="282"/>
      <c r="FW40" s="282"/>
      <c r="FX40" s="282"/>
      <c r="FY40" s="282"/>
      <c r="FZ40" s="282"/>
      <c r="GA40" s="282"/>
      <c r="GB40" s="282"/>
      <c r="GC40" s="282"/>
      <c r="GD40" s="282"/>
      <c r="GE40" s="282"/>
      <c r="GF40" s="282"/>
      <c r="GG40" s="282"/>
      <c r="GH40" s="282"/>
      <c r="GI40" s="282"/>
      <c r="GJ40" s="282"/>
      <c r="GK40" s="282"/>
      <c r="GL40" s="282"/>
      <c r="GM40" s="282"/>
      <c r="GN40" s="282"/>
      <c r="GO40" s="282"/>
      <c r="GP40" s="282"/>
      <c r="GQ40" s="282"/>
      <c r="GR40" s="282"/>
      <c r="GS40" s="282"/>
      <c r="GT40" s="282"/>
      <c r="GU40" s="282"/>
      <c r="GV40" s="282"/>
      <c r="GW40" s="282"/>
      <c r="GX40" s="282"/>
      <c r="GY40" s="282"/>
      <c r="GZ40" s="282"/>
      <c r="HA40" s="282"/>
      <c r="HB40" s="282"/>
      <c r="HC40" s="282"/>
      <c r="HD40" s="282"/>
      <c r="HE40" s="282"/>
      <c r="HF40" s="282"/>
      <c r="HG40" s="282"/>
      <c r="HY40" s="342">
        <v>9.3699999999999992E-2</v>
      </c>
      <c r="HZ40" s="342">
        <v>9.3240000000000003E-2</v>
      </c>
      <c r="IA40" s="342">
        <v>9.3039999999999998E-2</v>
      </c>
      <c r="IB40" s="342">
        <v>9.4289999999999999E-2</v>
      </c>
      <c r="IC40" s="342">
        <v>9.3230000000000007E-2</v>
      </c>
      <c r="ID40" s="342">
        <v>9.3079999999999996E-2</v>
      </c>
      <c r="IE40" s="342">
        <v>9.4450000000000006E-2</v>
      </c>
      <c r="IF40" s="342"/>
      <c r="IG40" s="342">
        <v>9.4310000000000005E-2</v>
      </c>
      <c r="IH40" s="342">
        <v>9.3369999999999995E-2</v>
      </c>
      <c r="II40" s="342">
        <v>9.3019999999999992E-2</v>
      </c>
      <c r="IJ40" s="342">
        <v>9.264E-2</v>
      </c>
      <c r="IK40" s="342">
        <v>9.4649999999999998E-2</v>
      </c>
      <c r="IL40" s="342">
        <v>9.2939999999999995E-2</v>
      </c>
      <c r="IM40" s="342"/>
      <c r="IN40" s="342"/>
      <c r="IO40" s="361">
        <v>9.166051282051281E-2</v>
      </c>
      <c r="IP40" s="459">
        <v>9.3287756128634935E-4</v>
      </c>
      <c r="IQ40" s="459">
        <v>1</v>
      </c>
      <c r="IR40" s="362">
        <v>9.0727635259226461E-2</v>
      </c>
    </row>
    <row r="41" spans="1:252" ht="15" customHeight="1">
      <c r="A41" s="148" t="s">
        <v>359</v>
      </c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2"/>
      <c r="AO41" s="282"/>
      <c r="AP41" s="282"/>
      <c r="AQ41" s="282"/>
      <c r="AR41" s="282"/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/>
      <c r="BQ41" s="282"/>
      <c r="BR41" s="282"/>
      <c r="BS41" s="282"/>
      <c r="BT41" s="282"/>
      <c r="BU41" s="282"/>
      <c r="BV41" s="282"/>
      <c r="BW41" s="282"/>
      <c r="BX41" s="282"/>
      <c r="BY41" s="282"/>
      <c r="BZ41" s="282"/>
      <c r="CA41" s="282"/>
      <c r="CB41" s="282"/>
      <c r="CC41" s="282"/>
      <c r="CD41" s="282"/>
      <c r="CE41" s="282"/>
      <c r="CF41" s="282"/>
      <c r="CG41" s="282"/>
      <c r="CH41" s="282"/>
      <c r="CI41" s="282"/>
      <c r="CJ41" s="282"/>
      <c r="CK41" s="282"/>
      <c r="CL41" s="282"/>
      <c r="CM41" s="282"/>
      <c r="CN41" s="282"/>
      <c r="CO41" s="282"/>
      <c r="CP41" s="282"/>
      <c r="CQ41" s="282"/>
      <c r="CR41" s="282"/>
      <c r="CS41" s="282"/>
      <c r="CT41" s="282"/>
      <c r="CU41" s="282"/>
      <c r="CV41" s="282"/>
      <c r="CW41" s="282"/>
      <c r="CX41" s="282"/>
      <c r="CY41" s="282"/>
      <c r="CZ41" s="282"/>
      <c r="DA41" s="282"/>
      <c r="DB41" s="282"/>
      <c r="DC41" s="282"/>
      <c r="DD41" s="282"/>
      <c r="DE41" s="282"/>
      <c r="DF41" s="282"/>
      <c r="DG41" s="282"/>
      <c r="DH41" s="282"/>
      <c r="DI41" s="282"/>
      <c r="DJ41" s="282"/>
      <c r="DK41" s="282"/>
      <c r="DL41" s="282"/>
      <c r="DM41" s="282"/>
      <c r="DN41" s="282"/>
      <c r="DO41" s="282"/>
      <c r="DP41" s="282"/>
      <c r="DQ41" s="282"/>
      <c r="DR41" s="282"/>
      <c r="DS41" s="282"/>
      <c r="DT41" s="282"/>
      <c r="DU41" s="282"/>
      <c r="DV41" s="282"/>
      <c r="DW41" s="282"/>
      <c r="DX41" s="282"/>
      <c r="DY41" s="282"/>
      <c r="DZ41" s="282"/>
      <c r="EA41" s="282"/>
      <c r="EB41" s="282"/>
      <c r="EC41" s="282"/>
      <c r="ED41" s="282"/>
      <c r="EE41" s="282"/>
      <c r="EF41" s="282"/>
      <c r="EG41" s="282"/>
      <c r="EH41" s="282"/>
      <c r="EI41" s="282"/>
      <c r="EJ41" s="282"/>
      <c r="EK41" s="282"/>
      <c r="EL41" s="282"/>
      <c r="EM41" s="282"/>
      <c r="EN41" s="282"/>
      <c r="EO41" s="282"/>
      <c r="EP41" s="282"/>
      <c r="EQ41" s="282"/>
      <c r="ER41" s="282"/>
      <c r="ES41" s="282"/>
      <c r="ET41" s="282"/>
      <c r="EU41" s="282"/>
      <c r="EV41" s="282"/>
      <c r="EW41" s="282"/>
      <c r="EX41" s="282"/>
      <c r="EY41" s="282"/>
      <c r="EZ41" s="282"/>
      <c r="FA41" s="282"/>
      <c r="FB41" s="282"/>
      <c r="FC41" s="282"/>
      <c r="FD41" s="282"/>
      <c r="FE41" s="282"/>
      <c r="FF41" s="282"/>
      <c r="FG41" s="282"/>
      <c r="FH41" s="282"/>
      <c r="FI41" s="282"/>
      <c r="FJ41" s="282"/>
      <c r="FK41" s="282"/>
      <c r="FL41" s="282"/>
      <c r="FM41" s="282"/>
      <c r="FN41" s="166"/>
      <c r="FO41" s="282"/>
      <c r="FP41" s="282"/>
      <c r="FQ41" s="282"/>
      <c r="FR41" s="282"/>
      <c r="FS41" s="282"/>
      <c r="FT41" s="282"/>
      <c r="FU41" s="282"/>
      <c r="FV41" s="282"/>
      <c r="FW41" s="282"/>
      <c r="FX41" s="282"/>
      <c r="FY41" s="282"/>
      <c r="FZ41" s="282"/>
      <c r="GA41" s="282"/>
      <c r="GB41" s="282"/>
      <c r="GC41" s="282"/>
      <c r="GD41" s="282"/>
      <c r="GE41" s="282"/>
      <c r="GF41" s="282"/>
      <c r="GG41" s="282"/>
      <c r="GH41" s="282"/>
      <c r="GI41" s="282"/>
      <c r="GJ41" s="282"/>
      <c r="GK41" s="282"/>
      <c r="GL41" s="282"/>
      <c r="GM41" s="282"/>
      <c r="GN41" s="282"/>
      <c r="GO41" s="282"/>
      <c r="GP41" s="282"/>
      <c r="GQ41" s="282"/>
      <c r="GR41" s="282"/>
      <c r="GS41" s="282"/>
      <c r="GT41" s="282"/>
      <c r="GU41" s="282"/>
      <c r="GV41" s="282"/>
      <c r="GW41" s="282"/>
      <c r="GX41" s="282"/>
      <c r="GY41" s="282"/>
      <c r="GZ41" s="282"/>
      <c r="HA41" s="282"/>
      <c r="HB41" s="282"/>
      <c r="HC41" s="282"/>
      <c r="HD41" s="282"/>
      <c r="HE41" s="282"/>
      <c r="HF41" s="282"/>
      <c r="HG41" s="282"/>
      <c r="HY41" s="342">
        <v>0.10477</v>
      </c>
      <c r="HZ41" s="342">
        <v>0.10271000000000001</v>
      </c>
      <c r="IA41" s="342">
        <v>0.10204000000000001</v>
      </c>
      <c r="IB41" s="342"/>
      <c r="IC41" s="342"/>
      <c r="ID41" s="342"/>
      <c r="IE41" s="342">
        <v>0.10224</v>
      </c>
      <c r="IF41" s="342">
        <v>0.10847</v>
      </c>
      <c r="IG41" s="342"/>
      <c r="IH41" s="342">
        <v>0.10125000000000001</v>
      </c>
      <c r="II41" s="342"/>
      <c r="IJ41" s="342">
        <v>0.10115</v>
      </c>
      <c r="IK41" s="342">
        <v>0.10172</v>
      </c>
      <c r="IL41" s="342">
        <v>0.10082000000000001</v>
      </c>
      <c r="IM41" s="342"/>
      <c r="IN41" s="342"/>
      <c r="IO41" s="361">
        <v>9.353290322580643E-2</v>
      </c>
      <c r="IP41" s="459">
        <v>2.805267966579969E-3</v>
      </c>
      <c r="IQ41" s="459">
        <v>1</v>
      </c>
      <c r="IR41" s="362">
        <v>9.0727635259226461E-2</v>
      </c>
    </row>
    <row r="42" spans="1:252" ht="15" customHeight="1">
      <c r="A42" s="148" t="s">
        <v>360</v>
      </c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2"/>
      <c r="AD42" s="282"/>
      <c r="AE42" s="282"/>
      <c r="AF42" s="282"/>
      <c r="AG42" s="282"/>
      <c r="AH42" s="282"/>
      <c r="AI42" s="282"/>
      <c r="AJ42" s="282"/>
      <c r="AK42" s="282"/>
      <c r="AL42" s="282"/>
      <c r="AM42" s="282"/>
      <c r="AN42" s="282"/>
      <c r="AO42" s="282"/>
      <c r="AP42" s="282"/>
      <c r="AQ42" s="282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2"/>
      <c r="BF42" s="282"/>
      <c r="BG42" s="282"/>
      <c r="BH42" s="282"/>
      <c r="BI42" s="282"/>
      <c r="BJ42" s="282"/>
      <c r="BK42" s="282"/>
      <c r="BL42" s="282"/>
      <c r="BM42" s="282"/>
      <c r="BN42" s="282"/>
      <c r="BO42" s="282"/>
      <c r="BP42" s="282"/>
      <c r="BQ42" s="282"/>
      <c r="BR42" s="282"/>
      <c r="BS42" s="282"/>
      <c r="BT42" s="282"/>
      <c r="BU42" s="282"/>
      <c r="BV42" s="282"/>
      <c r="BW42" s="282"/>
      <c r="BX42" s="282"/>
      <c r="BY42" s="282"/>
      <c r="BZ42" s="282"/>
      <c r="CA42" s="282"/>
      <c r="CB42" s="282"/>
      <c r="CC42" s="282"/>
      <c r="CD42" s="282"/>
      <c r="CE42" s="282"/>
      <c r="CF42" s="282"/>
      <c r="CG42" s="282"/>
      <c r="CH42" s="282"/>
      <c r="CI42" s="282"/>
      <c r="CJ42" s="282"/>
      <c r="CK42" s="282"/>
      <c r="CL42" s="282"/>
      <c r="CM42" s="282"/>
      <c r="CN42" s="282"/>
      <c r="CO42" s="282"/>
      <c r="CP42" s="282"/>
      <c r="CQ42" s="282"/>
      <c r="CR42" s="282"/>
      <c r="CS42" s="282"/>
      <c r="CT42" s="282"/>
      <c r="CU42" s="282"/>
      <c r="CV42" s="282"/>
      <c r="CW42" s="282"/>
      <c r="CX42" s="282"/>
      <c r="CY42" s="282"/>
      <c r="CZ42" s="282"/>
      <c r="DA42" s="282"/>
      <c r="DB42" s="282"/>
      <c r="DC42" s="282"/>
      <c r="DD42" s="282"/>
      <c r="DE42" s="282"/>
      <c r="DF42" s="282"/>
      <c r="DG42" s="282"/>
      <c r="DH42" s="282"/>
      <c r="DI42" s="282"/>
      <c r="DJ42" s="282"/>
      <c r="DK42" s="282"/>
      <c r="DL42" s="282"/>
      <c r="DM42" s="282"/>
      <c r="DN42" s="282"/>
      <c r="DO42" s="282"/>
      <c r="DP42" s="282"/>
      <c r="DQ42" s="282"/>
      <c r="DR42" s="282"/>
      <c r="DS42" s="282"/>
      <c r="DT42" s="282"/>
      <c r="DU42" s="282"/>
      <c r="DV42" s="282"/>
      <c r="DW42" s="282"/>
      <c r="DX42" s="282"/>
      <c r="DY42" s="282"/>
      <c r="DZ42" s="282"/>
      <c r="EA42" s="282"/>
      <c r="EB42" s="282"/>
      <c r="EC42" s="282"/>
      <c r="ED42" s="282"/>
      <c r="EE42" s="282"/>
      <c r="EF42" s="282"/>
      <c r="EG42" s="282"/>
      <c r="EH42" s="282"/>
      <c r="EI42" s="282"/>
      <c r="EJ42" s="282"/>
      <c r="EK42" s="282"/>
      <c r="EL42" s="282"/>
      <c r="EM42" s="282"/>
      <c r="EN42" s="282"/>
      <c r="EO42" s="282"/>
      <c r="EP42" s="282"/>
      <c r="EQ42" s="282"/>
      <c r="ER42" s="282"/>
      <c r="ES42" s="282"/>
      <c r="ET42" s="282"/>
      <c r="EU42" s="282"/>
      <c r="EV42" s="282"/>
      <c r="EW42" s="282"/>
      <c r="EX42" s="282"/>
      <c r="EY42" s="282"/>
      <c r="EZ42" s="282"/>
      <c r="FA42" s="282"/>
      <c r="FB42" s="282"/>
      <c r="FC42" s="282"/>
      <c r="FD42" s="282"/>
      <c r="FE42" s="282"/>
      <c r="FF42" s="282"/>
      <c r="FG42" s="282"/>
      <c r="FH42" s="282"/>
      <c r="FI42" s="282"/>
      <c r="FJ42" s="282"/>
      <c r="FK42" s="282"/>
      <c r="FL42" s="282"/>
      <c r="FM42" s="282"/>
      <c r="FN42" s="166"/>
      <c r="FO42" s="282"/>
      <c r="FP42" s="282"/>
      <c r="FQ42" s="282"/>
      <c r="FR42" s="282"/>
      <c r="FS42" s="282"/>
      <c r="FT42" s="282"/>
      <c r="FU42" s="282"/>
      <c r="FV42" s="282"/>
      <c r="FW42" s="282"/>
      <c r="FX42" s="282"/>
      <c r="FY42" s="282"/>
      <c r="FZ42" s="282"/>
      <c r="GA42" s="282"/>
      <c r="GB42" s="282"/>
      <c r="GC42" s="282"/>
      <c r="GD42" s="282"/>
      <c r="GE42" s="282"/>
      <c r="GF42" s="282"/>
      <c r="GG42" s="282"/>
      <c r="GH42" s="282"/>
      <c r="GI42" s="282"/>
      <c r="GJ42" s="282"/>
      <c r="GK42" s="282"/>
      <c r="GL42" s="282"/>
      <c r="GM42" s="282"/>
      <c r="GN42" s="282"/>
      <c r="GO42" s="282"/>
      <c r="GP42" s="282"/>
      <c r="GQ42" s="282"/>
      <c r="GR42" s="282"/>
      <c r="GS42" s="282"/>
      <c r="GT42" s="282"/>
      <c r="GU42" s="282"/>
      <c r="GV42" s="282"/>
      <c r="GW42" s="282"/>
      <c r="GX42" s="282"/>
      <c r="GY42" s="282"/>
      <c r="GZ42" s="282"/>
      <c r="HA42" s="282"/>
      <c r="HB42" s="282"/>
      <c r="HC42" s="282"/>
      <c r="HD42" s="282"/>
      <c r="HE42" s="282"/>
      <c r="HF42" s="282"/>
      <c r="HG42" s="282"/>
      <c r="HY42" s="342">
        <v>0.10676999999999999</v>
      </c>
      <c r="HZ42" s="342">
        <v>0.10477</v>
      </c>
      <c r="IA42" s="342">
        <v>0.10424</v>
      </c>
      <c r="IB42" s="342">
        <v>0.10586000000000001</v>
      </c>
      <c r="IC42" s="342">
        <v>0.10101</v>
      </c>
      <c r="ID42" s="342">
        <v>0.1048</v>
      </c>
      <c r="IE42" s="342">
        <v>0.10708000000000001</v>
      </c>
      <c r="IF42" s="342"/>
      <c r="IG42" s="342">
        <v>0.10862999999999999</v>
      </c>
      <c r="IH42" s="342">
        <v>0.10496999999999999</v>
      </c>
      <c r="II42" s="342">
        <v>0.10441</v>
      </c>
      <c r="IJ42" s="342"/>
      <c r="IK42" s="342">
        <v>0.10443</v>
      </c>
      <c r="IL42" s="342"/>
      <c r="IM42" s="342"/>
      <c r="IN42" s="342"/>
      <c r="IO42" s="361">
        <v>0.1028093181818182</v>
      </c>
      <c r="IP42" s="459">
        <v>1.2081682922591735E-2</v>
      </c>
      <c r="IQ42" s="459">
        <v>1</v>
      </c>
      <c r="IR42" s="362">
        <v>9.0727635259226461E-2</v>
      </c>
    </row>
    <row r="43" spans="1:252" ht="15" customHeight="1">
      <c r="A43" s="148" t="s">
        <v>361</v>
      </c>
      <c r="B43" s="282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2"/>
      <c r="AK43" s="282"/>
      <c r="AL43" s="282"/>
      <c r="AM43" s="282"/>
      <c r="AN43" s="282"/>
      <c r="AO43" s="282"/>
      <c r="AP43" s="282"/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2"/>
      <c r="BW43" s="282"/>
      <c r="BX43" s="282"/>
      <c r="BY43" s="282"/>
      <c r="BZ43" s="282"/>
      <c r="CA43" s="282"/>
      <c r="CB43" s="282"/>
      <c r="CC43" s="282"/>
      <c r="CD43" s="282"/>
      <c r="CE43" s="282"/>
      <c r="CF43" s="282"/>
      <c r="CG43" s="282"/>
      <c r="CH43" s="282"/>
      <c r="CI43" s="282"/>
      <c r="CJ43" s="282"/>
      <c r="CK43" s="282"/>
      <c r="CL43" s="282"/>
      <c r="CM43" s="282"/>
      <c r="CN43" s="282"/>
      <c r="CO43" s="282"/>
      <c r="CP43" s="282"/>
      <c r="CQ43" s="282"/>
      <c r="CR43" s="282"/>
      <c r="CS43" s="282"/>
      <c r="CT43" s="282"/>
      <c r="CU43" s="282"/>
      <c r="CV43" s="282"/>
      <c r="CW43" s="282"/>
      <c r="CX43" s="282"/>
      <c r="CY43" s="282"/>
      <c r="CZ43" s="282"/>
      <c r="DA43" s="282"/>
      <c r="DB43" s="282"/>
      <c r="DC43" s="282"/>
      <c r="DD43" s="282"/>
      <c r="DE43" s="282"/>
      <c r="DF43" s="282"/>
      <c r="DG43" s="282"/>
      <c r="DH43" s="282"/>
      <c r="DI43" s="282"/>
      <c r="DJ43" s="282"/>
      <c r="DK43" s="282"/>
      <c r="DL43" s="282"/>
      <c r="DM43" s="282"/>
      <c r="DN43" s="282"/>
      <c r="DO43" s="282"/>
      <c r="DP43" s="282"/>
      <c r="DQ43" s="282"/>
      <c r="DR43" s="282"/>
      <c r="DS43" s="282"/>
      <c r="DT43" s="282"/>
      <c r="DU43" s="282"/>
      <c r="DV43" s="282"/>
      <c r="DW43" s="282"/>
      <c r="DX43" s="282"/>
      <c r="DY43" s="282"/>
      <c r="DZ43" s="282"/>
      <c r="EA43" s="282"/>
      <c r="EB43" s="282"/>
      <c r="EC43" s="282"/>
      <c r="ED43" s="282"/>
      <c r="EE43" s="282"/>
      <c r="EF43" s="282"/>
      <c r="EG43" s="282"/>
      <c r="EH43" s="282"/>
      <c r="EI43" s="282"/>
      <c r="EJ43" s="282"/>
      <c r="EK43" s="282"/>
      <c r="EL43" s="282"/>
      <c r="EM43" s="282"/>
      <c r="EN43" s="282"/>
      <c r="EO43" s="282"/>
      <c r="EP43" s="282"/>
      <c r="EQ43" s="282"/>
      <c r="ER43" s="282"/>
      <c r="ES43" s="282"/>
      <c r="ET43" s="282"/>
      <c r="EU43" s="282"/>
      <c r="EV43" s="282"/>
      <c r="EW43" s="282"/>
      <c r="EX43" s="282"/>
      <c r="EY43" s="282"/>
      <c r="EZ43" s="282"/>
      <c r="FA43" s="282"/>
      <c r="FB43" s="282"/>
      <c r="FC43" s="282"/>
      <c r="FD43" s="282"/>
      <c r="FE43" s="282"/>
      <c r="FF43" s="282"/>
      <c r="FG43" s="282"/>
      <c r="FH43" s="282"/>
      <c r="FI43" s="282"/>
      <c r="FJ43" s="282"/>
      <c r="FK43" s="282"/>
      <c r="FL43" s="282"/>
      <c r="FM43" s="282"/>
      <c r="FN43" s="166"/>
      <c r="FO43" s="282"/>
      <c r="FP43" s="282"/>
      <c r="FQ43" s="282"/>
      <c r="FR43" s="282"/>
      <c r="FS43" s="282"/>
      <c r="FT43" s="282"/>
      <c r="FU43" s="282"/>
      <c r="FV43" s="282"/>
      <c r="FW43" s="282"/>
      <c r="FX43" s="282"/>
      <c r="FY43" s="282"/>
      <c r="FZ43" s="282"/>
      <c r="GA43" s="282"/>
      <c r="GB43" s="282"/>
      <c r="GC43" s="282"/>
      <c r="GD43" s="282"/>
      <c r="GE43" s="282"/>
      <c r="GF43" s="282"/>
      <c r="GG43" s="282"/>
      <c r="GH43" s="282"/>
      <c r="GI43" s="282"/>
      <c r="GJ43" s="282"/>
      <c r="GK43" s="282"/>
      <c r="GL43" s="282"/>
      <c r="GM43" s="282"/>
      <c r="GN43" s="282"/>
      <c r="GO43" s="282"/>
      <c r="GP43" s="282"/>
      <c r="GQ43" s="282"/>
      <c r="GR43" s="282"/>
      <c r="GS43" s="282"/>
      <c r="GT43" s="282"/>
      <c r="GU43" s="282"/>
      <c r="GV43" s="282"/>
      <c r="GW43" s="282"/>
      <c r="GX43" s="282"/>
      <c r="GY43" s="282"/>
      <c r="GZ43" s="282"/>
      <c r="HA43" s="282"/>
      <c r="HB43" s="282"/>
      <c r="HC43" s="282"/>
      <c r="HD43" s="282"/>
      <c r="HE43" s="282"/>
      <c r="HF43" s="282"/>
      <c r="HG43" s="282"/>
      <c r="HY43" s="342"/>
      <c r="HZ43" s="342"/>
      <c r="IA43" s="342"/>
      <c r="IB43" s="342">
        <v>0.11512</v>
      </c>
      <c r="IC43" s="342">
        <v>0.11766</v>
      </c>
      <c r="ID43" s="342">
        <v>0.11810999999999999</v>
      </c>
      <c r="IE43" s="342">
        <v>0.11814999999999999</v>
      </c>
      <c r="IF43" s="342"/>
      <c r="IG43" s="342">
        <v>0.11810000000000001</v>
      </c>
      <c r="IH43" s="342"/>
      <c r="II43" s="342">
        <v>0.11558</v>
      </c>
      <c r="IJ43" s="342"/>
      <c r="IK43" s="342">
        <v>0.11519</v>
      </c>
      <c r="IL43" s="342">
        <v>0.11543</v>
      </c>
      <c r="IM43" s="342"/>
      <c r="IN43" s="342"/>
      <c r="IO43" s="361">
        <v>0.10514388888888888</v>
      </c>
      <c r="IP43" s="459">
        <v>1.4416253629662423E-2</v>
      </c>
      <c r="IQ43" s="459">
        <v>1</v>
      </c>
      <c r="IR43" s="362">
        <v>9.0727635259226461E-2</v>
      </c>
    </row>
    <row r="44" spans="1:252" ht="15" customHeight="1">
      <c r="A44" s="148" t="s">
        <v>362</v>
      </c>
      <c r="B44" s="282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  <c r="CG44" s="282"/>
      <c r="CH44" s="282"/>
      <c r="CI44" s="282"/>
      <c r="CJ44" s="282"/>
      <c r="CK44" s="282"/>
      <c r="CL44" s="282"/>
      <c r="CM44" s="282"/>
      <c r="CN44" s="282"/>
      <c r="CO44" s="282"/>
      <c r="CP44" s="282"/>
      <c r="CQ44" s="282"/>
      <c r="CR44" s="282"/>
      <c r="CS44" s="282"/>
      <c r="CT44" s="282"/>
      <c r="CU44" s="282"/>
      <c r="CV44" s="282"/>
      <c r="CW44" s="282"/>
      <c r="CX44" s="282"/>
      <c r="CY44" s="282"/>
      <c r="CZ44" s="282"/>
      <c r="DA44" s="282"/>
      <c r="DB44" s="282"/>
      <c r="DC44" s="282"/>
      <c r="DD44" s="282"/>
      <c r="DE44" s="282"/>
      <c r="DF44" s="282"/>
      <c r="DG44" s="282"/>
      <c r="DH44" s="282"/>
      <c r="DI44" s="282"/>
      <c r="DJ44" s="282"/>
      <c r="DK44" s="282"/>
      <c r="DL44" s="282"/>
      <c r="DM44" s="282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282"/>
      <c r="EF44" s="282"/>
      <c r="EG44" s="282"/>
      <c r="EH44" s="282"/>
      <c r="EI44" s="282"/>
      <c r="EJ44" s="282"/>
      <c r="EK44" s="282"/>
      <c r="EL44" s="282"/>
      <c r="EM44" s="282"/>
      <c r="EN44" s="282"/>
      <c r="EO44" s="282"/>
      <c r="EP44" s="282"/>
      <c r="EQ44" s="282"/>
      <c r="ER44" s="282"/>
      <c r="ES44" s="282"/>
      <c r="ET44" s="282"/>
      <c r="EU44" s="282"/>
      <c r="EV44" s="282"/>
      <c r="EW44" s="282"/>
      <c r="EX44" s="282"/>
      <c r="EY44" s="282"/>
      <c r="EZ44" s="282"/>
      <c r="FA44" s="282"/>
      <c r="FB44" s="282"/>
      <c r="FC44" s="282"/>
      <c r="FD44" s="282"/>
      <c r="FE44" s="282"/>
      <c r="FF44" s="282"/>
      <c r="FG44" s="282"/>
      <c r="FH44" s="282"/>
      <c r="FI44" s="282"/>
      <c r="FJ44" s="282"/>
      <c r="FK44" s="282"/>
      <c r="FL44" s="282"/>
      <c r="FM44" s="282"/>
      <c r="FN44" s="166"/>
      <c r="FO44" s="282"/>
      <c r="FP44" s="282"/>
      <c r="FQ44" s="282"/>
      <c r="FR44" s="282"/>
      <c r="FS44" s="282"/>
      <c r="FT44" s="282"/>
      <c r="FU44" s="282"/>
      <c r="FV44" s="282"/>
      <c r="FW44" s="282"/>
      <c r="FX44" s="282"/>
      <c r="FY44" s="282"/>
      <c r="FZ44" s="282"/>
      <c r="GA44" s="282"/>
      <c r="GB44" s="282"/>
      <c r="GC44" s="282"/>
      <c r="GD44" s="282"/>
      <c r="GE44" s="282"/>
      <c r="GF44" s="282"/>
      <c r="GG44" s="282"/>
      <c r="GH44" s="282"/>
      <c r="GI44" s="282"/>
      <c r="GJ44" s="282"/>
      <c r="GK44" s="282"/>
      <c r="GL44" s="282"/>
      <c r="GM44" s="282"/>
      <c r="GN44" s="282"/>
      <c r="GO44" s="282"/>
      <c r="GP44" s="282"/>
      <c r="GQ44" s="282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Y44" s="342"/>
      <c r="HZ44" s="342"/>
      <c r="IA44" s="342"/>
      <c r="IB44" s="342"/>
      <c r="IC44" s="342"/>
      <c r="ID44" s="342"/>
      <c r="IE44" s="342"/>
      <c r="IF44" s="342">
        <v>0.13256000000000001</v>
      </c>
      <c r="IG44" s="342"/>
      <c r="IH44" s="342"/>
      <c r="II44" s="342"/>
      <c r="IJ44" s="342">
        <v>0.1313</v>
      </c>
      <c r="IK44" s="342"/>
      <c r="IL44" s="342"/>
      <c r="IM44" s="342"/>
      <c r="IN44" s="342"/>
      <c r="IO44" s="361">
        <v>0.11660166666666669</v>
      </c>
      <c r="IP44" s="459">
        <v>2.5874031407440226E-2</v>
      </c>
      <c r="IQ44" s="459">
        <v>1</v>
      </c>
      <c r="IR44" s="362">
        <v>9.0727635259226461E-2</v>
      </c>
    </row>
    <row r="45" spans="1:252" ht="15" customHeight="1">
      <c r="A45" s="148" t="s">
        <v>363</v>
      </c>
      <c r="B45" s="282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2"/>
      <c r="AK45" s="282"/>
      <c r="AL45" s="282"/>
      <c r="AM45" s="282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282"/>
      <c r="BY45" s="282"/>
      <c r="BZ45" s="282"/>
      <c r="CA45" s="282"/>
      <c r="CB45" s="282"/>
      <c r="CC45" s="282"/>
      <c r="CD45" s="282"/>
      <c r="CE45" s="282"/>
      <c r="CF45" s="282"/>
      <c r="CG45" s="282"/>
      <c r="CH45" s="282"/>
      <c r="CI45" s="282"/>
      <c r="CJ45" s="282"/>
      <c r="CK45" s="282"/>
      <c r="CL45" s="282"/>
      <c r="CM45" s="282"/>
      <c r="CN45" s="282"/>
      <c r="CO45" s="282"/>
      <c r="CP45" s="282"/>
      <c r="CQ45" s="282"/>
      <c r="CR45" s="282"/>
      <c r="CS45" s="282"/>
      <c r="CT45" s="282"/>
      <c r="CU45" s="282"/>
      <c r="CV45" s="282"/>
      <c r="CW45" s="282"/>
      <c r="CX45" s="282"/>
      <c r="CY45" s="282"/>
      <c r="CZ45" s="282"/>
      <c r="DA45" s="282"/>
      <c r="DB45" s="282"/>
      <c r="DC45" s="282"/>
      <c r="DD45" s="282"/>
      <c r="DE45" s="282"/>
      <c r="DF45" s="282"/>
      <c r="DG45" s="282"/>
      <c r="DH45" s="282"/>
      <c r="DI45" s="282"/>
      <c r="DJ45" s="282"/>
      <c r="DK45" s="282"/>
      <c r="DL45" s="282"/>
      <c r="DM45" s="282"/>
      <c r="DN45" s="282"/>
      <c r="DO45" s="282"/>
      <c r="DP45" s="282"/>
      <c r="DQ45" s="282"/>
      <c r="DR45" s="282"/>
      <c r="DS45" s="282"/>
      <c r="DT45" s="282"/>
      <c r="DU45" s="282"/>
      <c r="DV45" s="282"/>
      <c r="DW45" s="282"/>
      <c r="DX45" s="282"/>
      <c r="DY45" s="282"/>
      <c r="DZ45" s="282"/>
      <c r="EA45" s="282"/>
      <c r="EB45" s="282"/>
      <c r="EC45" s="282"/>
      <c r="ED45" s="282"/>
      <c r="EE45" s="282"/>
      <c r="EF45" s="282"/>
      <c r="EG45" s="282"/>
      <c r="EH45" s="282"/>
      <c r="EI45" s="282"/>
      <c r="EJ45" s="282"/>
      <c r="EK45" s="282"/>
      <c r="EL45" s="282"/>
      <c r="EM45" s="282"/>
      <c r="EN45" s="282"/>
      <c r="EO45" s="282"/>
      <c r="EP45" s="282"/>
      <c r="EQ45" s="282"/>
      <c r="ER45" s="282"/>
      <c r="ES45" s="282"/>
      <c r="ET45" s="282"/>
      <c r="EU45" s="282"/>
      <c r="EV45" s="282"/>
      <c r="EW45" s="282"/>
      <c r="EX45" s="282"/>
      <c r="EY45" s="282"/>
      <c r="EZ45" s="282"/>
      <c r="FA45" s="282"/>
      <c r="FB45" s="282"/>
      <c r="FC45" s="282"/>
      <c r="FD45" s="282"/>
      <c r="FE45" s="282"/>
      <c r="FF45" s="282"/>
      <c r="FG45" s="282"/>
      <c r="FH45" s="282"/>
      <c r="FI45" s="282"/>
      <c r="FJ45" s="282"/>
      <c r="FK45" s="282"/>
      <c r="FL45" s="282"/>
      <c r="FM45" s="282"/>
      <c r="FN45" s="166"/>
      <c r="FO45" s="282"/>
      <c r="FP45" s="282"/>
      <c r="FQ45" s="282"/>
      <c r="FR45" s="282"/>
      <c r="FS45" s="282"/>
      <c r="FT45" s="282"/>
      <c r="FU45" s="282"/>
      <c r="FV45" s="282"/>
      <c r="FW45" s="282"/>
      <c r="FX45" s="282"/>
      <c r="FY45" s="282"/>
      <c r="FZ45" s="282"/>
      <c r="GA45" s="282"/>
      <c r="GB45" s="282"/>
      <c r="GC45" s="282"/>
      <c r="GD45" s="282"/>
      <c r="GE45" s="282"/>
      <c r="GF45" s="282"/>
      <c r="GG45" s="282"/>
      <c r="GH45" s="282"/>
      <c r="GI45" s="282"/>
      <c r="GJ45" s="282"/>
      <c r="GK45" s="282"/>
      <c r="GL45" s="282"/>
      <c r="GM45" s="282"/>
      <c r="GN45" s="282"/>
      <c r="GO45" s="282"/>
      <c r="GP45" s="282"/>
      <c r="GQ45" s="282"/>
      <c r="GR45" s="282"/>
      <c r="GS45" s="282"/>
      <c r="GT45" s="282"/>
      <c r="GU45" s="282"/>
      <c r="GV45" s="282"/>
      <c r="GW45" s="282"/>
      <c r="GX45" s="282"/>
      <c r="GY45" s="282"/>
      <c r="GZ45" s="282"/>
      <c r="HA45" s="282"/>
      <c r="HB45" s="282"/>
      <c r="HC45" s="282"/>
      <c r="HD45" s="282"/>
      <c r="HE45" s="282"/>
      <c r="HF45" s="282"/>
      <c r="HG45" s="282"/>
      <c r="HY45" s="342">
        <v>0.10174666666666667</v>
      </c>
      <c r="HZ45" s="342">
        <v>0.10099333333333334</v>
      </c>
      <c r="IA45" s="342">
        <v>0.1006088888888889</v>
      </c>
      <c r="IB45" s="342">
        <v>0.10397267857142857</v>
      </c>
      <c r="IC45" s="342">
        <v>0.10480166666666667</v>
      </c>
      <c r="ID45" s="342">
        <v>0.10497459706959707</v>
      </c>
      <c r="IE45" s="342">
        <v>0.10204049709752321</v>
      </c>
      <c r="IF45" s="342">
        <v>0.10745176767676767</v>
      </c>
      <c r="IG45" s="342">
        <v>0.10550429198429198</v>
      </c>
      <c r="IH45" s="342">
        <v>9.8567999234960429E-2</v>
      </c>
      <c r="II45" s="342">
        <v>0.10187004485875666</v>
      </c>
      <c r="IJ45" s="342">
        <v>0.105024368872549</v>
      </c>
      <c r="IK45" s="342">
        <v>0.1003331810446188</v>
      </c>
      <c r="IL45" s="342">
        <v>0.10115109699797971</v>
      </c>
      <c r="IM45" s="342"/>
      <c r="IN45" s="342"/>
      <c r="IO45" s="363">
        <v>0.13183999999999998</v>
      </c>
      <c r="IP45" s="460">
        <v>4.1112364740773524E-2</v>
      </c>
      <c r="IQ45" s="460">
        <v>1</v>
      </c>
      <c r="IR45" s="364">
        <v>9.0727635259226461E-2</v>
      </c>
    </row>
    <row r="46" spans="1:252" ht="15" customHeight="1">
      <c r="A46" s="148" t="s">
        <v>364</v>
      </c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  <c r="AC46" s="282"/>
      <c r="AD46" s="282"/>
      <c r="AE46" s="282"/>
      <c r="AF46" s="282"/>
      <c r="AG46" s="282"/>
      <c r="AH46" s="282"/>
      <c r="AI46" s="282"/>
      <c r="AJ46" s="282"/>
      <c r="AK46" s="282"/>
      <c r="AL46" s="282"/>
      <c r="AM46" s="282"/>
      <c r="AN46" s="282"/>
      <c r="AO46" s="282"/>
      <c r="AP46" s="282"/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2"/>
      <c r="BQ46" s="282"/>
      <c r="BR46" s="282"/>
      <c r="BS46" s="282"/>
      <c r="BT46" s="282"/>
      <c r="BU46" s="282"/>
      <c r="BV46" s="282"/>
      <c r="BW46" s="282"/>
      <c r="BX46" s="282"/>
      <c r="BY46" s="282"/>
      <c r="BZ46" s="282"/>
      <c r="CA46" s="282"/>
      <c r="CB46" s="282"/>
      <c r="CC46" s="282"/>
      <c r="CD46" s="282"/>
      <c r="CE46" s="282"/>
      <c r="CF46" s="282"/>
      <c r="CG46" s="282"/>
      <c r="CH46" s="282"/>
      <c r="CI46" s="282"/>
      <c r="CJ46" s="282"/>
      <c r="CK46" s="282"/>
      <c r="CL46" s="282"/>
      <c r="CM46" s="282"/>
      <c r="CN46" s="282"/>
      <c r="CO46" s="282"/>
      <c r="CP46" s="282"/>
      <c r="CQ46" s="282"/>
      <c r="CR46" s="282"/>
      <c r="CS46" s="282"/>
      <c r="CT46" s="282"/>
      <c r="CU46" s="282"/>
      <c r="CV46" s="282"/>
      <c r="CW46" s="282"/>
      <c r="CX46" s="282"/>
      <c r="CY46" s="282"/>
      <c r="CZ46" s="282"/>
      <c r="DA46" s="282"/>
      <c r="DB46" s="282"/>
      <c r="DC46" s="282"/>
      <c r="DD46" s="282"/>
      <c r="DE46" s="282"/>
      <c r="DF46" s="282"/>
      <c r="DG46" s="282"/>
      <c r="DH46" s="282"/>
      <c r="DI46" s="282"/>
      <c r="DJ46" s="282"/>
      <c r="DK46" s="282"/>
      <c r="DL46" s="282"/>
      <c r="DM46" s="282"/>
      <c r="DN46" s="282"/>
      <c r="DO46" s="282"/>
      <c r="DP46" s="282"/>
      <c r="DQ46" s="282"/>
      <c r="DR46" s="282"/>
      <c r="DS46" s="282"/>
      <c r="DT46" s="282"/>
      <c r="DU46" s="282"/>
      <c r="DV46" s="282"/>
      <c r="DW46" s="282"/>
      <c r="DX46" s="282"/>
      <c r="DY46" s="282"/>
      <c r="DZ46" s="282"/>
      <c r="EA46" s="282"/>
      <c r="EB46" s="282"/>
      <c r="EC46" s="282"/>
      <c r="ED46" s="282"/>
      <c r="EE46" s="282"/>
      <c r="EF46" s="282"/>
      <c r="EG46" s="282"/>
      <c r="EH46" s="282"/>
      <c r="EI46" s="282"/>
      <c r="EJ46" s="282"/>
      <c r="EK46" s="282"/>
      <c r="EL46" s="282"/>
      <c r="EM46" s="282"/>
      <c r="EN46" s="282"/>
      <c r="EO46" s="282"/>
      <c r="EP46" s="282"/>
      <c r="EQ46" s="282"/>
      <c r="ER46" s="282"/>
      <c r="ES46" s="282"/>
      <c r="ET46" s="282"/>
      <c r="EU46" s="282"/>
      <c r="EV46" s="282"/>
      <c r="EW46" s="282"/>
      <c r="EX46" s="282"/>
      <c r="EY46" s="282"/>
      <c r="EZ46" s="282"/>
      <c r="FA46" s="282"/>
      <c r="FB46" s="282"/>
      <c r="FC46" s="282"/>
      <c r="FD46" s="282"/>
      <c r="FE46" s="282"/>
      <c r="FF46" s="282"/>
      <c r="FG46" s="282"/>
      <c r="FH46" s="282"/>
      <c r="FI46" s="282"/>
      <c r="FJ46" s="282"/>
      <c r="FK46" s="282"/>
      <c r="FL46" s="282"/>
      <c r="FM46" s="282"/>
      <c r="FN46" s="166"/>
      <c r="FO46" s="282"/>
      <c r="FP46" s="282"/>
      <c r="FQ46" s="282"/>
      <c r="FR46" s="282"/>
      <c r="FS46" s="282"/>
      <c r="FT46" s="282"/>
      <c r="FU46" s="282"/>
      <c r="FV46" s="282"/>
      <c r="FW46" s="282"/>
      <c r="FX46" s="282"/>
      <c r="FY46" s="282"/>
      <c r="FZ46" s="282"/>
      <c r="GA46" s="282"/>
      <c r="GB46" s="282"/>
      <c r="GC46" s="282"/>
      <c r="GD46" s="282"/>
      <c r="GE46" s="282"/>
      <c r="GF46" s="282"/>
      <c r="GG46" s="282"/>
      <c r="GH46" s="282"/>
      <c r="GI46" s="282"/>
      <c r="GJ46" s="282"/>
      <c r="GK46" s="282"/>
      <c r="GL46" s="282"/>
      <c r="GM46" s="282"/>
      <c r="GN46" s="282"/>
      <c r="GO46" s="282"/>
      <c r="GP46" s="282"/>
      <c r="GQ46" s="282"/>
      <c r="GR46" s="282"/>
      <c r="GS46" s="282"/>
      <c r="GT46" s="282"/>
      <c r="GU46" s="282"/>
      <c r="GV46" s="282"/>
      <c r="GW46" s="282"/>
      <c r="GX46" s="282"/>
      <c r="GY46" s="282"/>
      <c r="GZ46" s="282"/>
      <c r="HA46" s="282"/>
      <c r="HB46" s="282"/>
      <c r="HC46" s="282"/>
      <c r="HD46" s="282"/>
      <c r="HE46" s="282"/>
      <c r="HF46" s="282"/>
      <c r="HG46" s="282"/>
      <c r="HY46" s="342">
        <v>0.10174666666666667</v>
      </c>
      <c r="HZ46" s="342">
        <v>0.10024000000000001</v>
      </c>
      <c r="IA46" s="342">
        <v>9.9773333333333325E-2</v>
      </c>
      <c r="IB46" s="342">
        <v>0.10437357142857143</v>
      </c>
      <c r="IC46" s="342">
        <v>0.10373923076923078</v>
      </c>
      <c r="ID46" s="342">
        <v>0.10528923076923077</v>
      </c>
      <c r="IE46" s="342">
        <v>0.10268200000000001</v>
      </c>
      <c r="IF46" s="342">
        <v>0.10916727272727274</v>
      </c>
      <c r="IG46" s="342">
        <v>0.10701333333333334</v>
      </c>
      <c r="IH46" s="342">
        <v>9.7692500000000002E-2</v>
      </c>
      <c r="II46" s="342">
        <v>0.10107250000000001</v>
      </c>
      <c r="IJ46" s="342">
        <v>0.10409500000000001</v>
      </c>
      <c r="IK46" s="342">
        <v>0.10005666666666665</v>
      </c>
      <c r="IL46" s="342">
        <v>0.1001325</v>
      </c>
      <c r="IM46" s="342"/>
      <c r="IN46" s="342"/>
    </row>
    <row r="47" spans="1:252" ht="15" customHeight="1"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  <c r="AE47" s="282"/>
      <c r="AF47" s="282"/>
      <c r="AG47" s="282"/>
      <c r="AH47" s="282"/>
      <c r="AI47" s="282"/>
      <c r="AJ47" s="282"/>
      <c r="AK47" s="282"/>
      <c r="AL47" s="282"/>
      <c r="AM47" s="282"/>
      <c r="AN47" s="282"/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2"/>
      <c r="BW47" s="282"/>
      <c r="BX47" s="282"/>
      <c r="BY47" s="282"/>
      <c r="BZ47" s="282"/>
      <c r="CA47" s="282"/>
      <c r="CB47" s="282"/>
      <c r="CC47" s="282"/>
      <c r="CD47" s="282"/>
      <c r="CE47" s="282"/>
      <c r="CF47" s="282"/>
      <c r="CG47" s="282"/>
      <c r="CH47" s="282"/>
      <c r="CI47" s="282"/>
      <c r="CJ47" s="282"/>
      <c r="CK47" s="282"/>
      <c r="CL47" s="282"/>
      <c r="CM47" s="282"/>
      <c r="CN47" s="282"/>
      <c r="CO47" s="282"/>
      <c r="CP47" s="282"/>
      <c r="CQ47" s="282"/>
      <c r="CR47" s="282"/>
      <c r="CS47" s="282"/>
      <c r="CT47" s="282"/>
      <c r="CU47" s="282"/>
      <c r="CV47" s="282"/>
      <c r="CW47" s="282"/>
      <c r="CX47" s="282"/>
      <c r="CY47" s="282"/>
      <c r="CZ47" s="282"/>
      <c r="DA47" s="282"/>
      <c r="DB47" s="282"/>
      <c r="DC47" s="282"/>
      <c r="DD47" s="282"/>
      <c r="DE47" s="282"/>
      <c r="DF47" s="282"/>
      <c r="DG47" s="282"/>
      <c r="DH47" s="282"/>
      <c r="DI47" s="282"/>
      <c r="DJ47" s="282"/>
      <c r="DK47" s="282"/>
      <c r="DL47" s="282"/>
      <c r="DM47" s="282"/>
      <c r="DN47" s="282"/>
      <c r="DO47" s="282"/>
      <c r="DP47" s="282"/>
      <c r="DQ47" s="282"/>
      <c r="DR47" s="282"/>
      <c r="DS47" s="282"/>
      <c r="DT47" s="282"/>
      <c r="DU47" s="282"/>
      <c r="DV47" s="282"/>
      <c r="DW47" s="282"/>
      <c r="DX47" s="282"/>
      <c r="DY47" s="282"/>
      <c r="DZ47" s="282"/>
      <c r="EA47" s="282"/>
      <c r="EB47" s="282"/>
      <c r="EC47" s="282"/>
      <c r="ED47" s="282"/>
      <c r="EE47" s="282"/>
      <c r="EF47" s="282"/>
      <c r="EG47" s="282"/>
      <c r="EH47" s="282"/>
      <c r="EI47" s="282"/>
      <c r="EJ47" s="282"/>
      <c r="EK47" s="282"/>
      <c r="EL47" s="282"/>
      <c r="EM47" s="282"/>
      <c r="EN47" s="282"/>
      <c r="EO47" s="282"/>
      <c r="EP47" s="282"/>
      <c r="EQ47" s="282"/>
      <c r="ER47" s="282"/>
      <c r="ES47" s="282"/>
      <c r="ET47" s="282"/>
      <c r="EU47" s="282"/>
      <c r="EV47" s="282"/>
      <c r="EW47" s="282"/>
      <c r="EX47" s="282"/>
      <c r="EY47" s="282"/>
      <c r="EZ47" s="282"/>
      <c r="FA47" s="282"/>
      <c r="FB47" s="282"/>
      <c r="FC47" s="282"/>
      <c r="FD47" s="282"/>
      <c r="FE47" s="282"/>
      <c r="FF47" s="282"/>
      <c r="FG47" s="282"/>
      <c r="FH47" s="282"/>
      <c r="FI47" s="282"/>
      <c r="FJ47" s="282"/>
      <c r="FK47" s="282"/>
      <c r="FL47" s="282"/>
      <c r="FM47" s="282"/>
      <c r="FN47" s="166"/>
      <c r="FO47" s="282"/>
      <c r="FP47" s="282"/>
      <c r="FQ47" s="282"/>
      <c r="FR47" s="282"/>
      <c r="FS47" s="282"/>
      <c r="FT47" s="282"/>
      <c r="FU47" s="282"/>
      <c r="FV47" s="282"/>
      <c r="FW47" s="282"/>
      <c r="FX47" s="282"/>
      <c r="FY47" s="282"/>
      <c r="FZ47" s="282"/>
      <c r="GA47" s="282"/>
      <c r="GB47" s="282"/>
      <c r="GC47" s="282"/>
      <c r="GD47" s="282"/>
      <c r="GE47" s="282"/>
      <c r="GF47" s="282"/>
      <c r="GG47" s="282"/>
      <c r="GH47" s="282"/>
      <c r="GI47" s="282"/>
      <c r="GJ47" s="282"/>
      <c r="GK47" s="282"/>
      <c r="GL47" s="282"/>
      <c r="GM47" s="282"/>
      <c r="GN47" s="282"/>
      <c r="GO47" s="282"/>
      <c r="GP47" s="282"/>
      <c r="GQ47" s="282"/>
      <c r="GR47" s="282"/>
      <c r="GS47" s="282"/>
      <c r="GT47" s="282"/>
      <c r="GU47" s="282"/>
      <c r="GV47" s="282"/>
      <c r="GW47" s="282"/>
      <c r="GX47" s="282"/>
      <c r="GY47" s="282"/>
      <c r="GZ47" s="282"/>
      <c r="HA47" s="282"/>
      <c r="HB47" s="282"/>
      <c r="HC47" s="282"/>
      <c r="HD47" s="282"/>
      <c r="HE47" s="282"/>
      <c r="HF47" s="282"/>
      <c r="HG47" s="282"/>
    </row>
    <row r="48" spans="1:252" s="355" customFormat="1" ht="15" customHeight="1">
      <c r="A48" s="347" t="s">
        <v>365</v>
      </c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8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</row>
    <row r="49" spans="1:247" ht="15" customHeight="1">
      <c r="A49" s="461" t="s">
        <v>416</v>
      </c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2"/>
      <c r="AK49" s="282"/>
      <c r="AL49" s="282"/>
      <c r="AM49" s="282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2"/>
      <c r="BS49" s="282"/>
      <c r="BT49" s="282"/>
      <c r="BU49" s="282"/>
      <c r="BV49" s="282"/>
      <c r="BW49" s="282"/>
      <c r="BX49" s="282"/>
      <c r="BY49" s="282"/>
      <c r="BZ49" s="282"/>
      <c r="CA49" s="282"/>
      <c r="CB49" s="282"/>
      <c r="CC49" s="282"/>
      <c r="CD49" s="282"/>
      <c r="CE49" s="282"/>
      <c r="CF49" s="282"/>
      <c r="CG49" s="282"/>
      <c r="CH49" s="282"/>
      <c r="CI49" s="282"/>
      <c r="CJ49" s="282"/>
      <c r="CK49" s="282"/>
      <c r="CL49" s="282"/>
      <c r="CM49" s="282"/>
      <c r="CN49" s="282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282"/>
      <c r="EH49" s="282"/>
      <c r="EI49" s="282"/>
      <c r="EJ49" s="282"/>
      <c r="EK49" s="282"/>
      <c r="EL49" s="282"/>
      <c r="EM49" s="282"/>
      <c r="EN49" s="282"/>
      <c r="EO49" s="282"/>
      <c r="EP49" s="282"/>
      <c r="EQ49" s="282"/>
      <c r="ER49" s="282"/>
      <c r="ES49" s="282"/>
      <c r="ET49" s="282"/>
      <c r="EU49" s="282"/>
      <c r="EV49" s="282"/>
      <c r="EW49" s="282"/>
      <c r="EX49" s="282"/>
      <c r="EY49" s="282"/>
      <c r="EZ49" s="282"/>
      <c r="FA49" s="282"/>
      <c r="FB49" s="282"/>
      <c r="FC49" s="282"/>
      <c r="FD49" s="282"/>
      <c r="FE49" s="282"/>
      <c r="FF49" s="282"/>
      <c r="FG49" s="282"/>
      <c r="FH49" s="282"/>
      <c r="FI49" s="282"/>
      <c r="FJ49" s="282"/>
      <c r="FK49" s="282"/>
      <c r="FL49" s="282"/>
      <c r="FM49" s="282"/>
      <c r="FN49" s="166"/>
      <c r="FO49" s="282"/>
      <c r="FP49" s="282"/>
      <c r="FQ49" s="282"/>
      <c r="FR49" s="282"/>
      <c r="FS49" s="282"/>
      <c r="FT49" s="282"/>
      <c r="FU49" s="282"/>
      <c r="FV49" s="282"/>
      <c r="FW49" s="282"/>
      <c r="FX49" s="282"/>
      <c r="FY49" s="282"/>
      <c r="FZ49" s="282"/>
      <c r="GA49" s="282"/>
      <c r="GB49" s="282"/>
      <c r="GC49" s="282"/>
      <c r="GD49" s="282"/>
      <c r="GE49" s="282"/>
      <c r="GF49" s="282"/>
      <c r="GG49" s="282"/>
      <c r="GH49" s="282"/>
      <c r="GI49" s="282"/>
      <c r="GJ49" s="282"/>
      <c r="GK49" s="282"/>
      <c r="GL49" s="282"/>
      <c r="GM49" s="282"/>
      <c r="GN49" s="282"/>
      <c r="GO49" s="282"/>
      <c r="GP49" s="282"/>
      <c r="GQ49" s="282"/>
      <c r="GR49" s="282"/>
      <c r="GS49" s="282"/>
      <c r="GT49" s="282"/>
      <c r="GU49" s="282"/>
      <c r="GV49" s="282"/>
      <c r="GW49" s="282"/>
      <c r="GX49" s="282"/>
      <c r="GY49" s="282"/>
      <c r="GZ49" s="282"/>
      <c r="HA49" s="282"/>
      <c r="HB49" s="282"/>
      <c r="HC49" s="282"/>
      <c r="HD49" s="282"/>
      <c r="HE49" s="282"/>
      <c r="HF49" s="282"/>
      <c r="HG49" s="282"/>
      <c r="IJ49" s="148">
        <v>6.1509999999999998</v>
      </c>
      <c r="IK49" s="148">
        <v>5.9470000000000001</v>
      </c>
      <c r="IL49" s="148">
        <v>5.8855000000000004</v>
      </c>
    </row>
    <row r="50" spans="1:247" ht="15" customHeight="1">
      <c r="A50" s="365" t="s">
        <v>366</v>
      </c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  <c r="AV50" s="365"/>
      <c r="AW50" s="365"/>
      <c r="AX50" s="365"/>
      <c r="AY50" s="365"/>
      <c r="AZ50" s="365"/>
      <c r="BA50" s="365"/>
      <c r="BB50" s="365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CM50" s="365"/>
      <c r="CN50" s="365"/>
      <c r="CO50" s="365"/>
      <c r="CP50" s="365"/>
      <c r="CQ50" s="365"/>
      <c r="CR50" s="365"/>
      <c r="CS50" s="365"/>
      <c r="CT50" s="365"/>
      <c r="CU50" s="365"/>
      <c r="CV50" s="365"/>
      <c r="CW50" s="365"/>
      <c r="CX50" s="365"/>
      <c r="CY50" s="365"/>
      <c r="CZ50" s="365"/>
      <c r="DA50" s="365"/>
      <c r="DB50" s="365"/>
      <c r="DC50" s="365"/>
      <c r="DD50" s="365"/>
      <c r="DE50" s="365"/>
      <c r="DF50" s="365"/>
      <c r="DG50" s="365"/>
      <c r="DH50" s="365"/>
      <c r="DI50" s="365"/>
      <c r="DJ50" s="365"/>
      <c r="DK50" s="365"/>
      <c r="DL50" s="365"/>
      <c r="DM50" s="365"/>
      <c r="DN50" s="365"/>
      <c r="DO50" s="365"/>
      <c r="DP50" s="365"/>
      <c r="DQ50" s="365"/>
      <c r="DR50" s="365"/>
      <c r="DS50" s="365"/>
      <c r="DT50" s="365"/>
      <c r="DU50" s="365"/>
      <c r="DV50" s="365"/>
      <c r="DW50" s="365"/>
      <c r="DX50" s="365"/>
      <c r="DY50" s="365"/>
      <c r="DZ50" s="365"/>
      <c r="EA50" s="365"/>
      <c r="EB50" s="365"/>
      <c r="EC50" s="365"/>
      <c r="ED50" s="365"/>
      <c r="EE50" s="365"/>
      <c r="EF50" s="365"/>
      <c r="EG50" s="365"/>
      <c r="EH50" s="365"/>
      <c r="EI50" s="365"/>
      <c r="EJ50" s="365"/>
      <c r="EK50" s="365"/>
      <c r="EL50" s="365"/>
      <c r="EM50" s="365"/>
      <c r="EN50" s="365"/>
      <c r="EO50" s="365"/>
      <c r="EP50" s="365"/>
      <c r="EQ50" s="365"/>
      <c r="ER50" s="365"/>
      <c r="ES50" s="365"/>
      <c r="ET50" s="365"/>
      <c r="EU50" s="365"/>
      <c r="EV50" s="365"/>
      <c r="EW50" s="365"/>
      <c r="EX50" s="365"/>
      <c r="EY50" s="365"/>
      <c r="EZ50" s="365"/>
      <c r="FA50" s="365"/>
      <c r="FB50" s="365"/>
      <c r="FC50" s="365"/>
      <c r="FD50" s="365"/>
      <c r="FE50" s="365"/>
      <c r="FF50" s="365"/>
      <c r="FG50" s="365"/>
      <c r="FH50" s="365"/>
      <c r="FI50" s="365"/>
      <c r="FJ50" s="365"/>
      <c r="FK50" s="365"/>
      <c r="FL50" s="365"/>
      <c r="FM50" s="365"/>
      <c r="FN50" s="366"/>
      <c r="FO50" s="365"/>
      <c r="FP50" s="365"/>
      <c r="FQ50" s="365"/>
      <c r="FR50" s="365"/>
      <c r="FS50" s="365"/>
      <c r="FT50" s="365"/>
      <c r="FU50" s="365"/>
      <c r="FV50" s="365"/>
      <c r="FW50" s="365"/>
      <c r="FX50" s="365"/>
      <c r="FY50" s="365"/>
      <c r="FZ50" s="365"/>
      <c r="GA50" s="365"/>
      <c r="GB50" s="365"/>
      <c r="GC50" s="365"/>
      <c r="GD50" s="365"/>
      <c r="GE50" s="365"/>
      <c r="GF50" s="365"/>
      <c r="GG50" s="365"/>
      <c r="GH50" s="365"/>
      <c r="GI50" s="365"/>
      <c r="GJ50" s="365"/>
      <c r="GK50" s="365"/>
      <c r="GL50" s="365"/>
      <c r="GM50" s="365"/>
      <c r="GN50" s="365"/>
      <c r="GO50" s="365"/>
      <c r="GP50" s="365"/>
      <c r="GQ50" s="365"/>
      <c r="GR50" s="365"/>
      <c r="GS50" s="365"/>
      <c r="GT50" s="365"/>
      <c r="GU50" s="365"/>
      <c r="GV50" s="365"/>
      <c r="GW50" s="365"/>
      <c r="GX50" s="365"/>
      <c r="GY50" s="365"/>
      <c r="GZ50" s="365"/>
      <c r="HA50" s="365"/>
      <c r="HB50" s="365"/>
      <c r="HC50" s="365"/>
      <c r="HD50" s="365"/>
      <c r="HE50" s="365"/>
      <c r="HF50" s="365"/>
      <c r="HG50" s="365"/>
      <c r="HH50" s="365"/>
      <c r="HI50" s="365"/>
      <c r="HJ50" s="365"/>
      <c r="HK50" s="365"/>
      <c r="HL50" s="365"/>
      <c r="HM50" s="365"/>
      <c r="HN50" s="365"/>
      <c r="HO50" s="365"/>
      <c r="HP50" s="365"/>
      <c r="HQ50" s="365"/>
      <c r="HR50" s="365"/>
      <c r="HS50" s="365"/>
      <c r="HT50" s="365"/>
      <c r="HU50" s="365"/>
      <c r="HV50" s="365"/>
      <c r="HW50" s="365"/>
      <c r="HX50" s="365"/>
      <c r="HY50" s="365"/>
      <c r="HZ50" s="365"/>
      <c r="IA50" s="365">
        <v>9.2100000000000009</v>
      </c>
      <c r="IB50" s="365">
        <v>9.0370000000000008</v>
      </c>
      <c r="IC50" s="365">
        <v>8.2100000000000009</v>
      </c>
      <c r="ID50" s="365">
        <v>7.7610000000000001</v>
      </c>
      <c r="IE50" s="365">
        <v>7.77</v>
      </c>
      <c r="IF50" s="365">
        <v>7.5890000000000004</v>
      </c>
      <c r="IG50" s="365">
        <v>7.4329999999999998</v>
      </c>
      <c r="IH50" s="365">
        <v>7.0250000000000004</v>
      </c>
      <c r="II50" s="365">
        <v>6.7850000000000001</v>
      </c>
      <c r="IJ50" s="365">
        <v>7.39</v>
      </c>
      <c r="IK50" s="365">
        <v>7.4029999999999996</v>
      </c>
      <c r="IL50" s="365">
        <v>7.0279999999999996</v>
      </c>
      <c r="IM50" s="365"/>
    </row>
    <row r="51" spans="1:247" ht="15" customHeight="1">
      <c r="A51" s="365" t="s">
        <v>367</v>
      </c>
      <c r="B51" s="365"/>
      <c r="C51" s="365"/>
      <c r="D51" s="365"/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65"/>
      <c r="AU51" s="365"/>
      <c r="AV51" s="365"/>
      <c r="AW51" s="365"/>
      <c r="AX51" s="365"/>
      <c r="AY51" s="365"/>
      <c r="AZ51" s="365"/>
      <c r="BA51" s="365"/>
      <c r="BB51" s="365"/>
      <c r="BC51" s="365"/>
      <c r="BD51" s="365"/>
      <c r="BE51" s="365"/>
      <c r="BF51" s="365"/>
      <c r="BG51" s="365"/>
      <c r="BH51" s="365"/>
      <c r="BI51" s="365"/>
      <c r="BJ51" s="365"/>
      <c r="BK51" s="365"/>
      <c r="BL51" s="365"/>
      <c r="BM51" s="365"/>
      <c r="BN51" s="365"/>
      <c r="BO51" s="365"/>
      <c r="BP51" s="365"/>
      <c r="BQ51" s="365"/>
      <c r="BR51" s="365"/>
      <c r="BS51" s="365"/>
      <c r="BT51" s="365"/>
      <c r="BU51" s="365"/>
      <c r="BV51" s="365"/>
      <c r="BW51" s="365"/>
      <c r="BX51" s="365"/>
      <c r="BY51" s="365"/>
      <c r="BZ51" s="365"/>
      <c r="CA51" s="365"/>
      <c r="CB51" s="365"/>
      <c r="CC51" s="365"/>
      <c r="CD51" s="365"/>
      <c r="CE51" s="365"/>
      <c r="CF51" s="365"/>
      <c r="CG51" s="365"/>
      <c r="CH51" s="365"/>
      <c r="CI51" s="365"/>
      <c r="CJ51" s="365"/>
      <c r="CK51" s="365"/>
      <c r="CL51" s="365"/>
      <c r="CM51" s="365"/>
      <c r="CN51" s="365"/>
      <c r="CO51" s="365"/>
      <c r="CP51" s="365"/>
      <c r="CQ51" s="365"/>
      <c r="CR51" s="365"/>
      <c r="CS51" s="365"/>
      <c r="CT51" s="365"/>
      <c r="CU51" s="365"/>
      <c r="CV51" s="365"/>
      <c r="CW51" s="365"/>
      <c r="CX51" s="365"/>
      <c r="CY51" s="365"/>
      <c r="CZ51" s="365"/>
      <c r="DA51" s="365"/>
      <c r="DB51" s="365"/>
      <c r="DC51" s="365"/>
      <c r="DD51" s="365"/>
      <c r="DE51" s="365"/>
      <c r="DF51" s="365"/>
      <c r="DG51" s="365"/>
      <c r="DH51" s="365"/>
      <c r="DI51" s="365"/>
      <c r="DJ51" s="365"/>
      <c r="DK51" s="365"/>
      <c r="DL51" s="365"/>
      <c r="DM51" s="365"/>
      <c r="DN51" s="365"/>
      <c r="DO51" s="365"/>
      <c r="DP51" s="365"/>
      <c r="DQ51" s="365"/>
      <c r="DR51" s="365"/>
      <c r="DS51" s="365"/>
      <c r="DT51" s="365"/>
      <c r="DU51" s="365"/>
      <c r="DV51" s="365"/>
      <c r="DW51" s="365"/>
      <c r="DX51" s="365"/>
      <c r="DY51" s="365"/>
      <c r="DZ51" s="365"/>
      <c r="EA51" s="365"/>
      <c r="EB51" s="365"/>
      <c r="EC51" s="365"/>
      <c r="ED51" s="365"/>
      <c r="EE51" s="365"/>
      <c r="EF51" s="365"/>
      <c r="EG51" s="365"/>
      <c r="EH51" s="365"/>
      <c r="EI51" s="365"/>
      <c r="EJ51" s="365"/>
      <c r="EK51" s="365"/>
      <c r="EL51" s="365"/>
      <c r="EM51" s="365"/>
      <c r="EN51" s="365"/>
      <c r="EO51" s="365"/>
      <c r="EP51" s="365"/>
      <c r="EQ51" s="365"/>
      <c r="ER51" s="365"/>
      <c r="ES51" s="365"/>
      <c r="ET51" s="365"/>
      <c r="EU51" s="365"/>
      <c r="EV51" s="365"/>
      <c r="EW51" s="365"/>
      <c r="EX51" s="365"/>
      <c r="EY51" s="365"/>
      <c r="EZ51" s="365"/>
      <c r="FA51" s="365"/>
      <c r="FB51" s="365"/>
      <c r="FC51" s="365"/>
      <c r="FD51" s="365"/>
      <c r="FE51" s="365"/>
      <c r="FF51" s="365"/>
      <c r="FG51" s="365"/>
      <c r="FH51" s="365"/>
      <c r="FI51" s="365"/>
      <c r="FJ51" s="365"/>
      <c r="FK51" s="365"/>
      <c r="FL51" s="365"/>
      <c r="FM51" s="365"/>
      <c r="FN51" s="366"/>
      <c r="FO51" s="365"/>
      <c r="FP51" s="365"/>
      <c r="FQ51" s="365"/>
      <c r="FR51" s="365"/>
      <c r="FS51" s="365"/>
      <c r="FT51" s="365"/>
      <c r="FU51" s="365"/>
      <c r="FV51" s="365"/>
      <c r="FW51" s="365"/>
      <c r="FX51" s="365"/>
      <c r="FY51" s="365"/>
      <c r="FZ51" s="365"/>
      <c r="GA51" s="365"/>
      <c r="GB51" s="365"/>
      <c r="GC51" s="365"/>
      <c r="GD51" s="365"/>
      <c r="GE51" s="365"/>
      <c r="GF51" s="365"/>
      <c r="GG51" s="365"/>
      <c r="GH51" s="365"/>
      <c r="GI51" s="365"/>
      <c r="GJ51" s="365"/>
      <c r="GK51" s="365"/>
      <c r="GL51" s="365"/>
      <c r="GM51" s="365"/>
      <c r="GN51" s="365"/>
      <c r="GO51" s="365"/>
      <c r="GP51" s="365"/>
      <c r="GQ51" s="365"/>
      <c r="GR51" s="365"/>
      <c r="GS51" s="365"/>
      <c r="GT51" s="365"/>
      <c r="GU51" s="365"/>
      <c r="GV51" s="365"/>
      <c r="GW51" s="365"/>
      <c r="GX51" s="365"/>
      <c r="GY51" s="365"/>
      <c r="GZ51" s="365"/>
      <c r="HA51" s="365"/>
      <c r="HB51" s="365"/>
      <c r="HC51" s="365"/>
      <c r="HD51" s="365"/>
      <c r="HE51" s="365"/>
      <c r="HF51" s="365"/>
      <c r="HG51" s="365"/>
      <c r="HH51" s="365"/>
      <c r="HI51" s="365"/>
      <c r="HJ51" s="365"/>
      <c r="HK51" s="365"/>
      <c r="HL51" s="365"/>
      <c r="HM51" s="365"/>
      <c r="HN51" s="365"/>
      <c r="HO51" s="365"/>
      <c r="HP51" s="365"/>
      <c r="HQ51" s="365"/>
      <c r="HR51" s="365"/>
      <c r="HS51" s="365"/>
      <c r="HT51" s="365">
        <v>7.0910000000000002</v>
      </c>
      <c r="HU51" s="365">
        <v>6.92</v>
      </c>
      <c r="HV51" s="365">
        <v>6.976</v>
      </c>
      <c r="HW51" s="365">
        <v>6.9539999999999997</v>
      </c>
      <c r="HX51" s="365">
        <v>7.0679999999999996</v>
      </c>
      <c r="HY51" s="365">
        <v>8.4429999999999996</v>
      </c>
      <c r="HZ51" s="365">
        <v>8.1430000000000007</v>
      </c>
      <c r="IA51" s="365">
        <v>7.8029999999999999</v>
      </c>
      <c r="IB51" s="365">
        <v>7.3150000000000004</v>
      </c>
      <c r="IC51" s="365">
        <v>6.8330000000000002</v>
      </c>
      <c r="ID51" s="365">
        <v>6.633</v>
      </c>
      <c r="IE51" s="365">
        <v>6.444</v>
      </c>
      <c r="IF51" s="365">
        <v>6.2290000000000001</v>
      </c>
      <c r="IG51" s="365">
        <v>5.9790000000000001</v>
      </c>
      <c r="IH51" s="365">
        <v>5.798</v>
      </c>
      <c r="II51" s="365">
        <v>5.8049999999999997</v>
      </c>
      <c r="IJ51" s="365">
        <v>6.3209999999999997</v>
      </c>
      <c r="IK51" s="365">
        <v>6.4130000000000003</v>
      </c>
      <c r="IL51" s="365">
        <v>6.1630000000000003</v>
      </c>
      <c r="IM51" s="365"/>
    </row>
    <row r="52" spans="1:247" ht="15" customHeight="1">
      <c r="A52" s="365" t="s">
        <v>368</v>
      </c>
      <c r="B52" s="365"/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/>
      <c r="BZ52" s="365"/>
      <c r="CA52" s="365"/>
      <c r="CB52" s="365"/>
      <c r="CC52" s="365"/>
      <c r="CD52" s="365"/>
      <c r="CE52" s="365"/>
      <c r="CF52" s="365"/>
      <c r="CG52" s="365"/>
      <c r="CH52" s="365"/>
      <c r="CI52" s="365"/>
      <c r="CJ52" s="365"/>
      <c r="CK52" s="365"/>
      <c r="CL52" s="365"/>
      <c r="CM52" s="365"/>
      <c r="CN52" s="365"/>
      <c r="CO52" s="365"/>
      <c r="CP52" s="365"/>
      <c r="CQ52" s="365"/>
      <c r="CR52" s="365"/>
      <c r="CS52" s="365"/>
      <c r="CT52" s="365"/>
      <c r="CU52" s="365"/>
      <c r="CV52" s="365"/>
      <c r="CW52" s="365"/>
      <c r="CX52" s="365"/>
      <c r="CY52" s="365"/>
      <c r="CZ52" s="365"/>
      <c r="DA52" s="365"/>
      <c r="DB52" s="365"/>
      <c r="DC52" s="365"/>
      <c r="DD52" s="365"/>
      <c r="DE52" s="365"/>
      <c r="DF52" s="365"/>
      <c r="DG52" s="365"/>
      <c r="DH52" s="365"/>
      <c r="DI52" s="365"/>
      <c r="DJ52" s="365"/>
      <c r="DK52" s="365"/>
      <c r="DL52" s="365"/>
      <c r="DM52" s="365"/>
      <c r="DN52" s="365"/>
      <c r="DO52" s="365"/>
      <c r="DP52" s="365"/>
      <c r="DQ52" s="365"/>
      <c r="DR52" s="365"/>
      <c r="DS52" s="365"/>
      <c r="DT52" s="365"/>
      <c r="DU52" s="365"/>
      <c r="DV52" s="365"/>
      <c r="DW52" s="365"/>
      <c r="DX52" s="365"/>
      <c r="DY52" s="365"/>
      <c r="DZ52" s="365"/>
      <c r="EA52" s="365"/>
      <c r="EB52" s="365"/>
      <c r="EC52" s="365"/>
      <c r="ED52" s="365"/>
      <c r="EE52" s="365"/>
      <c r="EF52" s="365"/>
      <c r="EG52" s="365"/>
      <c r="EH52" s="365"/>
      <c r="EI52" s="365"/>
      <c r="EJ52" s="365"/>
      <c r="EK52" s="365"/>
      <c r="EL52" s="365"/>
      <c r="EM52" s="365"/>
      <c r="EN52" s="365"/>
      <c r="EO52" s="365"/>
      <c r="EP52" s="365"/>
      <c r="EQ52" s="365"/>
      <c r="ER52" s="365"/>
      <c r="ES52" s="365"/>
      <c r="ET52" s="365"/>
      <c r="EU52" s="365"/>
      <c r="EV52" s="365"/>
      <c r="EW52" s="365"/>
      <c r="EX52" s="365"/>
      <c r="EY52" s="365"/>
      <c r="EZ52" s="365"/>
      <c r="FA52" s="365"/>
      <c r="FB52" s="365"/>
      <c r="FC52" s="365"/>
      <c r="FD52" s="365"/>
      <c r="FE52" s="365"/>
      <c r="FF52" s="365"/>
      <c r="FG52" s="365"/>
      <c r="FH52" s="365"/>
      <c r="FI52" s="365"/>
      <c r="FJ52" s="365"/>
      <c r="FK52" s="365"/>
      <c r="FL52" s="365"/>
      <c r="FM52" s="365"/>
      <c r="FN52" s="366"/>
      <c r="FO52" s="365"/>
      <c r="FP52" s="365"/>
      <c r="FQ52" s="365"/>
      <c r="FR52" s="365"/>
      <c r="FS52" s="365"/>
      <c r="FT52" s="365"/>
      <c r="FU52" s="365"/>
      <c r="FV52" s="365"/>
      <c r="FW52" s="365"/>
      <c r="FX52" s="365"/>
      <c r="FY52" s="365"/>
      <c r="FZ52" s="365"/>
      <c r="GA52" s="365"/>
      <c r="GB52" s="365"/>
      <c r="GC52" s="365"/>
      <c r="GD52" s="365"/>
      <c r="GE52" s="365"/>
      <c r="GF52" s="365"/>
      <c r="GG52" s="365"/>
      <c r="GH52" s="365"/>
      <c r="GI52" s="365"/>
      <c r="GJ52" s="365"/>
      <c r="GK52" s="365"/>
      <c r="GL52" s="365"/>
      <c r="GM52" s="365"/>
      <c r="GN52" s="365"/>
      <c r="GO52" s="365"/>
      <c r="GP52" s="365"/>
      <c r="GQ52" s="365"/>
      <c r="GR52" s="365"/>
      <c r="GS52" s="365"/>
      <c r="GT52" s="365"/>
      <c r="GU52" s="365"/>
      <c r="GV52" s="365"/>
      <c r="GW52" s="365"/>
      <c r="GX52" s="365"/>
      <c r="GY52" s="365"/>
      <c r="GZ52" s="365"/>
      <c r="HA52" s="365"/>
      <c r="HB52" s="365"/>
      <c r="HC52" s="365"/>
      <c r="HD52" s="365"/>
      <c r="HE52" s="365"/>
      <c r="HF52" s="365"/>
      <c r="HG52" s="365"/>
      <c r="HH52" s="365"/>
      <c r="HI52" s="365"/>
      <c r="HJ52" s="365"/>
      <c r="HK52" s="365"/>
      <c r="HL52" s="365"/>
      <c r="HM52" s="365"/>
      <c r="HN52" s="365"/>
      <c r="HO52" s="365"/>
      <c r="HP52" s="365"/>
      <c r="HQ52" s="365"/>
      <c r="HR52" s="365"/>
      <c r="HS52" s="365"/>
      <c r="HT52" s="365"/>
      <c r="HU52" s="365"/>
      <c r="HV52" s="365"/>
      <c r="HW52" s="365">
        <v>6.8369999999999997</v>
      </c>
      <c r="HX52" s="365">
        <v>6.9909999999999997</v>
      </c>
      <c r="HY52" s="365">
        <v>7.9215</v>
      </c>
      <c r="HZ52" s="365">
        <v>7.4749999999999996</v>
      </c>
      <c r="IA52" s="365">
        <v>7.1955</v>
      </c>
      <c r="IB52" s="365">
        <v>6.8610000000000007</v>
      </c>
      <c r="IC52" s="365">
        <v>6.7134999999999998</v>
      </c>
      <c r="ID52" s="365">
        <v>6.3395000000000001</v>
      </c>
      <c r="IE52" s="365">
        <v>6.1875</v>
      </c>
      <c r="IF52" s="365">
        <v>5.9885000000000002</v>
      </c>
      <c r="IG52" s="365">
        <v>5.9380000000000006</v>
      </c>
      <c r="IH52" s="365">
        <v>5.6440000000000001</v>
      </c>
      <c r="II52" s="365">
        <v>5.5049999999999999</v>
      </c>
      <c r="IJ52" s="365">
        <v>5.9595000000000002</v>
      </c>
      <c r="IK52" s="365">
        <v>5.8870000000000005</v>
      </c>
      <c r="IL52" s="365">
        <v>5.7735000000000003</v>
      </c>
      <c r="IM52" s="365"/>
    </row>
    <row r="53" spans="1:247" ht="15" customHeight="1">
      <c r="A53" s="365" t="s">
        <v>369</v>
      </c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65"/>
      <c r="AS53" s="365"/>
      <c r="AT53" s="365"/>
      <c r="AU53" s="365"/>
      <c r="AV53" s="365"/>
      <c r="AW53" s="365"/>
      <c r="AX53" s="365"/>
      <c r="AY53" s="365"/>
      <c r="AZ53" s="365"/>
      <c r="BA53" s="365"/>
      <c r="BB53" s="365"/>
      <c r="BC53" s="365"/>
      <c r="BD53" s="365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65"/>
      <c r="BR53" s="365"/>
      <c r="BS53" s="365"/>
      <c r="BT53" s="365"/>
      <c r="BU53" s="365"/>
      <c r="BV53" s="365"/>
      <c r="BW53" s="365"/>
      <c r="BX53" s="365"/>
      <c r="BY53" s="365"/>
      <c r="BZ53" s="365"/>
      <c r="CA53" s="365"/>
      <c r="CB53" s="365"/>
      <c r="CC53" s="365"/>
      <c r="CD53" s="365"/>
      <c r="CE53" s="365"/>
      <c r="CF53" s="365"/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5"/>
      <c r="CR53" s="365"/>
      <c r="CS53" s="365"/>
      <c r="CT53" s="365"/>
      <c r="CU53" s="365"/>
      <c r="CV53" s="365"/>
      <c r="CW53" s="365"/>
      <c r="CX53" s="365"/>
      <c r="CY53" s="365"/>
      <c r="CZ53" s="365"/>
      <c r="DA53" s="365"/>
      <c r="DB53" s="365"/>
      <c r="DC53" s="365"/>
      <c r="DD53" s="365"/>
      <c r="DE53" s="365"/>
      <c r="DF53" s="365"/>
      <c r="DG53" s="365"/>
      <c r="DH53" s="365"/>
      <c r="DI53" s="365"/>
      <c r="DJ53" s="365"/>
      <c r="DK53" s="365"/>
      <c r="DL53" s="365"/>
      <c r="DM53" s="365"/>
      <c r="DN53" s="365"/>
      <c r="DO53" s="365"/>
      <c r="DP53" s="365"/>
      <c r="DQ53" s="365"/>
      <c r="DR53" s="365"/>
      <c r="DS53" s="365"/>
      <c r="DT53" s="365"/>
      <c r="DU53" s="365"/>
      <c r="DV53" s="365"/>
      <c r="DW53" s="365"/>
      <c r="DX53" s="365"/>
      <c r="DY53" s="365"/>
      <c r="DZ53" s="365"/>
      <c r="EA53" s="365"/>
      <c r="EB53" s="365"/>
      <c r="EC53" s="365"/>
      <c r="ED53" s="365"/>
      <c r="EE53" s="365"/>
      <c r="EF53" s="365"/>
      <c r="EG53" s="365"/>
      <c r="EH53" s="365"/>
      <c r="EI53" s="365"/>
      <c r="EJ53" s="365"/>
      <c r="EK53" s="365"/>
      <c r="EL53" s="365"/>
      <c r="EM53" s="365"/>
      <c r="EN53" s="365"/>
      <c r="EO53" s="365"/>
      <c r="EP53" s="365"/>
      <c r="EQ53" s="365"/>
      <c r="ER53" s="365"/>
      <c r="ES53" s="365"/>
      <c r="ET53" s="365"/>
      <c r="EU53" s="365"/>
      <c r="EV53" s="365"/>
      <c r="EW53" s="365"/>
      <c r="EX53" s="365"/>
      <c r="EY53" s="365"/>
      <c r="EZ53" s="365"/>
      <c r="FA53" s="365"/>
      <c r="FB53" s="365"/>
      <c r="FC53" s="365"/>
      <c r="FD53" s="365"/>
      <c r="FE53" s="365"/>
      <c r="FF53" s="365"/>
      <c r="FG53" s="365"/>
      <c r="FH53" s="365"/>
      <c r="FI53" s="365"/>
      <c r="FJ53" s="365"/>
      <c r="FK53" s="365"/>
      <c r="FL53" s="365"/>
      <c r="FM53" s="365"/>
      <c r="FN53" s="366"/>
      <c r="FO53" s="365"/>
      <c r="FP53" s="365"/>
      <c r="FQ53" s="365"/>
      <c r="FR53" s="365"/>
      <c r="FS53" s="365"/>
      <c r="FT53" s="365"/>
      <c r="FU53" s="365"/>
      <c r="FV53" s="365"/>
      <c r="FW53" s="365"/>
      <c r="FX53" s="365"/>
      <c r="FY53" s="365"/>
      <c r="FZ53" s="365"/>
      <c r="GA53" s="365"/>
      <c r="GB53" s="365"/>
      <c r="GC53" s="365"/>
      <c r="GD53" s="365"/>
      <c r="GE53" s="365"/>
      <c r="GF53" s="365"/>
      <c r="GG53" s="365"/>
      <c r="GH53" s="365"/>
      <c r="GI53" s="365"/>
      <c r="GJ53" s="365"/>
      <c r="GK53" s="365"/>
      <c r="GL53" s="365"/>
      <c r="GM53" s="365"/>
      <c r="GN53" s="365"/>
      <c r="GO53" s="365"/>
      <c r="GP53" s="365"/>
      <c r="GQ53" s="365"/>
      <c r="GR53" s="365"/>
      <c r="GS53" s="365"/>
      <c r="GT53" s="365"/>
      <c r="GU53" s="365"/>
      <c r="GV53" s="365"/>
      <c r="GW53" s="365"/>
      <c r="GX53" s="365"/>
      <c r="GY53" s="365"/>
      <c r="GZ53" s="365"/>
      <c r="HA53" s="365"/>
      <c r="HB53" s="365"/>
      <c r="HC53" s="365"/>
      <c r="HD53" s="365"/>
      <c r="HE53" s="365"/>
      <c r="HF53" s="365"/>
      <c r="HG53" s="365"/>
      <c r="HH53" s="365"/>
      <c r="HI53" s="365">
        <v>7.6545000000000005</v>
      </c>
      <c r="HJ53" s="365">
        <v>7.3215000000000003</v>
      </c>
      <c r="HK53" s="365">
        <v>7.3674999999999997</v>
      </c>
      <c r="HL53" s="365">
        <v>7.4064999999999994</v>
      </c>
      <c r="HM53" s="365">
        <v>7.4830000000000005</v>
      </c>
      <c r="HN53" s="365">
        <v>7.4064999999999994</v>
      </c>
      <c r="HO53" s="365">
        <v>7.3264999999999993</v>
      </c>
      <c r="HP53" s="365">
        <v>7.2190000000000003</v>
      </c>
      <c r="HQ53" s="365">
        <v>6.9580000000000002</v>
      </c>
      <c r="HR53" s="365">
        <v>6.7709999999999999</v>
      </c>
      <c r="HS53" s="365">
        <v>6.3535000000000004</v>
      </c>
      <c r="HT53" s="365">
        <v>6.5679999999999996</v>
      </c>
      <c r="HU53" s="365">
        <v>6.7539999999999996</v>
      </c>
      <c r="HV53" s="365">
        <v>6.8209999999999997</v>
      </c>
      <c r="HW53" s="365">
        <v>6.7560000000000002</v>
      </c>
      <c r="HX53" s="365">
        <v>6.9115000000000002</v>
      </c>
      <c r="HY53" s="365">
        <v>7.99</v>
      </c>
      <c r="HZ53" s="365">
        <v>7.468</v>
      </c>
      <c r="IA53" s="365">
        <v>6.931</v>
      </c>
      <c r="IB53" s="365">
        <v>6.4870000000000001</v>
      </c>
      <c r="IC53" s="365">
        <v>6.3505000000000003</v>
      </c>
      <c r="ID53" s="365">
        <v>6.0880000000000001</v>
      </c>
      <c r="IE53" s="365">
        <v>6.0295000000000005</v>
      </c>
      <c r="IF53" s="365">
        <v>5.9094999999999995</v>
      </c>
      <c r="IG53" s="365">
        <v>5.8305000000000007</v>
      </c>
      <c r="IH53" s="365">
        <v>5.5105000000000004</v>
      </c>
      <c r="II53" s="365">
        <v>5.3570000000000002</v>
      </c>
      <c r="IJ53" s="365">
        <v>5.8094999999999999</v>
      </c>
      <c r="IK53" s="365">
        <v>5.8825000000000003</v>
      </c>
      <c r="IL53" s="365">
        <v>5.61</v>
      </c>
      <c r="IM53" s="365"/>
    </row>
    <row r="54" spans="1:247" ht="15" customHeight="1">
      <c r="A54" s="365" t="s">
        <v>370</v>
      </c>
      <c r="B54" s="365"/>
      <c r="C54" s="365"/>
      <c r="D54" s="365"/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65"/>
      <c r="AS54" s="365"/>
      <c r="AT54" s="365"/>
      <c r="AU54" s="365"/>
      <c r="AV54" s="365"/>
      <c r="AW54" s="365"/>
      <c r="AX54" s="365"/>
      <c r="AY54" s="365"/>
      <c r="AZ54" s="365"/>
      <c r="BA54" s="365"/>
      <c r="BB54" s="365"/>
      <c r="BC54" s="365"/>
      <c r="BD54" s="365"/>
      <c r="BE54" s="365"/>
      <c r="BF54" s="365"/>
      <c r="BG54" s="365"/>
      <c r="BH54" s="365"/>
      <c r="BI54" s="365"/>
      <c r="BJ54" s="365"/>
      <c r="BK54" s="365"/>
      <c r="BL54" s="365"/>
      <c r="BM54" s="365"/>
      <c r="BN54" s="365"/>
      <c r="BO54" s="365"/>
      <c r="BP54" s="365"/>
      <c r="BQ54" s="365"/>
      <c r="BR54" s="365"/>
      <c r="BS54" s="365"/>
      <c r="BT54" s="365"/>
      <c r="BU54" s="365"/>
      <c r="BV54" s="365"/>
      <c r="BW54" s="365"/>
      <c r="BX54" s="365"/>
      <c r="BY54" s="365"/>
      <c r="BZ54" s="365"/>
      <c r="CA54" s="365"/>
      <c r="CB54" s="365"/>
      <c r="CC54" s="365"/>
      <c r="CD54" s="365"/>
      <c r="CE54" s="365"/>
      <c r="CF54" s="365"/>
      <c r="CG54" s="365"/>
      <c r="CH54" s="365"/>
      <c r="CI54" s="365"/>
      <c r="CJ54" s="365"/>
      <c r="CK54" s="365"/>
      <c r="CL54" s="365"/>
      <c r="CM54" s="365"/>
      <c r="CN54" s="365"/>
      <c r="CO54" s="365"/>
      <c r="CP54" s="365"/>
      <c r="CQ54" s="365"/>
      <c r="CR54" s="365"/>
      <c r="CS54" s="365"/>
      <c r="CT54" s="365"/>
      <c r="CU54" s="365"/>
      <c r="CV54" s="365"/>
      <c r="CW54" s="365"/>
      <c r="CX54" s="365"/>
      <c r="CY54" s="365"/>
      <c r="CZ54" s="365"/>
      <c r="DA54" s="365"/>
      <c r="DB54" s="365"/>
      <c r="DC54" s="365"/>
      <c r="DD54" s="365"/>
      <c r="DE54" s="365"/>
      <c r="DF54" s="365"/>
      <c r="DG54" s="365"/>
      <c r="DH54" s="365"/>
      <c r="DI54" s="365"/>
      <c r="DJ54" s="365"/>
      <c r="DK54" s="365"/>
      <c r="DL54" s="365"/>
      <c r="DM54" s="365"/>
      <c r="DN54" s="365"/>
      <c r="DO54" s="365"/>
      <c r="DP54" s="365"/>
      <c r="DQ54" s="365"/>
      <c r="DR54" s="365"/>
      <c r="DS54" s="365"/>
      <c r="DT54" s="365"/>
      <c r="DU54" s="365"/>
      <c r="DV54" s="365"/>
      <c r="DW54" s="365"/>
      <c r="DX54" s="365"/>
      <c r="DY54" s="365"/>
      <c r="DZ54" s="365"/>
      <c r="EA54" s="365"/>
      <c r="EB54" s="365"/>
      <c r="EC54" s="365"/>
      <c r="ED54" s="365"/>
      <c r="EE54" s="365"/>
      <c r="EF54" s="365"/>
      <c r="EG54" s="365"/>
      <c r="EH54" s="365"/>
      <c r="EI54" s="365"/>
      <c r="EJ54" s="365"/>
      <c r="EK54" s="365"/>
      <c r="EL54" s="365"/>
      <c r="EM54" s="365"/>
      <c r="EN54" s="365"/>
      <c r="EO54" s="365"/>
      <c r="EP54" s="365"/>
      <c r="EQ54" s="365"/>
      <c r="ER54" s="365"/>
      <c r="ES54" s="365"/>
      <c r="ET54" s="365"/>
      <c r="EU54" s="365"/>
      <c r="EV54" s="365"/>
      <c r="EW54" s="365"/>
      <c r="EX54" s="365"/>
      <c r="EY54" s="365"/>
      <c r="EZ54" s="365"/>
      <c r="FA54" s="365"/>
      <c r="FB54" s="365"/>
      <c r="FC54" s="365"/>
      <c r="FD54" s="365"/>
      <c r="FE54" s="365"/>
      <c r="FF54" s="365"/>
      <c r="FG54" s="365"/>
      <c r="FH54" s="365"/>
      <c r="FI54" s="365"/>
      <c r="FJ54" s="365"/>
      <c r="FK54" s="365"/>
      <c r="FL54" s="365"/>
      <c r="FM54" s="365"/>
      <c r="FN54" s="366"/>
      <c r="FO54" s="365"/>
      <c r="FP54" s="365"/>
      <c r="FQ54" s="365"/>
      <c r="FR54" s="365"/>
      <c r="FS54" s="365"/>
      <c r="FT54" s="365"/>
      <c r="FU54" s="365"/>
      <c r="FV54" s="365"/>
      <c r="FW54" s="365"/>
      <c r="FX54" s="365"/>
      <c r="FY54" s="365"/>
      <c r="FZ54" s="365"/>
      <c r="GA54" s="365"/>
      <c r="GB54" s="365"/>
      <c r="GC54" s="365"/>
      <c r="GD54" s="365"/>
      <c r="GE54" s="365"/>
      <c r="GF54" s="365"/>
      <c r="GG54" s="365"/>
      <c r="GH54" s="365"/>
      <c r="GI54" s="365"/>
      <c r="GJ54" s="365"/>
      <c r="GK54" s="365"/>
      <c r="GL54" s="365"/>
      <c r="GM54" s="365"/>
      <c r="GN54" s="365"/>
      <c r="GO54" s="365"/>
      <c r="GP54" s="365"/>
      <c r="GQ54" s="365"/>
      <c r="GR54" s="365"/>
      <c r="GS54" s="365"/>
      <c r="GT54" s="365"/>
      <c r="GU54" s="365"/>
      <c r="GV54" s="365"/>
      <c r="GW54" s="365"/>
      <c r="GX54" s="365">
        <v>7.7874999999999996</v>
      </c>
      <c r="GY54" s="365">
        <v>7.9059999999999997</v>
      </c>
      <c r="GZ54" s="365">
        <v>9.1694999999999993</v>
      </c>
      <c r="HA54" s="365">
        <v>8.6920000000000002</v>
      </c>
      <c r="HB54" s="365">
        <v>8.7880000000000003</v>
      </c>
      <c r="HC54" s="365">
        <v>8.8650000000000002</v>
      </c>
      <c r="HD54" s="365">
        <v>8.4995000000000012</v>
      </c>
      <c r="HE54" s="365">
        <v>8.4450000000000003</v>
      </c>
      <c r="HF54" s="365">
        <v>8.8780000000000001</v>
      </c>
      <c r="HG54" s="365">
        <v>9.1335000000000015</v>
      </c>
      <c r="HH54" s="365">
        <v>8.3464999999999989</v>
      </c>
      <c r="HI54" s="365">
        <v>7.4740000000000002</v>
      </c>
      <c r="HJ54" s="365">
        <v>7.2454999999999998</v>
      </c>
      <c r="HK54" s="365">
        <v>7.3595000000000006</v>
      </c>
      <c r="HL54" s="365">
        <v>7.3520000000000003</v>
      </c>
      <c r="HM54" s="365">
        <v>7.4644999999999992</v>
      </c>
      <c r="HN54" s="365">
        <v>7.2765000000000004</v>
      </c>
      <c r="HO54" s="365">
        <v>7.1195000000000004</v>
      </c>
      <c r="HP54" s="365">
        <v>7.1174999999999997</v>
      </c>
      <c r="HQ54" s="365">
        <v>6.9749999999999996</v>
      </c>
      <c r="HR54" s="365">
        <v>6.7085000000000008</v>
      </c>
      <c r="HS54" s="365">
        <v>6.2929999999999993</v>
      </c>
      <c r="HT54" s="365">
        <v>6.5590000000000002</v>
      </c>
      <c r="HU54" s="365">
        <v>6.7770000000000001</v>
      </c>
      <c r="HV54" s="365">
        <v>6.7925000000000004</v>
      </c>
      <c r="HW54" s="365">
        <v>6.4744999999999999</v>
      </c>
      <c r="HX54" s="365">
        <v>6.74</v>
      </c>
      <c r="HY54" s="365">
        <v>7.6944999999999997</v>
      </c>
      <c r="HZ54" s="365">
        <v>7.0880000000000001</v>
      </c>
      <c r="IA54" s="365">
        <v>6.766</v>
      </c>
      <c r="IB54" s="365">
        <v>6.2949999999999999</v>
      </c>
      <c r="IC54" s="365">
        <v>6.125</v>
      </c>
      <c r="ID54" s="365">
        <v>5.8704999999999998</v>
      </c>
      <c r="IE54" s="365">
        <v>5.7865000000000002</v>
      </c>
      <c r="IF54" s="365">
        <v>5.5694999999999997</v>
      </c>
      <c r="IG54" s="365">
        <v>5.4584999999999999</v>
      </c>
      <c r="IH54" s="365">
        <v>4.9610000000000003</v>
      </c>
      <c r="II54" s="365">
        <v>4.6820000000000004</v>
      </c>
      <c r="IJ54" s="365">
        <v>5.1639999999999997</v>
      </c>
      <c r="IK54" s="365">
        <v>5.4090000000000007</v>
      </c>
      <c r="IL54" s="365">
        <v>5.2915000000000001</v>
      </c>
      <c r="IM54" s="365"/>
    </row>
    <row r="55" spans="1:247" ht="15" customHeight="1">
      <c r="A55" s="365" t="s">
        <v>371</v>
      </c>
      <c r="B55" s="365"/>
      <c r="C55" s="365"/>
      <c r="D55" s="365"/>
      <c r="E55" s="365"/>
      <c r="F55" s="365"/>
      <c r="G55" s="365"/>
      <c r="H55" s="365"/>
      <c r="I55" s="365"/>
      <c r="J55" s="365"/>
      <c r="K55" s="365"/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65"/>
      <c r="AS55" s="365"/>
      <c r="AT55" s="365"/>
      <c r="AU55" s="365"/>
      <c r="AV55" s="365"/>
      <c r="AW55" s="365"/>
      <c r="AX55" s="365"/>
      <c r="AY55" s="365"/>
      <c r="AZ55" s="365"/>
      <c r="BA55" s="365"/>
      <c r="BB55" s="365"/>
      <c r="BC55" s="365"/>
      <c r="BD55" s="365"/>
      <c r="BE55" s="365"/>
      <c r="BF55" s="365"/>
      <c r="BG55" s="365"/>
      <c r="BH55" s="365"/>
      <c r="BI55" s="365"/>
      <c r="BJ55" s="365"/>
      <c r="BK55" s="365"/>
      <c r="BL55" s="365"/>
      <c r="BM55" s="365"/>
      <c r="BN55" s="365"/>
      <c r="BO55" s="365"/>
      <c r="BP55" s="365"/>
      <c r="BQ55" s="365"/>
      <c r="BR55" s="365"/>
      <c r="BS55" s="365"/>
      <c r="BT55" s="365"/>
      <c r="BU55" s="365"/>
      <c r="BV55" s="365"/>
      <c r="BW55" s="365"/>
      <c r="BX55" s="365"/>
      <c r="BY55" s="365"/>
      <c r="BZ55" s="365"/>
      <c r="CA55" s="365"/>
      <c r="CB55" s="365"/>
      <c r="CC55" s="365"/>
      <c r="CD55" s="365"/>
      <c r="CE55" s="365"/>
      <c r="CF55" s="365"/>
      <c r="CG55" s="365"/>
      <c r="CH55" s="365"/>
      <c r="CI55" s="365"/>
      <c r="CJ55" s="365"/>
      <c r="CK55" s="365"/>
      <c r="CL55" s="365"/>
      <c r="CM55" s="365"/>
      <c r="CN55" s="365"/>
      <c r="CO55" s="365"/>
      <c r="CP55" s="365"/>
      <c r="CQ55" s="365"/>
      <c r="CR55" s="365"/>
      <c r="CS55" s="365"/>
      <c r="CT55" s="365"/>
      <c r="CU55" s="365"/>
      <c r="CV55" s="365"/>
      <c r="CW55" s="365"/>
      <c r="CX55" s="365"/>
      <c r="CY55" s="365"/>
      <c r="CZ55" s="365"/>
      <c r="DA55" s="365"/>
      <c r="DB55" s="365"/>
      <c r="DC55" s="365"/>
      <c r="DD55" s="365"/>
      <c r="DE55" s="365"/>
      <c r="DF55" s="365"/>
      <c r="DG55" s="365"/>
      <c r="DH55" s="365"/>
      <c r="DI55" s="365"/>
      <c r="DJ55" s="365"/>
      <c r="DK55" s="365"/>
      <c r="DL55" s="365"/>
      <c r="DM55" s="365"/>
      <c r="DN55" s="365"/>
      <c r="DO55" s="365"/>
      <c r="DP55" s="365"/>
      <c r="DQ55" s="365"/>
      <c r="DR55" s="365"/>
      <c r="DS55" s="365"/>
      <c r="DT55" s="365"/>
      <c r="DU55" s="365"/>
      <c r="DV55" s="365"/>
      <c r="DW55" s="365"/>
      <c r="DX55" s="365"/>
      <c r="DY55" s="365"/>
      <c r="DZ55" s="365"/>
      <c r="EA55" s="365"/>
      <c r="EB55" s="365"/>
      <c r="EC55" s="365"/>
      <c r="ED55" s="365"/>
      <c r="EE55" s="365"/>
      <c r="EF55" s="365"/>
      <c r="EG55" s="365"/>
      <c r="EH55" s="365"/>
      <c r="EI55" s="365"/>
      <c r="EJ55" s="365"/>
      <c r="EK55" s="365"/>
      <c r="EL55" s="365"/>
      <c r="EM55" s="365"/>
      <c r="EN55" s="365"/>
      <c r="EO55" s="365"/>
      <c r="EP55" s="365"/>
      <c r="EQ55" s="365"/>
      <c r="ER55" s="365"/>
      <c r="ES55" s="365"/>
      <c r="ET55" s="365"/>
      <c r="EU55" s="365"/>
      <c r="EV55" s="365"/>
      <c r="EW55" s="365"/>
      <c r="EX55" s="365"/>
      <c r="EY55" s="365"/>
      <c r="EZ55" s="365"/>
      <c r="FA55" s="365"/>
      <c r="FB55" s="365"/>
      <c r="FC55" s="365"/>
      <c r="FD55" s="365"/>
      <c r="FE55" s="365"/>
      <c r="FF55" s="365"/>
      <c r="FG55" s="365"/>
      <c r="FH55" s="365"/>
      <c r="FI55" s="365"/>
      <c r="FJ55" s="365"/>
      <c r="FK55" s="365"/>
      <c r="FL55" s="365"/>
      <c r="FM55" s="365"/>
      <c r="FN55" s="366"/>
      <c r="FO55" s="365"/>
      <c r="FP55" s="365"/>
      <c r="FQ55" s="365"/>
      <c r="FR55" s="365"/>
      <c r="FS55" s="365"/>
      <c r="FT55" s="365"/>
      <c r="FU55" s="365"/>
      <c r="FV55" s="365"/>
      <c r="FW55" s="365"/>
      <c r="FX55" s="365"/>
      <c r="FY55" s="365"/>
      <c r="FZ55" s="365"/>
      <c r="GA55" s="365"/>
      <c r="GB55" s="365"/>
      <c r="GC55" s="365"/>
      <c r="GD55" s="365"/>
      <c r="GE55" s="365"/>
      <c r="GF55" s="365"/>
      <c r="GG55" s="365"/>
      <c r="GH55" s="365"/>
      <c r="GI55" s="365"/>
      <c r="GJ55" s="365"/>
      <c r="GK55" s="365"/>
      <c r="GL55" s="365">
        <v>4.8290000000000006</v>
      </c>
      <c r="GM55" s="365">
        <v>5.0350000000000001</v>
      </c>
      <c r="GN55" s="365">
        <v>6.0575000000000001</v>
      </c>
      <c r="GO55" s="365">
        <v>5.9399999999999995</v>
      </c>
      <c r="GP55" s="365">
        <v>7.3620000000000001</v>
      </c>
      <c r="GQ55" s="365">
        <v>7.7</v>
      </c>
      <c r="GR55" s="365">
        <v>9.0670000000000002</v>
      </c>
      <c r="GS55" s="365">
        <v>7.766</v>
      </c>
      <c r="GT55" s="365">
        <v>8.9664999999999999</v>
      </c>
      <c r="GU55" s="365">
        <v>13.07</v>
      </c>
      <c r="GV55" s="365">
        <v>12.025499999999999</v>
      </c>
      <c r="GW55" s="365">
        <v>9.0259999999999998</v>
      </c>
      <c r="GX55" s="365">
        <v>7.5819999999999999</v>
      </c>
      <c r="GY55" s="365">
        <v>7.4489999999999998</v>
      </c>
      <c r="GZ55" s="365">
        <v>9.3085000000000004</v>
      </c>
      <c r="HA55" s="365">
        <v>8.6215000000000011</v>
      </c>
      <c r="HB55" s="365">
        <v>8.8034999999999997</v>
      </c>
      <c r="HC55" s="365">
        <v>8.8339999999999996</v>
      </c>
      <c r="HD55" s="365">
        <v>8.3629999999999995</v>
      </c>
      <c r="HE55" s="365">
        <v>8.2584999999999997</v>
      </c>
      <c r="HF55" s="365">
        <v>8.7294999999999998</v>
      </c>
      <c r="HG55" s="365">
        <v>9.004999999999999</v>
      </c>
      <c r="HH55" s="365">
        <v>8.1504999999999992</v>
      </c>
      <c r="HI55" s="365">
        <v>7.1630000000000003</v>
      </c>
      <c r="HJ55" s="365">
        <v>7.0354999999999999</v>
      </c>
      <c r="HK55" s="365">
        <v>7.1630000000000003</v>
      </c>
      <c r="HL55" s="365">
        <v>7.3369999999999997</v>
      </c>
      <c r="HM55" s="365">
        <v>7.2940000000000005</v>
      </c>
      <c r="HN55" s="365">
        <v>7.15</v>
      </c>
      <c r="HO55" s="365">
        <v>7.0790000000000006</v>
      </c>
      <c r="HP55" s="365">
        <v>7.1619999999999999</v>
      </c>
      <c r="HQ55" s="365">
        <v>7.0549999999999997</v>
      </c>
      <c r="HR55" s="365">
        <v>6.7785000000000002</v>
      </c>
      <c r="HS55" s="365">
        <v>6.1859999999999999</v>
      </c>
      <c r="HT55" s="365">
        <v>6.2255000000000003</v>
      </c>
      <c r="HU55" s="365">
        <v>6.4794999999999998</v>
      </c>
      <c r="HV55" s="365">
        <v>6.4939999999999998</v>
      </c>
      <c r="HW55" s="365">
        <v>6.4455</v>
      </c>
      <c r="HX55" s="365">
        <v>6.76</v>
      </c>
      <c r="HY55" s="365">
        <v>7.6630000000000003</v>
      </c>
      <c r="HZ55" s="365">
        <v>7.2765000000000004</v>
      </c>
      <c r="IA55" s="365">
        <v>7.0025000000000004</v>
      </c>
      <c r="IB55" s="365">
        <v>6.673</v>
      </c>
      <c r="IC55" s="365">
        <v>6.2375000000000007</v>
      </c>
      <c r="ID55" s="365">
        <v>5.8925000000000001</v>
      </c>
      <c r="IE55" s="365">
        <v>5.7929999999999993</v>
      </c>
      <c r="IF55" s="365">
        <v>5.5785</v>
      </c>
      <c r="IG55" s="365">
        <v>5.5330000000000004</v>
      </c>
      <c r="IH55" s="365">
        <v>4.8864999999999998</v>
      </c>
      <c r="II55" s="365">
        <v>4.6899999999999995</v>
      </c>
      <c r="IJ55" s="365">
        <v>5.3</v>
      </c>
      <c r="IK55" s="365">
        <v>5.5759999999999996</v>
      </c>
      <c r="IL55" s="365">
        <v>5.5914999999999999</v>
      </c>
      <c r="IM55" s="365"/>
    </row>
    <row r="56" spans="1:247" ht="15" customHeight="1">
      <c r="A56" s="365" t="s">
        <v>372</v>
      </c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65"/>
      <c r="AS56" s="365"/>
      <c r="AT56" s="365"/>
      <c r="AU56" s="365"/>
      <c r="AV56" s="365"/>
      <c r="AW56" s="365"/>
      <c r="AX56" s="365"/>
      <c r="AY56" s="365"/>
      <c r="AZ56" s="365"/>
      <c r="BA56" s="365"/>
      <c r="BB56" s="365"/>
      <c r="BC56" s="365"/>
      <c r="BD56" s="365"/>
      <c r="BE56" s="365"/>
      <c r="BF56" s="365"/>
      <c r="BG56" s="365"/>
      <c r="BH56" s="365"/>
      <c r="BI56" s="365"/>
      <c r="BJ56" s="365"/>
      <c r="BK56" s="365"/>
      <c r="BL56" s="365"/>
      <c r="BM56" s="365"/>
      <c r="BN56" s="365"/>
      <c r="BO56" s="365"/>
      <c r="BP56" s="365"/>
      <c r="BQ56" s="365"/>
      <c r="BR56" s="365"/>
      <c r="BS56" s="365"/>
      <c r="BT56" s="365"/>
      <c r="BU56" s="365"/>
      <c r="BV56" s="365"/>
      <c r="BW56" s="365"/>
      <c r="BX56" s="365"/>
      <c r="BY56" s="365"/>
      <c r="BZ56" s="365"/>
      <c r="CA56" s="365"/>
      <c r="CB56" s="365"/>
      <c r="CC56" s="365"/>
      <c r="CD56" s="365"/>
      <c r="CE56" s="365"/>
      <c r="CF56" s="365"/>
      <c r="CG56" s="365"/>
      <c r="CH56" s="365"/>
      <c r="CI56" s="365"/>
      <c r="CJ56" s="365"/>
      <c r="CK56" s="365"/>
      <c r="CL56" s="365"/>
      <c r="CM56" s="365"/>
      <c r="CN56" s="365"/>
      <c r="CO56" s="365"/>
      <c r="CP56" s="365"/>
      <c r="CQ56" s="365"/>
      <c r="CR56" s="365"/>
      <c r="CS56" s="365"/>
      <c r="CT56" s="365"/>
      <c r="CU56" s="365"/>
      <c r="CV56" s="365"/>
      <c r="CW56" s="365"/>
      <c r="CX56" s="365"/>
      <c r="CY56" s="365"/>
      <c r="CZ56" s="365"/>
      <c r="DA56" s="365"/>
      <c r="DB56" s="365"/>
      <c r="DC56" s="365"/>
      <c r="DD56" s="365"/>
      <c r="DE56" s="365"/>
      <c r="DF56" s="365"/>
      <c r="DG56" s="365"/>
      <c r="DH56" s="365"/>
      <c r="DI56" s="365"/>
      <c r="DJ56" s="365"/>
      <c r="DK56" s="365"/>
      <c r="DL56" s="365"/>
      <c r="DM56" s="365"/>
      <c r="DN56" s="365"/>
      <c r="DO56" s="365"/>
      <c r="DP56" s="365"/>
      <c r="DQ56" s="365"/>
      <c r="DR56" s="365"/>
      <c r="DS56" s="365"/>
      <c r="DT56" s="365"/>
      <c r="DU56" s="365"/>
      <c r="DV56" s="365"/>
      <c r="DW56" s="365"/>
      <c r="DX56" s="365"/>
      <c r="DY56" s="365"/>
      <c r="DZ56" s="365"/>
      <c r="EA56" s="365"/>
      <c r="EB56" s="365"/>
      <c r="EC56" s="365"/>
      <c r="ED56" s="365"/>
      <c r="EE56" s="365"/>
      <c r="EF56" s="365"/>
      <c r="EG56" s="365"/>
      <c r="EH56" s="365"/>
      <c r="EI56" s="365"/>
      <c r="EJ56" s="365"/>
      <c r="EK56" s="365"/>
      <c r="EL56" s="365"/>
      <c r="EM56" s="365"/>
      <c r="EN56" s="365"/>
      <c r="EO56" s="365"/>
      <c r="EP56" s="365"/>
      <c r="EQ56" s="365"/>
      <c r="ER56" s="365"/>
      <c r="ES56" s="365"/>
      <c r="ET56" s="365"/>
      <c r="EU56" s="365"/>
      <c r="EV56" s="365"/>
      <c r="EW56" s="365"/>
      <c r="EX56" s="365"/>
      <c r="EY56" s="365"/>
      <c r="EZ56" s="365"/>
      <c r="FA56" s="365"/>
      <c r="FB56" s="365"/>
      <c r="FC56" s="365"/>
      <c r="FD56" s="365"/>
      <c r="FE56" s="365"/>
      <c r="FF56" s="365"/>
      <c r="FG56" s="365"/>
      <c r="FH56" s="365"/>
      <c r="FI56" s="365"/>
      <c r="FJ56" s="365"/>
      <c r="FK56" s="365"/>
      <c r="FL56" s="365"/>
      <c r="FM56" s="365"/>
      <c r="FN56" s="458"/>
      <c r="FO56" s="365"/>
      <c r="FP56" s="365"/>
      <c r="FQ56" s="365"/>
      <c r="FR56" s="365"/>
      <c r="FS56" s="365"/>
      <c r="FT56" s="365"/>
      <c r="FU56" s="365"/>
      <c r="FV56" s="365"/>
      <c r="FW56" s="365"/>
      <c r="FX56" s="365"/>
      <c r="FY56" s="365"/>
      <c r="FZ56" s="365"/>
      <c r="GA56" s="365"/>
      <c r="GB56" s="365"/>
      <c r="GC56" s="365"/>
      <c r="GD56" s="365"/>
      <c r="GE56" s="365"/>
      <c r="GF56" s="365"/>
      <c r="GG56" s="365"/>
      <c r="GH56" s="365"/>
      <c r="GI56" s="365"/>
      <c r="GJ56" s="365"/>
      <c r="GK56" s="365"/>
      <c r="GL56" s="365">
        <v>5.3109999999999999</v>
      </c>
      <c r="GM56" s="365">
        <v>5.4790000000000001</v>
      </c>
      <c r="GN56" s="365">
        <v>6.2714999999999996</v>
      </c>
      <c r="GO56" s="365">
        <v>6.1654999999999998</v>
      </c>
      <c r="GP56" s="365">
        <v>7.2294999999999998</v>
      </c>
      <c r="GQ56" s="365">
        <v>7.7204999999999995</v>
      </c>
      <c r="GR56" s="365">
        <v>8.8930000000000007</v>
      </c>
      <c r="GS56" s="365">
        <v>8.1320000000000014</v>
      </c>
      <c r="GT56" s="365">
        <v>8.9275000000000002</v>
      </c>
      <c r="GU56" s="365">
        <v>11.062000000000001</v>
      </c>
      <c r="GV56" s="365">
        <v>10.224499999999999</v>
      </c>
      <c r="GW56" s="365">
        <v>8.2134999999999998</v>
      </c>
      <c r="GX56" s="365">
        <v>7.6150000000000002</v>
      </c>
      <c r="GY56" s="365">
        <v>7.4729999999999999</v>
      </c>
      <c r="GZ56" s="365">
        <v>8.6165000000000003</v>
      </c>
      <c r="HA56" s="365">
        <v>8.6080000000000005</v>
      </c>
      <c r="HB56" s="365">
        <v>8.7899999999999991</v>
      </c>
      <c r="HC56" s="365">
        <v>8.7405000000000008</v>
      </c>
      <c r="HD56" s="365">
        <v>8.4109999999999996</v>
      </c>
      <c r="HE56" s="365">
        <v>8.359</v>
      </c>
      <c r="HF56" s="365">
        <v>8.6370000000000005</v>
      </c>
      <c r="HG56" s="365">
        <v>9.0214999999999996</v>
      </c>
      <c r="HH56" s="365">
        <v>8.4310000000000009</v>
      </c>
      <c r="HI56" s="365">
        <v>7.5670000000000002</v>
      </c>
      <c r="HJ56" s="365">
        <v>7.2769999999999992</v>
      </c>
      <c r="HK56" s="365">
        <v>7.3220000000000001</v>
      </c>
      <c r="HL56" s="365">
        <v>7.3734999999999999</v>
      </c>
      <c r="HM56" s="365">
        <v>7.4689999999999994</v>
      </c>
      <c r="HN56" s="365">
        <v>7.37</v>
      </c>
      <c r="HO56" s="365">
        <v>7.3279999999999994</v>
      </c>
      <c r="HP56" s="365">
        <v>7.2270000000000003</v>
      </c>
      <c r="HQ56" s="365">
        <v>6.9874999999999998</v>
      </c>
      <c r="HR56" s="365">
        <v>6.85</v>
      </c>
      <c r="HS56" s="365">
        <v>6.5295000000000005</v>
      </c>
      <c r="HT56" s="365">
        <v>6.8</v>
      </c>
      <c r="HU56" s="365">
        <v>7.0255000000000001</v>
      </c>
      <c r="HV56" s="365">
        <v>7.0994999999999999</v>
      </c>
      <c r="HW56" s="365">
        <v>7.0454999999999997</v>
      </c>
      <c r="HX56" s="365">
        <v>7.2225000000000001</v>
      </c>
      <c r="HY56" s="365">
        <v>8.0175000000000001</v>
      </c>
      <c r="HZ56" s="365">
        <v>7.5630000000000006</v>
      </c>
      <c r="IA56" s="365">
        <v>7.2249999999999996</v>
      </c>
      <c r="IB56" s="365">
        <v>7.056</v>
      </c>
      <c r="IC56" s="365">
        <v>6.9815000000000005</v>
      </c>
      <c r="ID56" s="365">
        <v>6.6199999999999992</v>
      </c>
      <c r="IE56" s="365">
        <v>6.4645000000000001</v>
      </c>
      <c r="IF56" s="365">
        <v>6.3170000000000002</v>
      </c>
      <c r="IG56" s="365">
        <v>6.2765000000000004</v>
      </c>
      <c r="IH56" s="365">
        <v>5.9870000000000001</v>
      </c>
      <c r="II56" s="365">
        <v>5.7814999999999994</v>
      </c>
      <c r="IJ56" s="365">
        <v>6.0374999999999996</v>
      </c>
      <c r="IK56" s="365">
        <v>5.9455</v>
      </c>
      <c r="IL56" s="365">
        <v>5.8719999999999999</v>
      </c>
      <c r="IM56" s="365"/>
    </row>
    <row r="57" spans="1:247" ht="15" customHeight="1">
      <c r="A57" s="365" t="s">
        <v>373</v>
      </c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  <c r="AV57" s="365"/>
      <c r="AW57" s="365"/>
      <c r="AX57" s="365"/>
      <c r="AY57" s="365"/>
      <c r="AZ57" s="365"/>
      <c r="BA57" s="365"/>
      <c r="BB57" s="365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5"/>
      <c r="BR57" s="365"/>
      <c r="BS57" s="365"/>
      <c r="BT57" s="365"/>
      <c r="BU57" s="365"/>
      <c r="BV57" s="365"/>
      <c r="BW57" s="365"/>
      <c r="BX57" s="365"/>
      <c r="BY57" s="365"/>
      <c r="BZ57" s="365"/>
      <c r="CA57" s="365"/>
      <c r="CB57" s="365"/>
      <c r="CC57" s="365"/>
      <c r="CD57" s="365"/>
      <c r="CE57" s="365"/>
      <c r="CF57" s="365"/>
      <c r="CG57" s="365"/>
      <c r="CH57" s="365"/>
      <c r="CI57" s="365"/>
      <c r="CJ57" s="365"/>
      <c r="CK57" s="365"/>
      <c r="CL57" s="365"/>
      <c r="CM57" s="365"/>
      <c r="CN57" s="365"/>
      <c r="CO57" s="365"/>
      <c r="CP57" s="365"/>
      <c r="CQ57" s="365"/>
      <c r="CR57" s="365"/>
      <c r="CS57" s="365"/>
      <c r="CT57" s="365"/>
      <c r="CU57" s="365"/>
      <c r="CV57" s="365"/>
      <c r="CW57" s="365"/>
      <c r="CX57" s="365"/>
      <c r="CY57" s="365"/>
      <c r="CZ57" s="365"/>
      <c r="DA57" s="365"/>
      <c r="DB57" s="365"/>
      <c r="DC57" s="365"/>
      <c r="DD57" s="365"/>
      <c r="DE57" s="365"/>
      <c r="DF57" s="365"/>
      <c r="DG57" s="365"/>
      <c r="DH57" s="365"/>
      <c r="DI57" s="365"/>
      <c r="DJ57" s="365"/>
      <c r="DK57" s="365"/>
      <c r="DL57" s="365"/>
      <c r="DM57" s="365"/>
      <c r="DN57" s="365"/>
      <c r="DO57" s="365"/>
      <c r="DP57" s="365"/>
      <c r="DQ57" s="365"/>
      <c r="DR57" s="365"/>
      <c r="DS57" s="365"/>
      <c r="DT57" s="365"/>
      <c r="DU57" s="365"/>
      <c r="DV57" s="365"/>
      <c r="DW57" s="365"/>
      <c r="DX57" s="365"/>
      <c r="DY57" s="365"/>
      <c r="DZ57" s="365"/>
      <c r="EA57" s="365"/>
      <c r="EB57" s="365"/>
      <c r="EC57" s="365"/>
      <c r="ED57" s="365"/>
      <c r="EE57" s="365"/>
      <c r="EF57" s="365"/>
      <c r="EG57" s="365"/>
      <c r="EH57" s="365"/>
      <c r="EI57" s="365"/>
      <c r="EJ57" s="365"/>
      <c r="EK57" s="365"/>
      <c r="EL57" s="365"/>
      <c r="EM57" s="365"/>
      <c r="EN57" s="365"/>
      <c r="EO57" s="365"/>
      <c r="EP57" s="365"/>
      <c r="EQ57" s="365"/>
      <c r="ER57" s="365"/>
      <c r="ES57" s="365"/>
      <c r="ET57" s="365"/>
      <c r="EU57" s="365"/>
      <c r="EV57" s="365"/>
      <c r="EW57" s="365"/>
      <c r="EX57" s="365"/>
      <c r="EY57" s="365"/>
      <c r="EZ57" s="365"/>
      <c r="FA57" s="365"/>
      <c r="FB57" s="365"/>
      <c r="FC57" s="365"/>
      <c r="FD57" s="365"/>
      <c r="FE57" s="365"/>
      <c r="FF57" s="365"/>
      <c r="FG57" s="365"/>
      <c r="FH57" s="365"/>
      <c r="FI57" s="365"/>
      <c r="FJ57" s="365"/>
      <c r="FK57" s="365"/>
      <c r="FL57" s="365"/>
      <c r="FM57" s="365"/>
      <c r="FN57" s="365"/>
      <c r="FO57" s="365"/>
      <c r="FP57" s="365"/>
      <c r="FQ57" s="365"/>
      <c r="FR57" s="365"/>
      <c r="FS57" s="365"/>
      <c r="FT57" s="365"/>
      <c r="FU57" s="365"/>
      <c r="FV57" s="365"/>
      <c r="FW57" s="365"/>
      <c r="FX57" s="365"/>
      <c r="FY57" s="365"/>
      <c r="FZ57" s="365"/>
      <c r="GA57" s="365"/>
      <c r="GB57" s="365"/>
      <c r="GC57" s="365"/>
      <c r="GD57" s="365"/>
      <c r="GE57" s="365"/>
      <c r="GF57" s="365"/>
      <c r="GG57" s="365"/>
      <c r="GH57" s="365"/>
      <c r="GI57" s="365"/>
      <c r="GJ57" s="365"/>
      <c r="GK57" s="365"/>
      <c r="GL57" s="365">
        <v>4.6859999999999999</v>
      </c>
      <c r="GM57" s="365">
        <v>4.8149999999999995</v>
      </c>
      <c r="GN57" s="365">
        <v>6.0034999999999998</v>
      </c>
      <c r="GO57" s="365">
        <v>6.0745000000000005</v>
      </c>
      <c r="GP57" s="365">
        <v>7.6639999999999997</v>
      </c>
      <c r="GQ57" s="365">
        <v>7.7255000000000003</v>
      </c>
      <c r="GR57" s="365">
        <v>9.2534999999999989</v>
      </c>
      <c r="GS57" s="365">
        <v>7.7690000000000001</v>
      </c>
      <c r="GT57" s="365">
        <v>9.3230000000000004</v>
      </c>
      <c r="GU57" s="365">
        <v>14.4405</v>
      </c>
      <c r="GV57" s="365">
        <v>13.2605</v>
      </c>
      <c r="GW57" s="365">
        <v>10.213000000000001</v>
      </c>
      <c r="GX57" s="365">
        <v>8.0949999999999989</v>
      </c>
      <c r="GY57" s="365">
        <v>7.7089999999999996</v>
      </c>
      <c r="GZ57" s="365">
        <v>9.6769999999999996</v>
      </c>
      <c r="HA57" s="365">
        <v>8.5465</v>
      </c>
      <c r="HB57" s="365">
        <v>8.8339999999999996</v>
      </c>
      <c r="HC57" s="365">
        <v>8.7895000000000003</v>
      </c>
      <c r="HD57" s="365">
        <v>7.9640000000000004</v>
      </c>
      <c r="HE57" s="365">
        <v>7.9510000000000005</v>
      </c>
      <c r="HF57" s="365">
        <v>8.3445</v>
      </c>
      <c r="HG57" s="365">
        <v>8.2614999999999998</v>
      </c>
      <c r="HH57" s="365">
        <v>7.4619999999999997</v>
      </c>
      <c r="HI57" s="365">
        <v>6.6645000000000003</v>
      </c>
      <c r="HJ57" s="365">
        <v>6.6965000000000003</v>
      </c>
      <c r="HK57" s="365">
        <v>6.9785000000000004</v>
      </c>
      <c r="HL57" s="365">
        <v>6.9115000000000002</v>
      </c>
      <c r="HM57" s="365">
        <v>6.99</v>
      </c>
      <c r="HN57" s="365">
        <v>6.8449999999999998</v>
      </c>
      <c r="HO57" s="365">
        <v>6.7385000000000002</v>
      </c>
      <c r="HP57" s="365">
        <v>6.6820000000000004</v>
      </c>
      <c r="HQ57" s="365">
        <v>6.7229999999999999</v>
      </c>
      <c r="HR57" s="365">
        <v>6.5980000000000008</v>
      </c>
      <c r="HS57" s="365">
        <v>6.1025</v>
      </c>
      <c r="HT57" s="365">
        <v>6.2134999999999998</v>
      </c>
      <c r="HU57" s="365">
        <v>6.4954999999999998</v>
      </c>
      <c r="HV57" s="365">
        <v>6.4480000000000004</v>
      </c>
      <c r="HW57" s="365">
        <v>5.5640000000000001</v>
      </c>
      <c r="HX57" s="365">
        <v>6.0265000000000004</v>
      </c>
      <c r="HY57" s="365">
        <v>7.0939999999999994</v>
      </c>
      <c r="HZ57" s="365">
        <v>6.7409999999999997</v>
      </c>
      <c r="IA57" s="365">
        <v>6.4409999999999998</v>
      </c>
      <c r="IB57" s="365">
        <v>6.1039999999999992</v>
      </c>
      <c r="IC57" s="365">
        <v>5.8695000000000004</v>
      </c>
      <c r="ID57" s="365">
        <v>5.5664999999999996</v>
      </c>
      <c r="IE57" s="365">
        <v>5.6180000000000003</v>
      </c>
      <c r="IF57" s="365">
        <v>5.3145000000000007</v>
      </c>
      <c r="IG57" s="365">
        <v>5.2294999999999998</v>
      </c>
      <c r="IH57" s="365">
        <v>4.6029999999999998</v>
      </c>
      <c r="II57" s="365">
        <v>4.2885</v>
      </c>
      <c r="IJ57" s="365">
        <v>4.0969999999999995</v>
      </c>
      <c r="IK57" s="365"/>
      <c r="IL57" s="365"/>
      <c r="IM57" s="365"/>
    </row>
    <row r="59" spans="1:247" ht="15" customHeight="1">
      <c r="A59" s="148" t="s">
        <v>374</v>
      </c>
      <c r="GL59" s="365">
        <v>4.9260000000000002</v>
      </c>
      <c r="GM59" s="365">
        <v>5.0912499999999996</v>
      </c>
      <c r="GN59" s="365">
        <v>6.1041249999999998</v>
      </c>
      <c r="GO59" s="365">
        <v>6.0609062500000004</v>
      </c>
      <c r="GP59" s="365">
        <v>7.4338437500000003</v>
      </c>
      <c r="GQ59" s="365">
        <v>7.71596875</v>
      </c>
      <c r="GR59" s="365">
        <v>9.0825624999999999</v>
      </c>
      <c r="GS59" s="365">
        <v>7.8815</v>
      </c>
      <c r="GT59" s="365">
        <v>9.0879999999999992</v>
      </c>
      <c r="GU59" s="365">
        <v>12.9564375</v>
      </c>
      <c r="GV59" s="365">
        <v>11.925812499999999</v>
      </c>
      <c r="GW59" s="365">
        <v>9.2172187500000007</v>
      </c>
      <c r="GX59" s="365">
        <v>7.7854999999999999</v>
      </c>
      <c r="GY59" s="365">
        <v>7.6556888888888892</v>
      </c>
      <c r="GZ59" s="365">
        <v>9.2128333333333341</v>
      </c>
      <c r="HA59" s="365">
        <v>8.6188666666666673</v>
      </c>
      <c r="HB59" s="365">
        <v>8.8041555555555551</v>
      </c>
      <c r="HC59" s="365">
        <v>8.8103111111111119</v>
      </c>
      <c r="HD59" s="365">
        <v>8.3066999999999993</v>
      </c>
      <c r="HE59" s="365">
        <v>8.2527111111111111</v>
      </c>
      <c r="HF59" s="365">
        <v>8.6491777777777781</v>
      </c>
      <c r="HG59" s="365">
        <v>8.8475222222222225</v>
      </c>
      <c r="HH59" s="365">
        <v>8.0920157091561933</v>
      </c>
      <c r="HI59" s="365">
        <v>7.2747307990690455</v>
      </c>
      <c r="HJ59" s="365">
        <v>7.0981097750193944</v>
      </c>
      <c r="HK59" s="365">
        <v>7.2297800620636155</v>
      </c>
      <c r="HL59" s="365">
        <v>7.2618975950349105</v>
      </c>
      <c r="HM59" s="365">
        <v>7.3284309542280841</v>
      </c>
      <c r="HN59" s="365">
        <v>7.1910046547711408</v>
      </c>
      <c r="HO59" s="365">
        <v>7.0947645461598139</v>
      </c>
      <c r="HP59" s="365">
        <v>7.0635069821567109</v>
      </c>
      <c r="HQ59" s="365">
        <v>6.934132660977502</v>
      </c>
      <c r="HR59" s="365">
        <v>6.7332307990690454</v>
      </c>
      <c r="HS59" s="365">
        <v>6.2855053560176435</v>
      </c>
      <c r="HT59" s="365">
        <v>6.5746841124351967</v>
      </c>
      <c r="HU59" s="365">
        <v>6.745266452220136</v>
      </c>
      <c r="HV59" s="365">
        <v>6.7713244779872861</v>
      </c>
      <c r="HW59" s="365">
        <v>6.6874371934939658</v>
      </c>
      <c r="HX59" s="365">
        <v>6.899339662728396</v>
      </c>
      <c r="HY59" s="365">
        <v>7.907652408143016</v>
      </c>
      <c r="HZ59" s="365">
        <v>7.460223019245138</v>
      </c>
      <c r="IA59" s="365">
        <v>7.4223601048764323</v>
      </c>
      <c r="IB59" s="365">
        <v>7.0809931888379376</v>
      </c>
      <c r="IC59" s="365">
        <v>6.7573045263746065</v>
      </c>
      <c r="ID59" s="365">
        <v>6.4361526063035086</v>
      </c>
      <c r="IE59" s="365">
        <v>6.3378919120001429</v>
      </c>
      <c r="IF59" s="365">
        <v>6.144650187316298</v>
      </c>
      <c r="IG59" s="365">
        <v>6.0383329070788143</v>
      </c>
      <c r="IH59" s="365">
        <v>5.6520200569565713</v>
      </c>
      <c r="II59" s="365">
        <v>5.4710535935296694</v>
      </c>
      <c r="IJ59" s="365">
        <v>5.9540013282123665</v>
      </c>
      <c r="IK59" s="365">
        <v>6.0643120465853499</v>
      </c>
      <c r="IL59" s="365">
        <v>5.9127594809575035</v>
      </c>
      <c r="IM59" s="365"/>
    </row>
    <row r="61" spans="1:247" ht="15" customHeight="1">
      <c r="A61" s="148" t="s">
        <v>375</v>
      </c>
      <c r="GL61" s="365"/>
      <c r="GM61" s="365"/>
      <c r="GN61" s="365"/>
      <c r="GO61" s="365"/>
      <c r="GP61" s="365"/>
      <c r="GQ61" s="365"/>
      <c r="GR61" s="365"/>
      <c r="GS61" s="365"/>
      <c r="GT61" s="365"/>
      <c r="GU61" s="365"/>
      <c r="GV61" s="365"/>
      <c r="GW61" s="365"/>
      <c r="GX61" s="365"/>
      <c r="GY61" s="365"/>
      <c r="GZ61" s="365"/>
      <c r="HA61" s="365"/>
      <c r="HB61" s="365"/>
      <c r="HC61" s="365"/>
      <c r="HD61" s="365"/>
      <c r="HE61" s="365"/>
      <c r="HF61" s="365"/>
      <c r="HG61" s="365"/>
      <c r="HH61" s="365"/>
      <c r="HI61" s="365"/>
      <c r="HJ61" s="365"/>
      <c r="HK61" s="365"/>
      <c r="HL61" s="365"/>
      <c r="HM61" s="365"/>
      <c r="HN61" s="365"/>
      <c r="HO61" s="365"/>
      <c r="HP61" s="365"/>
      <c r="HQ61" s="365"/>
      <c r="HR61" s="365"/>
      <c r="HS61" s="365"/>
      <c r="HT61" s="365"/>
      <c r="HU61" s="365"/>
      <c r="HV61" s="365"/>
      <c r="HW61" s="365"/>
      <c r="HX61" s="365"/>
      <c r="HY61" s="365"/>
      <c r="HZ61" s="365"/>
      <c r="IA61" s="365"/>
      <c r="IB61" s="365"/>
      <c r="IC61" s="365"/>
      <c r="ID61" s="365"/>
      <c r="IE61" s="365"/>
      <c r="IF61" s="365"/>
      <c r="IG61" s="365"/>
      <c r="IH61" s="365"/>
      <c r="II61" s="365">
        <v>10.686</v>
      </c>
      <c r="IJ61" s="365">
        <v>11.01</v>
      </c>
      <c r="IK61" s="365">
        <v>10.823</v>
      </c>
      <c r="IL61" s="365">
        <v>10.618</v>
      </c>
      <c r="IM61" s="365"/>
    </row>
    <row r="62" spans="1:247" ht="15" customHeight="1">
      <c r="A62" s="148" t="s">
        <v>376</v>
      </c>
      <c r="GL62" s="365"/>
      <c r="GM62" s="365"/>
      <c r="GN62" s="365"/>
      <c r="GO62" s="365"/>
      <c r="GP62" s="365"/>
      <c r="GQ62" s="365"/>
      <c r="GR62" s="365"/>
      <c r="GS62" s="365"/>
      <c r="GT62" s="365"/>
      <c r="GU62" s="365"/>
      <c r="GV62" s="365"/>
      <c r="GW62" s="365"/>
      <c r="GX62" s="365"/>
      <c r="GY62" s="365"/>
      <c r="GZ62" s="365"/>
      <c r="HA62" s="365"/>
      <c r="HB62" s="365"/>
      <c r="HC62" s="365"/>
      <c r="HD62" s="365"/>
      <c r="HE62" s="365"/>
      <c r="HF62" s="365"/>
      <c r="HG62" s="365"/>
      <c r="HH62" s="365"/>
      <c r="HI62" s="365"/>
      <c r="HJ62" s="365"/>
      <c r="HK62" s="365"/>
      <c r="HL62" s="365"/>
      <c r="HM62" s="365"/>
      <c r="HN62" s="365"/>
      <c r="HO62" s="365"/>
      <c r="HP62" s="365"/>
      <c r="HQ62" s="365"/>
      <c r="HR62" s="365"/>
      <c r="HS62" s="365"/>
      <c r="HT62" s="365"/>
      <c r="HU62" s="365"/>
      <c r="HV62" s="365"/>
      <c r="HW62" s="365"/>
      <c r="HX62" s="365"/>
      <c r="HY62" s="365"/>
      <c r="HZ62" s="365"/>
      <c r="IA62" s="365"/>
      <c r="IB62" s="365"/>
      <c r="IC62" s="365"/>
      <c r="ID62" s="365"/>
      <c r="IE62" s="365"/>
      <c r="IF62" s="365">
        <v>1.857</v>
      </c>
      <c r="IG62" s="365">
        <v>1.897</v>
      </c>
      <c r="IH62" s="365">
        <v>1.9550000000000001</v>
      </c>
      <c r="II62" s="365">
        <v>1.982</v>
      </c>
      <c r="IJ62" s="365">
        <v>1.9530000000000001</v>
      </c>
      <c r="IK62" s="365">
        <v>2.028</v>
      </c>
      <c r="IL62" s="365">
        <v>2.044</v>
      </c>
      <c r="IM62" s="365"/>
    </row>
    <row r="63" spans="1:247" ht="15" customHeight="1">
      <c r="A63" s="148" t="s">
        <v>377</v>
      </c>
      <c r="GL63" s="365"/>
      <c r="GM63" s="365"/>
      <c r="GN63" s="365"/>
      <c r="GO63" s="365"/>
      <c r="GP63" s="365"/>
      <c r="GQ63" s="365"/>
      <c r="GR63" s="365"/>
      <c r="GS63" s="365"/>
      <c r="GT63" s="365"/>
      <c r="GU63" s="365"/>
      <c r="GV63" s="365"/>
      <c r="GW63" s="365"/>
      <c r="GX63" s="365"/>
      <c r="GY63" s="365"/>
      <c r="GZ63" s="365"/>
      <c r="HA63" s="365"/>
      <c r="HB63" s="365"/>
      <c r="HC63" s="365"/>
      <c r="HD63" s="365"/>
      <c r="HE63" s="365"/>
      <c r="HF63" s="365"/>
      <c r="HG63" s="365"/>
      <c r="HH63" s="365"/>
      <c r="HI63" s="365"/>
      <c r="HJ63" s="365"/>
      <c r="HK63" s="365"/>
      <c r="HL63" s="365"/>
      <c r="HM63" s="365"/>
      <c r="HN63" s="365"/>
      <c r="HO63" s="365"/>
      <c r="HP63" s="365"/>
      <c r="HQ63" s="365"/>
      <c r="HR63" s="365"/>
      <c r="HS63" s="365"/>
      <c r="HT63" s="365"/>
      <c r="HU63" s="365"/>
      <c r="HV63" s="365"/>
      <c r="HW63" s="365"/>
      <c r="HX63" s="365"/>
      <c r="HY63" s="365"/>
      <c r="HZ63" s="365"/>
      <c r="IA63" s="365"/>
      <c r="IB63" s="365"/>
      <c r="IC63" s="365"/>
      <c r="ID63" s="365"/>
      <c r="IE63" s="365"/>
      <c r="IF63" s="365"/>
      <c r="IG63" s="365"/>
      <c r="IH63" s="365"/>
      <c r="II63" s="365"/>
      <c r="IJ63" s="365"/>
      <c r="IK63" s="365"/>
      <c r="IL63" s="365"/>
      <c r="IM63" s="365"/>
    </row>
    <row r="64" spans="1:247" ht="15" customHeight="1">
      <c r="A64" s="148" t="s">
        <v>378</v>
      </c>
      <c r="GL64" s="365"/>
      <c r="GM64" s="365"/>
      <c r="GN64" s="365"/>
      <c r="GO64" s="365"/>
      <c r="GP64" s="365"/>
      <c r="GQ64" s="365"/>
      <c r="GR64" s="365"/>
      <c r="GS64" s="365"/>
      <c r="GT64" s="365"/>
      <c r="GU64" s="365"/>
      <c r="GV64" s="365"/>
      <c r="GW64" s="365"/>
      <c r="GX64" s="365"/>
      <c r="GY64" s="365"/>
      <c r="GZ64" s="365"/>
      <c r="HA64" s="365"/>
      <c r="HB64" s="365"/>
      <c r="HC64" s="365"/>
      <c r="HD64" s="365"/>
      <c r="HE64" s="365"/>
      <c r="HF64" s="365"/>
      <c r="HG64" s="365"/>
      <c r="HH64" s="365"/>
      <c r="HI64" s="365"/>
      <c r="HJ64" s="365"/>
      <c r="HK64" s="365"/>
      <c r="HL64" s="365"/>
      <c r="HM64" s="365"/>
      <c r="HN64" s="365"/>
      <c r="HO64" s="365"/>
      <c r="HP64" s="365"/>
      <c r="HQ64" s="365"/>
      <c r="HR64" s="365"/>
      <c r="HS64" s="365"/>
      <c r="HT64" s="365"/>
      <c r="HU64" s="365"/>
      <c r="HV64" s="365"/>
      <c r="HW64" s="365"/>
      <c r="HX64" s="365">
        <v>9.5679999999999996</v>
      </c>
      <c r="HY64" s="365">
        <v>12.093</v>
      </c>
      <c r="HZ64" s="365">
        <v>10.595000000000001</v>
      </c>
      <c r="IA64" s="365">
        <v>10.372</v>
      </c>
      <c r="IB64" s="365">
        <v>9.9049999999999994</v>
      </c>
      <c r="IC64" s="365">
        <v>9.2919999999999998</v>
      </c>
      <c r="ID64" s="365">
        <v>8.3740000000000006</v>
      </c>
      <c r="IE64" s="365">
        <v>8.0210000000000008</v>
      </c>
      <c r="IF64" s="365">
        <v>8.016</v>
      </c>
      <c r="IG64" s="365">
        <v>8.1120000000000001</v>
      </c>
      <c r="IH64" s="365">
        <v>7.593</v>
      </c>
      <c r="II64" s="365">
        <v>7.6029999999999998</v>
      </c>
      <c r="IJ64" s="365">
        <v>8.3469999999999995</v>
      </c>
      <c r="IK64" s="365">
        <v>7.9640000000000004</v>
      </c>
      <c r="IL64" s="365">
        <v>7.7809999999999997</v>
      </c>
      <c r="IM64" s="365"/>
    </row>
    <row r="65" spans="1:247" ht="15" customHeight="1">
      <c r="A65" s="148" t="s">
        <v>379</v>
      </c>
      <c r="GL65" s="365"/>
      <c r="GM65" s="365"/>
      <c r="GN65" s="365"/>
      <c r="GO65" s="365"/>
      <c r="GP65" s="365"/>
      <c r="GQ65" s="365"/>
      <c r="GR65" s="365"/>
      <c r="GS65" s="365"/>
      <c r="GT65" s="365"/>
      <c r="GU65" s="365"/>
      <c r="GV65" s="365"/>
      <c r="GW65" s="365"/>
      <c r="GX65" s="365"/>
      <c r="GY65" s="365"/>
      <c r="GZ65" s="365"/>
      <c r="HA65" s="365"/>
      <c r="HB65" s="365"/>
      <c r="HC65" s="365"/>
      <c r="HD65" s="365"/>
      <c r="HE65" s="365"/>
      <c r="HF65" s="365"/>
      <c r="HG65" s="365"/>
      <c r="HH65" s="365"/>
      <c r="HI65" s="365"/>
      <c r="HJ65" s="365"/>
      <c r="HK65" s="365"/>
      <c r="HL65" s="365"/>
      <c r="HM65" s="365"/>
      <c r="HN65" s="365"/>
      <c r="HO65" s="365"/>
      <c r="HP65" s="365"/>
      <c r="HQ65" s="365"/>
      <c r="HR65" s="365"/>
      <c r="HS65" s="365"/>
      <c r="HT65" s="365"/>
      <c r="HU65" s="365">
        <v>9.1140000000000008</v>
      </c>
      <c r="HV65" s="365">
        <v>9.1679999999999993</v>
      </c>
      <c r="HW65" s="365">
        <v>9.2040000000000006</v>
      </c>
      <c r="HX65" s="365">
        <v>9.2189999999999994</v>
      </c>
      <c r="HY65" s="365">
        <v>11.896000000000001</v>
      </c>
      <c r="HZ65" s="365">
        <v>11.004</v>
      </c>
      <c r="IA65" s="365">
        <v>10.48</v>
      </c>
      <c r="IB65" s="365">
        <v>10.15</v>
      </c>
      <c r="IC65" s="365">
        <v>9.6419999999999995</v>
      </c>
      <c r="ID65" s="365">
        <v>9.1579999999999995</v>
      </c>
      <c r="IE65" s="365">
        <v>9.2230000000000008</v>
      </c>
      <c r="IF65" s="365">
        <v>9.1639999999999997</v>
      </c>
      <c r="IG65" s="365">
        <v>8.6489999999999991</v>
      </c>
      <c r="IH65" s="365">
        <v>8.3409999999999993</v>
      </c>
      <c r="II65" s="365">
        <v>8.09</v>
      </c>
      <c r="IJ65" s="365">
        <v>8.9589999999999996</v>
      </c>
      <c r="IK65" s="365">
        <v>9.0069999999999997</v>
      </c>
      <c r="IL65" s="365">
        <v>8.298</v>
      </c>
      <c r="IM65" s="365"/>
    </row>
    <row r="66" spans="1:247" ht="15" customHeight="1">
      <c r="A66" s="148" t="s">
        <v>380</v>
      </c>
      <c r="GL66" s="365"/>
      <c r="GM66" s="365"/>
      <c r="GN66" s="365"/>
      <c r="GO66" s="365"/>
      <c r="GP66" s="365"/>
      <c r="GQ66" s="365"/>
      <c r="GR66" s="365"/>
      <c r="GS66" s="365"/>
      <c r="GT66" s="365"/>
      <c r="GU66" s="365"/>
      <c r="GV66" s="365"/>
      <c r="GW66" s="365"/>
      <c r="GX66" s="365"/>
      <c r="GY66" s="365"/>
      <c r="GZ66" s="365"/>
      <c r="HA66" s="365"/>
      <c r="HB66" s="365"/>
      <c r="HC66" s="365"/>
      <c r="HD66" s="365"/>
      <c r="HE66" s="365"/>
      <c r="HF66" s="365"/>
      <c r="HG66" s="365"/>
      <c r="HH66" s="365"/>
      <c r="HI66" s="365"/>
      <c r="HJ66" s="365"/>
      <c r="HK66" s="365"/>
      <c r="HL66" s="365"/>
      <c r="HM66" s="365"/>
      <c r="HN66" s="365"/>
      <c r="HO66" s="365"/>
      <c r="HP66" s="365"/>
      <c r="HQ66" s="365"/>
      <c r="HR66" s="365"/>
      <c r="HS66" s="365">
        <v>8.7439999999999998</v>
      </c>
      <c r="HT66" s="365">
        <v>8.6829999999999998</v>
      </c>
      <c r="HU66" s="365">
        <v>9.0050000000000008</v>
      </c>
      <c r="HV66" s="365">
        <v>9.2309999999999999</v>
      </c>
      <c r="HW66" s="365">
        <v>9.3529999999999998</v>
      </c>
      <c r="HX66" s="365">
        <v>9.5619999999999994</v>
      </c>
      <c r="HY66" s="365">
        <v>13.175000000000001</v>
      </c>
      <c r="HZ66" s="365">
        <v>12.036</v>
      </c>
      <c r="IA66" s="365">
        <v>10.635999999999999</v>
      </c>
      <c r="IB66" s="365">
        <v>11.122999999999999</v>
      </c>
      <c r="IC66" s="365">
        <v>11.042</v>
      </c>
      <c r="ID66" s="365">
        <v>10.161</v>
      </c>
      <c r="IE66" s="365">
        <v>9.9380000000000006</v>
      </c>
      <c r="IF66" s="365">
        <v>9.9329999999999998</v>
      </c>
      <c r="IG66" s="365">
        <v>9.8810000000000002</v>
      </c>
      <c r="IH66" s="365">
        <v>9.8360000000000003</v>
      </c>
      <c r="II66" s="365">
        <v>9.7690000000000001</v>
      </c>
      <c r="IJ66" s="365">
        <v>9.923</v>
      </c>
      <c r="IK66" s="365">
        <v>9.8209999999999997</v>
      </c>
      <c r="IL66" s="365">
        <v>9.8580000000000005</v>
      </c>
      <c r="IM66" s="365"/>
    </row>
    <row r="67" spans="1:247" ht="15" customHeight="1">
      <c r="A67" s="148" t="s">
        <v>381</v>
      </c>
      <c r="GL67" s="365"/>
      <c r="GM67" s="365"/>
      <c r="GN67" s="365"/>
      <c r="GO67" s="365"/>
      <c r="GP67" s="365"/>
      <c r="GQ67" s="365"/>
      <c r="GR67" s="365"/>
      <c r="GS67" s="365"/>
      <c r="GT67" s="365"/>
      <c r="GU67" s="365"/>
      <c r="GV67" s="365"/>
      <c r="GW67" s="365"/>
      <c r="GX67" s="365"/>
      <c r="GY67" s="365"/>
      <c r="GZ67" s="365"/>
      <c r="HA67" s="365"/>
      <c r="HB67" s="365"/>
      <c r="HC67" s="365"/>
      <c r="HD67" s="365"/>
      <c r="HE67" s="365"/>
      <c r="HF67" s="365"/>
      <c r="HG67" s="365"/>
      <c r="HH67" s="365"/>
      <c r="HI67" s="365"/>
      <c r="HJ67" s="365"/>
      <c r="HK67" s="365"/>
      <c r="HL67" s="365"/>
      <c r="HM67" s="365"/>
      <c r="HN67" s="365"/>
      <c r="HO67" s="365"/>
      <c r="HP67" s="365"/>
      <c r="HQ67" s="365"/>
      <c r="HR67" s="365"/>
      <c r="HS67" s="365">
        <v>9.0190000000000001</v>
      </c>
      <c r="HT67" s="365">
        <v>9.0259999999999998</v>
      </c>
      <c r="HU67" s="365">
        <v>10.099</v>
      </c>
      <c r="HV67" s="365">
        <v>10.365</v>
      </c>
      <c r="HW67" s="365">
        <v>10.358000000000001</v>
      </c>
      <c r="HX67" s="365">
        <v>10.384</v>
      </c>
      <c r="HY67" s="365">
        <v>13.302</v>
      </c>
      <c r="HZ67" s="365">
        <v>11.913</v>
      </c>
      <c r="IA67" s="365">
        <v>11.545</v>
      </c>
      <c r="IB67" s="365">
        <v>11.395</v>
      </c>
      <c r="IC67" s="365">
        <v>10.722</v>
      </c>
      <c r="ID67" s="365">
        <v>9.9830000000000005</v>
      </c>
      <c r="IE67" s="365">
        <v>9.9429999999999996</v>
      </c>
      <c r="IF67" s="365">
        <v>9.9440000000000008</v>
      </c>
      <c r="IG67" s="365">
        <v>9.7799999999999994</v>
      </c>
      <c r="IH67" s="365">
        <v>9.8379999999999992</v>
      </c>
      <c r="II67" s="365">
        <v>9.718</v>
      </c>
      <c r="IJ67" s="365">
        <v>10.513999999999999</v>
      </c>
      <c r="IK67" s="365">
        <v>9.8190000000000008</v>
      </c>
      <c r="IL67" s="365">
        <v>9.657</v>
      </c>
      <c r="IM67" s="365"/>
    </row>
    <row r="68" spans="1:247" ht="15" customHeight="1">
      <c r="A68" s="148" t="s">
        <v>382</v>
      </c>
      <c r="GL68" s="365"/>
      <c r="GM68" s="365"/>
      <c r="GN68" s="365"/>
      <c r="GO68" s="365"/>
      <c r="GP68" s="365"/>
      <c r="GQ68" s="365"/>
      <c r="GR68" s="365"/>
      <c r="GS68" s="365"/>
      <c r="GT68" s="365"/>
      <c r="GU68" s="365"/>
      <c r="GV68" s="365"/>
      <c r="GW68" s="365"/>
      <c r="GX68" s="365"/>
      <c r="GY68" s="365"/>
      <c r="GZ68" s="365"/>
      <c r="HA68" s="365"/>
      <c r="HB68" s="365"/>
      <c r="HC68" s="365"/>
      <c r="HD68" s="365"/>
      <c r="HE68" s="365"/>
      <c r="HF68" s="365"/>
      <c r="HG68" s="365"/>
      <c r="HH68" s="365"/>
      <c r="HI68" s="365"/>
      <c r="HJ68" s="365"/>
      <c r="HK68" s="365"/>
      <c r="HL68" s="365"/>
      <c r="HM68" s="365"/>
      <c r="HN68" s="365">
        <v>12.323</v>
      </c>
      <c r="HO68" s="365">
        <v>11.2315</v>
      </c>
      <c r="HP68" s="365">
        <v>11.0245</v>
      </c>
      <c r="HQ68" s="365">
        <v>10.7715</v>
      </c>
      <c r="HR68" s="365">
        <v>9.6775000000000002</v>
      </c>
      <c r="HS68" s="365">
        <v>8.5850000000000009</v>
      </c>
      <c r="HT68" s="365">
        <v>8.6715</v>
      </c>
      <c r="HU68" s="365">
        <v>8.7735000000000003</v>
      </c>
      <c r="HV68" s="365">
        <v>8.6950000000000003</v>
      </c>
      <c r="HW68" s="365">
        <v>8.8260000000000005</v>
      </c>
      <c r="HX68" s="365">
        <v>12.439</v>
      </c>
      <c r="HY68" s="365">
        <v>10.574999999999999</v>
      </c>
      <c r="HZ68" s="365">
        <v>10.07</v>
      </c>
      <c r="IA68" s="365">
        <v>9.6739999999999995</v>
      </c>
      <c r="IB68" s="365">
        <v>8.6980000000000004</v>
      </c>
      <c r="IC68" s="365">
        <v>8.4089999999999989</v>
      </c>
      <c r="ID68" s="365">
        <v>8.9295000000000009</v>
      </c>
      <c r="IE68" s="365">
        <v>8.6014999999999997</v>
      </c>
      <c r="IF68" s="365">
        <v>8.407</v>
      </c>
      <c r="IG68" s="365">
        <v>7.827</v>
      </c>
      <c r="IH68" s="365">
        <v>7.48</v>
      </c>
      <c r="II68" s="365">
        <v>8.6170000000000009</v>
      </c>
      <c r="IJ68" s="365">
        <v>8.1295000000000002</v>
      </c>
      <c r="IK68" s="365">
        <v>7.173</v>
      </c>
      <c r="IL68" s="365">
        <v>7.3610000000000007</v>
      </c>
      <c r="IM68" s="365"/>
    </row>
    <row r="69" spans="1:247" ht="15" customHeight="1">
      <c r="A69" s="148" t="s">
        <v>383</v>
      </c>
      <c r="GL69" s="365"/>
      <c r="GM69" s="365"/>
      <c r="GN69" s="365"/>
      <c r="GO69" s="365"/>
      <c r="GP69" s="365"/>
      <c r="GQ69" s="365"/>
      <c r="GR69" s="365"/>
      <c r="GS69" s="365"/>
      <c r="GT69" s="365"/>
      <c r="GU69" s="365"/>
      <c r="GV69" s="365"/>
      <c r="GW69" s="365"/>
      <c r="GX69" s="365"/>
      <c r="GY69" s="365"/>
      <c r="GZ69" s="365"/>
      <c r="HA69" s="365"/>
      <c r="HB69" s="365"/>
      <c r="HC69" s="365"/>
      <c r="HD69" s="365"/>
      <c r="HE69" s="365"/>
      <c r="HF69" s="365"/>
      <c r="HG69" s="365"/>
      <c r="HH69" s="365"/>
      <c r="HI69" s="365"/>
      <c r="HJ69" s="365"/>
      <c r="HK69" s="365">
        <v>13.055</v>
      </c>
      <c r="HL69" s="365">
        <v>12.972</v>
      </c>
      <c r="HM69" s="365">
        <v>13.476000000000001</v>
      </c>
      <c r="HN69" s="365">
        <v>13.670999999999999</v>
      </c>
      <c r="HO69" s="365">
        <v>13.632999999999999</v>
      </c>
      <c r="HP69" s="365">
        <v>12.465999999999999</v>
      </c>
      <c r="HQ69" s="365">
        <v>11.891999999999999</v>
      </c>
      <c r="HR69" s="365">
        <v>11.824999999999999</v>
      </c>
      <c r="HS69" s="365">
        <v>11.9</v>
      </c>
      <c r="HT69" s="365">
        <v>11.212999999999999</v>
      </c>
      <c r="HU69" s="365">
        <v>11.183999999999999</v>
      </c>
      <c r="HV69" s="365">
        <v>10.981999999999999</v>
      </c>
      <c r="HW69" s="365">
        <v>10.907999999999999</v>
      </c>
      <c r="HX69" s="365">
        <v>11.016</v>
      </c>
      <c r="HY69" s="365">
        <v>12.228</v>
      </c>
      <c r="HZ69" s="365">
        <v>13.076000000000001</v>
      </c>
      <c r="IA69" s="365">
        <v>13.55</v>
      </c>
      <c r="IB69" s="365">
        <v>13.506</v>
      </c>
      <c r="IC69" s="365">
        <v>13.223000000000001</v>
      </c>
      <c r="ID69" s="365">
        <v>12.321999999999999</v>
      </c>
      <c r="IE69" s="365">
        <v>12.231</v>
      </c>
      <c r="IF69" s="365">
        <v>11.888999999999999</v>
      </c>
      <c r="IG69" s="365">
        <v>10.59</v>
      </c>
      <c r="IH69" s="365">
        <v>9.3119999999999994</v>
      </c>
      <c r="II69" s="365">
        <v>8.9949999999999992</v>
      </c>
      <c r="IJ69" s="365">
        <v>9.3330000000000002</v>
      </c>
      <c r="IK69" s="365">
        <v>8.33</v>
      </c>
      <c r="IL69" s="365">
        <v>8.7170000000000005</v>
      </c>
      <c r="IM69" s="365"/>
    </row>
    <row r="70" spans="1:247" ht="15" customHeight="1">
      <c r="GL70" s="365"/>
      <c r="GM70" s="365"/>
      <c r="GN70" s="365"/>
      <c r="GO70" s="365"/>
      <c r="GP70" s="365"/>
      <c r="GQ70" s="365"/>
      <c r="GR70" s="365"/>
      <c r="GS70" s="365"/>
      <c r="GT70" s="365"/>
      <c r="GU70" s="365"/>
      <c r="GV70" s="365"/>
      <c r="GW70" s="365"/>
      <c r="GX70" s="365"/>
      <c r="GY70" s="365"/>
      <c r="GZ70" s="365"/>
      <c r="HA70" s="365"/>
      <c r="HB70" s="365"/>
      <c r="HC70" s="365"/>
      <c r="HD70" s="365"/>
      <c r="HE70" s="365"/>
      <c r="HF70" s="365"/>
      <c r="HG70" s="365"/>
      <c r="HH70" s="365"/>
      <c r="HI70" s="365"/>
      <c r="HJ70" s="365"/>
      <c r="HK70" s="365"/>
      <c r="HL70" s="365"/>
      <c r="HM70" s="365"/>
      <c r="HN70" s="365"/>
      <c r="HO70" s="365"/>
      <c r="HP70" s="365"/>
      <c r="HQ70" s="365"/>
      <c r="HR70" s="365"/>
      <c r="HS70" s="365"/>
      <c r="HT70" s="365"/>
      <c r="HU70" s="365"/>
      <c r="HV70" s="365"/>
      <c r="HW70" s="365"/>
      <c r="HX70" s="365"/>
      <c r="HY70" s="365"/>
      <c r="HZ70" s="365"/>
      <c r="IA70" s="365"/>
      <c r="IB70" s="365"/>
      <c r="IC70" s="365"/>
      <c r="ID70" s="365"/>
      <c r="IE70" s="365"/>
      <c r="IF70" s="365"/>
      <c r="IG70" s="365"/>
      <c r="IH70" s="365"/>
      <c r="II70" s="365"/>
      <c r="IJ70" s="365"/>
      <c r="IK70" s="365"/>
      <c r="IL70" s="365"/>
      <c r="IM70" s="365"/>
    </row>
    <row r="71" spans="1:247" ht="15" customHeight="1">
      <c r="A71" s="148" t="s">
        <v>384</v>
      </c>
      <c r="GL71" s="365"/>
      <c r="GM71" s="365"/>
      <c r="GN71" s="365"/>
      <c r="GO71" s="365"/>
      <c r="GP71" s="365"/>
      <c r="GQ71" s="365"/>
      <c r="GR71" s="365"/>
      <c r="GS71" s="365"/>
      <c r="GT71" s="365"/>
      <c r="GU71" s="365"/>
      <c r="GV71" s="365"/>
      <c r="GW71" s="365"/>
      <c r="GX71" s="365"/>
      <c r="GY71" s="365"/>
      <c r="GZ71" s="365"/>
      <c r="HA71" s="365"/>
      <c r="HB71" s="365"/>
      <c r="HC71" s="365"/>
      <c r="HD71" s="365"/>
      <c r="HE71" s="365"/>
      <c r="HF71" s="365"/>
      <c r="HG71" s="365"/>
      <c r="HH71" s="365"/>
      <c r="HI71" s="365"/>
      <c r="HJ71" s="365"/>
      <c r="HK71" s="365">
        <v>13.055</v>
      </c>
      <c r="HL71" s="365">
        <v>12.972</v>
      </c>
      <c r="HM71" s="365">
        <v>13.476000000000001</v>
      </c>
      <c r="HN71" s="365">
        <v>12.86652485836145</v>
      </c>
      <c r="HO71" s="365">
        <v>12.199804857088294</v>
      </c>
      <c r="HP71" s="365">
        <v>11.605724839264116</v>
      </c>
      <c r="HQ71" s="365">
        <v>11.223294958304157</v>
      </c>
      <c r="HR71" s="365">
        <v>10.543389935705646</v>
      </c>
      <c r="HS71" s="365">
        <v>9.835001302724141</v>
      </c>
      <c r="HT71" s="365">
        <v>9.6294121529687633</v>
      </c>
      <c r="HU71" s="365">
        <v>9.4912471994445795</v>
      </c>
      <c r="HV71" s="365">
        <v>9.434200570431388</v>
      </c>
      <c r="HW71" s="365">
        <v>9.45784003157382</v>
      </c>
      <c r="HX71" s="365">
        <v>10.619496769756074</v>
      </c>
      <c r="HY71" s="365">
        <v>11.647953204451104</v>
      </c>
      <c r="HZ71" s="365">
        <v>10.965540703529932</v>
      </c>
      <c r="IA71" s="365">
        <v>10.71506177995038</v>
      </c>
      <c r="IB71" s="365">
        <v>10.206192217937065</v>
      </c>
      <c r="IC71" s="365">
        <v>9.770446510599621</v>
      </c>
      <c r="ID71" s="365">
        <v>8.1510942630805605</v>
      </c>
      <c r="IE71" s="365">
        <v>7.9797182968121128</v>
      </c>
      <c r="IF71" s="365">
        <v>7.8688640835622561</v>
      </c>
      <c r="IG71" s="365">
        <v>7.4540928788943548</v>
      </c>
      <c r="IH71" s="365">
        <v>6.981008294790624</v>
      </c>
      <c r="II71" s="365">
        <v>7.764594676772373</v>
      </c>
      <c r="IJ71" s="365">
        <v>8.054786563942498</v>
      </c>
      <c r="IK71" s="365">
        <v>7.6301385594140267</v>
      </c>
      <c r="IL71" s="365">
        <v>7.5122548799852691</v>
      </c>
      <c r="IM71" s="365"/>
    </row>
    <row r="72" spans="1:247" ht="15" customHeight="1">
      <c r="GL72" s="365"/>
      <c r="GM72" s="365"/>
      <c r="GN72" s="365"/>
      <c r="GO72" s="365"/>
      <c r="GP72" s="365"/>
      <c r="GQ72" s="365"/>
      <c r="GR72" s="365"/>
      <c r="GS72" s="365"/>
      <c r="GT72" s="365"/>
      <c r="GU72" s="365"/>
      <c r="GV72" s="365"/>
      <c r="GW72" s="365"/>
      <c r="GX72" s="365"/>
      <c r="GY72" s="365"/>
      <c r="GZ72" s="365"/>
      <c r="HA72" s="365"/>
      <c r="HB72" s="365"/>
      <c r="HC72" s="365"/>
      <c r="HD72" s="365"/>
      <c r="HE72" s="365"/>
      <c r="HF72" s="365"/>
      <c r="HG72" s="365"/>
      <c r="HH72" s="365"/>
      <c r="HI72" s="365"/>
      <c r="HJ72" s="365"/>
      <c r="HK72" s="365"/>
      <c r="HL72" s="365"/>
      <c r="HM72" s="365"/>
      <c r="HN72" s="365"/>
      <c r="HO72" s="365"/>
      <c r="HP72" s="365"/>
      <c r="HQ72" s="365"/>
      <c r="HR72" s="365"/>
      <c r="HS72" s="365"/>
      <c r="HT72" s="365"/>
      <c r="HU72" s="365"/>
      <c r="HV72" s="365"/>
      <c r="HW72" s="365"/>
      <c r="HX72" s="365"/>
      <c r="HY72" s="365"/>
      <c r="HZ72" s="365"/>
      <c r="IA72" s="365"/>
      <c r="IB72" s="365"/>
      <c r="IC72" s="365"/>
      <c r="ID72" s="365"/>
      <c r="IE72" s="365"/>
      <c r="IF72" s="365"/>
      <c r="IG72" s="365"/>
      <c r="IH72" s="365"/>
      <c r="II72" s="365"/>
      <c r="IJ72" s="365"/>
      <c r="IK72" s="365"/>
      <c r="IL72" s="365"/>
      <c r="IM72" s="365"/>
    </row>
    <row r="73" spans="1:247" ht="15" customHeight="1">
      <c r="A73" s="148" t="s">
        <v>385</v>
      </c>
      <c r="GL73" s="365">
        <v>0.125</v>
      </c>
      <c r="GM73" s="365">
        <v>0.125</v>
      </c>
      <c r="GN73" s="365">
        <v>0.375</v>
      </c>
      <c r="GO73" s="365">
        <v>0.375</v>
      </c>
      <c r="GP73" s="365">
        <v>0.875</v>
      </c>
      <c r="GQ73" s="365">
        <v>1.625</v>
      </c>
      <c r="GR73" s="365">
        <v>2.375</v>
      </c>
      <c r="GS73" s="365">
        <v>2.375</v>
      </c>
      <c r="GT73" s="365">
        <v>3.125</v>
      </c>
      <c r="GU73" s="365">
        <v>3.125</v>
      </c>
      <c r="GV73" s="365">
        <v>3.875</v>
      </c>
      <c r="GW73" s="365">
        <v>4.375</v>
      </c>
      <c r="GX73" s="365">
        <v>4.375</v>
      </c>
      <c r="GY73" s="365">
        <v>4.625</v>
      </c>
      <c r="GZ73" s="365">
        <v>4.875</v>
      </c>
      <c r="HA73" s="365">
        <v>4.875</v>
      </c>
      <c r="HB73" s="365">
        <v>5.125</v>
      </c>
      <c r="HC73" s="365">
        <v>5.125</v>
      </c>
      <c r="HD73" s="365">
        <v>5.375</v>
      </c>
      <c r="HE73" s="365">
        <v>5.375</v>
      </c>
      <c r="HF73" s="365">
        <v>5.375</v>
      </c>
      <c r="HG73" s="365">
        <v>5.375</v>
      </c>
      <c r="HH73" s="365">
        <v>5.375</v>
      </c>
      <c r="HI73" s="365">
        <v>5.375</v>
      </c>
      <c r="HJ73" s="365">
        <v>5.375</v>
      </c>
      <c r="HK73" s="365">
        <v>5.375</v>
      </c>
      <c r="HL73" s="365">
        <v>5.375</v>
      </c>
      <c r="HM73" s="365">
        <v>5.375</v>
      </c>
      <c r="HN73" s="365">
        <v>5.375</v>
      </c>
      <c r="HO73" s="365">
        <v>5.375</v>
      </c>
      <c r="HP73" s="365">
        <v>5.375</v>
      </c>
      <c r="HQ73" s="365">
        <v>5.375</v>
      </c>
      <c r="HR73" s="365">
        <v>4.875</v>
      </c>
      <c r="HS73" s="365">
        <v>4.875</v>
      </c>
      <c r="HT73" s="365">
        <v>4.625</v>
      </c>
      <c r="HU73" s="365">
        <v>4.375</v>
      </c>
      <c r="HV73" s="365">
        <v>4.375</v>
      </c>
      <c r="HW73" s="365">
        <v>4.375</v>
      </c>
      <c r="HX73" s="365">
        <v>4.375</v>
      </c>
      <c r="HY73" s="365">
        <v>4.375</v>
      </c>
      <c r="HZ73" s="365">
        <v>4.375</v>
      </c>
      <c r="IA73" s="365">
        <v>4.375</v>
      </c>
      <c r="IB73" s="365">
        <v>4.375</v>
      </c>
      <c r="IC73" s="365">
        <v>4.375</v>
      </c>
      <c r="ID73" s="365">
        <v>4.125</v>
      </c>
      <c r="IE73" s="365">
        <v>3.875</v>
      </c>
      <c r="IF73" s="365">
        <v>3.875</v>
      </c>
      <c r="IG73" s="365">
        <v>3.625</v>
      </c>
      <c r="IH73" s="365">
        <v>3.625</v>
      </c>
      <c r="II73" s="365">
        <v>3.625</v>
      </c>
      <c r="IJ73" s="365">
        <v>3.625</v>
      </c>
      <c r="IK73" s="365">
        <v>3.625</v>
      </c>
      <c r="IL73" s="365">
        <v>3.625</v>
      </c>
      <c r="IM73" s="365"/>
    </row>
  </sheetData>
  <customSheetViews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honeticPr fontId="438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5D1D-5155-4210-BE54-9CEE0BE09414}">
  <sheetPr>
    <tabColor theme="9" tint="0.59999389629810485"/>
  </sheetPr>
  <dimension ref="B2:AB1172"/>
  <sheetViews>
    <sheetView workbookViewId="0">
      <pane ySplit="4" topLeftCell="A5" activePane="bottomLeft" state="frozen"/>
      <selection pane="bottomLeft"/>
    </sheetView>
  </sheetViews>
  <sheetFormatPr defaultRowHeight="13.5"/>
  <cols>
    <col min="1" max="1" width="4" style="466" customWidth="1"/>
    <col min="2" max="2" width="5.140625" style="466" bestFit="1" customWidth="1"/>
    <col min="3" max="3" width="9.42578125" style="466" bestFit="1" customWidth="1"/>
    <col min="4" max="4" width="10.42578125" style="466" bestFit="1" customWidth="1"/>
    <col min="5" max="5" width="15" style="466" customWidth="1"/>
    <col min="6" max="6" width="11.85546875" style="466" customWidth="1"/>
    <col min="7" max="7" width="3.7109375" style="470" customWidth="1"/>
    <col min="8" max="8" width="3.7109375" style="466" customWidth="1"/>
    <col min="9" max="9" width="5.140625" style="466" bestFit="1" customWidth="1"/>
    <col min="10" max="10" width="5.42578125" style="466" bestFit="1" customWidth="1"/>
    <col min="11" max="14" width="9.28515625" style="466" bestFit="1" customWidth="1"/>
    <col min="15" max="15" width="3.7109375" style="470" customWidth="1"/>
    <col min="16" max="16" width="3.7109375" style="466" customWidth="1"/>
    <col min="17" max="17" width="5.140625" style="466" bestFit="1" customWidth="1"/>
    <col min="18" max="18" width="5.42578125" style="466" bestFit="1" customWidth="1"/>
    <col min="19" max="22" width="10.85546875" style="466" customWidth="1"/>
    <col min="23" max="23" width="3.7109375" style="470" customWidth="1"/>
    <col min="24" max="24" width="3.7109375" style="466" customWidth="1"/>
    <col min="25" max="25" width="5.140625" style="466" bestFit="1" customWidth="1"/>
    <col min="26" max="26" width="5.42578125" style="466" bestFit="1" customWidth="1"/>
    <col min="27" max="28" width="10.140625" style="466" customWidth="1"/>
    <col min="29" max="16384" width="9.140625" style="466"/>
  </cols>
  <sheetData>
    <row r="2" spans="2:28" s="463" customFormat="1" ht="15" customHeight="1">
      <c r="B2" s="530" t="s">
        <v>421</v>
      </c>
      <c r="C2" s="530"/>
      <c r="D2" s="530"/>
      <c r="E2" s="530"/>
      <c r="F2" s="530"/>
      <c r="G2" s="462"/>
      <c r="I2" s="530" t="s">
        <v>422</v>
      </c>
      <c r="J2" s="530"/>
      <c r="K2" s="530"/>
      <c r="L2" s="530"/>
      <c r="M2" s="530"/>
      <c r="N2" s="530"/>
      <c r="O2" s="462"/>
      <c r="Q2" s="530" t="s">
        <v>424</v>
      </c>
      <c r="R2" s="530"/>
      <c r="S2" s="530"/>
      <c r="T2" s="530"/>
      <c r="U2" s="530"/>
      <c r="V2" s="530"/>
      <c r="W2" s="462"/>
      <c r="Y2" s="530" t="s">
        <v>427</v>
      </c>
      <c r="Z2" s="530"/>
      <c r="AA2" s="530"/>
      <c r="AB2" s="530"/>
    </row>
    <row r="4" spans="2:28" s="464" customFormat="1" ht="67.5">
      <c r="E4" s="464" t="s">
        <v>419</v>
      </c>
      <c r="F4" s="464" t="s">
        <v>160</v>
      </c>
      <c r="G4" s="465"/>
      <c r="K4" s="464" t="s">
        <v>161</v>
      </c>
      <c r="L4" s="464" t="s">
        <v>164</v>
      </c>
      <c r="M4" s="464" t="s">
        <v>163</v>
      </c>
      <c r="N4" s="464" t="s">
        <v>162</v>
      </c>
      <c r="O4" s="465"/>
      <c r="S4" s="464" t="s">
        <v>423</v>
      </c>
      <c r="T4" s="464" t="s">
        <v>165</v>
      </c>
      <c r="U4" s="464" t="s">
        <v>167</v>
      </c>
      <c r="V4" s="464" t="s">
        <v>166</v>
      </c>
      <c r="W4" s="465"/>
      <c r="AA4" s="464" t="s">
        <v>425</v>
      </c>
      <c r="AB4" s="464" t="s">
        <v>426</v>
      </c>
    </row>
    <row r="5" spans="2:28">
      <c r="B5" s="466">
        <v>2022</v>
      </c>
      <c r="C5" s="466" t="s">
        <v>4</v>
      </c>
      <c r="D5" s="467">
        <v>44564</v>
      </c>
      <c r="E5" s="468">
        <v>2849.48</v>
      </c>
      <c r="F5" s="469">
        <v>4.9134185460447917E-5</v>
      </c>
      <c r="I5" s="466">
        <v>2022</v>
      </c>
      <c r="J5" s="466" t="s">
        <v>4</v>
      </c>
      <c r="K5" s="471">
        <v>-1.6208216429491884E-4</v>
      </c>
      <c r="L5" s="471">
        <v>1.8187638635186021E-2</v>
      </c>
      <c r="M5" s="471">
        <v>-2.700419844483648E-2</v>
      </c>
      <c r="N5" s="471">
        <v>-7.0603529216151983E-2</v>
      </c>
      <c r="Q5" s="466">
        <v>2022</v>
      </c>
      <c r="R5" s="466" t="s">
        <v>4</v>
      </c>
      <c r="S5" s="471">
        <v>0.10922479034567378</v>
      </c>
      <c r="T5" s="471">
        <v>-2.0719218861633859E-2</v>
      </c>
      <c r="U5" s="471">
        <v>0.12994400920730761</v>
      </c>
      <c r="V5" s="471">
        <v>-2.071921886163381E-2</v>
      </c>
      <c r="Y5" s="466">
        <v>2022</v>
      </c>
      <c r="Z5" s="466" t="s">
        <v>4</v>
      </c>
      <c r="AA5" s="471">
        <v>1.4274264787639268E-4</v>
      </c>
      <c r="AB5" s="471">
        <v>4.1573698892958533E-3</v>
      </c>
    </row>
    <row r="6" spans="2:28">
      <c r="B6" s="466" t="s">
        <v>420</v>
      </c>
      <c r="C6" s="466" t="s">
        <v>420</v>
      </c>
      <c r="D6" s="467">
        <v>44565</v>
      </c>
      <c r="E6" s="468">
        <v>2848.69</v>
      </c>
      <c r="F6" s="469">
        <v>-2.7724356724734462E-4</v>
      </c>
      <c r="K6" s="471">
        <v>2.2856795953398734E-3</v>
      </c>
      <c r="L6" s="471">
        <v>2.0360124302724047E-2</v>
      </c>
      <c r="M6" s="471">
        <v>-4.8509894923473906E-2</v>
      </c>
      <c r="N6" s="471">
        <v>-6.1550496240706298E-2</v>
      </c>
      <c r="S6" s="471">
        <v>0.10525782595481714</v>
      </c>
      <c r="T6" s="471">
        <v>-2.1666666666666612E-2</v>
      </c>
      <c r="U6" s="471">
        <v>0.12692449262148373</v>
      </c>
      <c r="V6" s="471">
        <v>-2.1666666666666584E-2</v>
      </c>
      <c r="AA6" s="471">
        <v>2.4062741648109842E-3</v>
      </c>
      <c r="AB6" s="471">
        <v>9.5615394563149103E-4</v>
      </c>
    </row>
    <row r="7" spans="2:28">
      <c r="B7" s="466" t="s">
        <v>420</v>
      </c>
      <c r="C7" s="466" t="s">
        <v>420</v>
      </c>
      <c r="D7" s="467">
        <v>44566</v>
      </c>
      <c r="E7" s="468">
        <v>2849.27</v>
      </c>
      <c r="F7" s="469">
        <v>2.0360235757485974E-4</v>
      </c>
      <c r="K7" s="471">
        <v>1.7904108824074338E-2</v>
      </c>
      <c r="L7" s="471">
        <v>4.3956698600935873E-2</v>
      </c>
      <c r="M7" s="471">
        <v>-0.28076949283426833</v>
      </c>
      <c r="N7" s="471">
        <v>-5.7974974171177251E-2</v>
      </c>
      <c r="S7" s="471">
        <v>0.12003592097385751</v>
      </c>
      <c r="T7" s="471">
        <v>1.6513328615239686E-3</v>
      </c>
      <c r="U7" s="471">
        <v>0.11838458811233357</v>
      </c>
      <c r="V7" s="471">
        <v>1.6513328615239509E-3</v>
      </c>
      <c r="AA7" s="471">
        <v>1.5556338897450894E-2</v>
      </c>
      <c r="AB7" s="471">
        <v>-1.1667332682615496E-2</v>
      </c>
    </row>
    <row r="8" spans="2:28">
      <c r="B8" s="466" t="s">
        <v>420</v>
      </c>
      <c r="C8" s="466" t="s">
        <v>420</v>
      </c>
      <c r="D8" s="467">
        <v>44567</v>
      </c>
      <c r="E8" s="468">
        <v>2848.75</v>
      </c>
      <c r="F8" s="469">
        <v>-1.8250288670430736E-4</v>
      </c>
      <c r="J8" s="466" t="s">
        <v>1</v>
      </c>
      <c r="K8" s="471">
        <v>6.7353152061724986E-2</v>
      </c>
      <c r="L8" s="471">
        <v>8.3113421440735635E-2</v>
      </c>
      <c r="M8" s="471">
        <v>1.8425983399161128E-2</v>
      </c>
      <c r="N8" s="471">
        <v>-3.3806711006562629E-2</v>
      </c>
      <c r="R8" s="466" t="s">
        <v>1</v>
      </c>
      <c r="S8" s="471">
        <v>4.2983316977428743E-2</v>
      </c>
      <c r="T8" s="471">
        <v>-7.196613358419568E-2</v>
      </c>
      <c r="U8" s="471">
        <v>0.11494945056162434</v>
      </c>
      <c r="V8" s="471">
        <v>-7.1966133584195624E-2</v>
      </c>
      <c r="Z8" s="466" t="s">
        <v>1</v>
      </c>
      <c r="AA8" s="471">
        <v>4.8676205145590012E-2</v>
      </c>
      <c r="AB8" s="471">
        <v>-4.3575496479389027E-2</v>
      </c>
    </row>
    <row r="9" spans="2:28">
      <c r="B9" s="466" t="s">
        <v>420</v>
      </c>
      <c r="C9" s="466" t="s">
        <v>420</v>
      </c>
      <c r="D9" s="467">
        <v>44568</v>
      </c>
      <c r="E9" s="468">
        <v>2849.55</v>
      </c>
      <c r="F9" s="469">
        <v>2.8082492321199892E-4</v>
      </c>
      <c r="K9" s="471">
        <v>9.1474934415613163E-2</v>
      </c>
      <c r="L9" s="471">
        <v>4.771782975607719E-2</v>
      </c>
      <c r="M9" s="471">
        <v>0.25501444740772672</v>
      </c>
      <c r="N9" s="471">
        <v>-4.9834137820630175E-2</v>
      </c>
      <c r="S9" s="471">
        <v>3.7754496936153403E-2</v>
      </c>
      <c r="T9" s="471">
        <v>-5.1168511685116824E-2</v>
      </c>
      <c r="U9" s="471">
        <v>8.8923008621270325E-2</v>
      </c>
      <c r="V9" s="471">
        <v>-5.1168511685116921E-2</v>
      </c>
      <c r="AA9" s="471">
        <v>2.2480166885906039E-2</v>
      </c>
      <c r="AB9" s="471">
        <v>-1.7947670548301542E-2</v>
      </c>
    </row>
    <row r="10" spans="2:28">
      <c r="B10" s="466" t="s">
        <v>420</v>
      </c>
      <c r="C10" s="466" t="s">
        <v>420</v>
      </c>
      <c r="D10" s="467">
        <v>44571</v>
      </c>
      <c r="E10" s="468">
        <v>2849.4</v>
      </c>
      <c r="F10" s="469">
        <v>-5.2639890509059656E-5</v>
      </c>
      <c r="K10" s="471">
        <v>9.6450449251757719E-2</v>
      </c>
      <c r="L10" s="471">
        <v>5.2228773319069832E-2</v>
      </c>
      <c r="M10" s="471">
        <v>0.40327511928475435</v>
      </c>
      <c r="N10" s="471">
        <v>-3.7875044557357573E-2</v>
      </c>
      <c r="S10" s="471">
        <v>2.1210047893656547E-2</v>
      </c>
      <c r="T10" s="471">
        <v>-6.8159448818897683E-2</v>
      </c>
      <c r="U10" s="471">
        <v>8.9369496712554244E-2</v>
      </c>
      <c r="V10" s="471">
        <v>-6.8159448818897711E-2</v>
      </c>
      <c r="AA10" s="471">
        <v>4.4089271128413543E-3</v>
      </c>
      <c r="AB10" s="471">
        <v>3.5628403044935149E-4</v>
      </c>
    </row>
    <row r="11" spans="2:28">
      <c r="B11" s="466" t="s">
        <v>420</v>
      </c>
      <c r="C11" s="466" t="s">
        <v>420</v>
      </c>
      <c r="D11" s="467">
        <v>44572</v>
      </c>
      <c r="E11" s="468">
        <v>2848.63</v>
      </c>
      <c r="F11" s="469">
        <v>-2.7023232961324552E-4</v>
      </c>
      <c r="J11" s="466" t="s">
        <v>2</v>
      </c>
      <c r="K11" s="471">
        <v>0.10627765113255339</v>
      </c>
      <c r="L11" s="471">
        <v>6.5487185113465074E-2</v>
      </c>
      <c r="M11" s="471">
        <v>0.39340899690691966</v>
      </c>
      <c r="N11" s="471">
        <v>-4.5199777153281939E-2</v>
      </c>
      <c r="R11" s="466" t="s">
        <v>2</v>
      </c>
      <c r="S11" s="471">
        <v>4.2881646655232863E-3</v>
      </c>
      <c r="T11" s="471">
        <v>-7.2802532261991737E-2</v>
      </c>
      <c r="U11" s="471">
        <v>7.7090696927516827E-2</v>
      </c>
      <c r="V11" s="471">
        <v>-7.2802532261993513E-2</v>
      </c>
      <c r="Z11" s="466" t="s">
        <v>2</v>
      </c>
      <c r="AA11" s="471">
        <v>8.8944909431156738E-3</v>
      </c>
      <c r="AB11" s="471">
        <v>-4.3125098620302171E-3</v>
      </c>
    </row>
    <row r="12" spans="2:28">
      <c r="B12" s="466" t="s">
        <v>420</v>
      </c>
      <c r="C12" s="466" t="s">
        <v>420</v>
      </c>
      <c r="D12" s="467">
        <v>44573</v>
      </c>
      <c r="E12" s="468">
        <v>2849.42</v>
      </c>
      <c r="F12" s="469">
        <v>2.7732629369204268E-4</v>
      </c>
      <c r="K12" s="471">
        <v>0.11822536022074792</v>
      </c>
      <c r="L12" s="471">
        <v>6.4674837366346605E-2</v>
      </c>
      <c r="M12" s="471">
        <v>0.35859051880764503</v>
      </c>
      <c r="N12" s="471">
        <v>-3.7941397461025095E-2</v>
      </c>
      <c r="S12" s="471">
        <v>-5.1272312951006205E-3</v>
      </c>
      <c r="T12" s="471">
        <v>-7.5219084712755513E-2</v>
      </c>
      <c r="U12" s="471">
        <v>7.0091853417655628E-2</v>
      </c>
      <c r="V12" s="471">
        <v>-7.5219084712756248E-2</v>
      </c>
      <c r="AA12" s="471">
        <v>1.0788952550877973E-2</v>
      </c>
      <c r="AB12" s="471">
        <v>-5.0847317473549369E-3</v>
      </c>
    </row>
    <row r="13" spans="2:28">
      <c r="B13" s="466" t="s">
        <v>420</v>
      </c>
      <c r="C13" s="466" t="s">
        <v>420</v>
      </c>
      <c r="D13" s="467">
        <v>44574</v>
      </c>
      <c r="E13" s="468">
        <v>2849</v>
      </c>
      <c r="F13" s="469">
        <v>-1.4739841792367315E-4</v>
      </c>
      <c r="K13" s="471">
        <v>0.14326768483295149</v>
      </c>
      <c r="L13" s="471">
        <v>5.1454369186103577E-2</v>
      </c>
      <c r="M13" s="471">
        <v>0.39397357770851693</v>
      </c>
      <c r="N13" s="471">
        <v>-3.7518697892202968E-2</v>
      </c>
      <c r="S13" s="471">
        <v>-3.1482541499713301E-3</v>
      </c>
      <c r="T13" s="471">
        <v>-6.9074932877715378E-2</v>
      </c>
      <c r="U13" s="471">
        <v>6.5926678727743299E-2</v>
      </c>
      <c r="V13" s="471">
        <v>-6.9074932877714629E-2</v>
      </c>
      <c r="AA13" s="471">
        <v>2.2407100220353193E-2</v>
      </c>
      <c r="AB13" s="471">
        <v>-1.6993227302630181E-2</v>
      </c>
    </row>
    <row r="14" spans="2:28">
      <c r="B14" s="466" t="s">
        <v>420</v>
      </c>
      <c r="C14" s="466" t="s">
        <v>420</v>
      </c>
      <c r="D14" s="467">
        <v>44575</v>
      </c>
      <c r="E14" s="468">
        <v>2849.87</v>
      </c>
      <c r="F14" s="469">
        <v>3.0537030537026706E-4</v>
      </c>
      <c r="J14" s="466" t="s">
        <v>3</v>
      </c>
      <c r="K14" s="471">
        <v>0.18284802247497511</v>
      </c>
      <c r="L14" s="471">
        <v>5.5631991963802641E-2</v>
      </c>
      <c r="M14" s="471">
        <v>0.37246596427591272</v>
      </c>
      <c r="N14" s="471">
        <v>3.0481528631587373E-3</v>
      </c>
      <c r="R14" s="466" t="s">
        <v>3</v>
      </c>
      <c r="S14" s="471">
        <v>-2.5839793281653423E-3</v>
      </c>
      <c r="T14" s="471">
        <v>-7.3547438097572915E-2</v>
      </c>
      <c r="U14" s="471">
        <v>7.0963458769407767E-2</v>
      </c>
      <c r="V14" s="471">
        <v>-7.3547438097573095E-2</v>
      </c>
      <c r="Z14" s="466" t="s">
        <v>3</v>
      </c>
      <c r="AA14" s="471">
        <v>3.4629563721222167E-2</v>
      </c>
      <c r="AB14" s="471">
        <v>-2.6942302042493392E-2</v>
      </c>
    </row>
    <row r="15" spans="2:28">
      <c r="B15" s="466" t="s">
        <v>420</v>
      </c>
      <c r="C15" s="466" t="s">
        <v>420</v>
      </c>
      <c r="D15" s="467">
        <v>44578</v>
      </c>
      <c r="E15" s="468">
        <v>2849.48</v>
      </c>
      <c r="F15" s="469">
        <v>-1.3684834746843634E-4</v>
      </c>
      <c r="K15" s="471">
        <v>0.19580996397153583</v>
      </c>
      <c r="L15" s="471">
        <v>6.4549802843779425E-2</v>
      </c>
      <c r="M15" s="471">
        <v>0.42501332221218258</v>
      </c>
      <c r="N15" s="471">
        <v>6.7612123512698741E-2</v>
      </c>
      <c r="S15" s="471">
        <v>-2.098635886673661E-2</v>
      </c>
      <c r="T15" s="471">
        <v>-9.9145299145299237E-2</v>
      </c>
      <c r="U15" s="471">
        <v>7.8158940278562419E-2</v>
      </c>
      <c r="V15" s="471">
        <v>-9.9145299145299015E-2</v>
      </c>
      <c r="AA15" s="471">
        <v>1.0973286506187563E-2</v>
      </c>
      <c r="AB15" s="471">
        <v>-3.8486568663371259E-3</v>
      </c>
    </row>
    <row r="16" spans="2:28">
      <c r="B16" s="466" t="s">
        <v>420</v>
      </c>
      <c r="C16" s="466" t="s">
        <v>420</v>
      </c>
      <c r="D16" s="467">
        <v>44579</v>
      </c>
      <c r="E16" s="468">
        <v>2849.24</v>
      </c>
      <c r="F16" s="469">
        <v>-8.4225893847381434E-5</v>
      </c>
      <c r="K16" s="471">
        <v>0.2045969089090236</v>
      </c>
      <c r="L16" s="471">
        <v>9.923120663521634E-2</v>
      </c>
      <c r="M16" s="471">
        <v>0.35076615453256133</v>
      </c>
      <c r="N16" s="471">
        <v>0.12546755274654409</v>
      </c>
      <c r="S16" s="471">
        <v>-5.8659477549502514E-2</v>
      </c>
      <c r="T16" s="471">
        <v>-0.12006819288845594</v>
      </c>
      <c r="U16" s="471">
        <v>6.1408715338953326E-2</v>
      </c>
      <c r="V16" s="471">
        <v>-0.12006819288845584</v>
      </c>
      <c r="AA16" s="471">
        <v>7.326896793168336E-3</v>
      </c>
      <c r="AB16" s="471">
        <v>-1.0210194477286334E-3</v>
      </c>
    </row>
    <row r="17" spans="2:28">
      <c r="B17" s="466" t="s">
        <v>420</v>
      </c>
      <c r="C17" s="466" t="s">
        <v>420</v>
      </c>
      <c r="D17" s="467">
        <v>44580</v>
      </c>
      <c r="E17" s="468">
        <v>2849.69</v>
      </c>
      <c r="F17" s="469">
        <v>1.5793685333642405E-4</v>
      </c>
      <c r="I17" s="466">
        <v>2023</v>
      </c>
      <c r="J17" s="466" t="s">
        <v>4</v>
      </c>
      <c r="K17" s="471">
        <v>0.21684070737073324</v>
      </c>
      <c r="L17" s="471">
        <v>0.13848274278448414</v>
      </c>
      <c r="M17" s="471">
        <v>0.33445288817295138</v>
      </c>
      <c r="N17" s="471">
        <v>0.15826320716070352</v>
      </c>
      <c r="Q17" s="466">
        <v>2023</v>
      </c>
      <c r="R17" s="466" t="s">
        <v>4</v>
      </c>
      <c r="S17" s="471">
        <v>-7.8277706066752661E-2</v>
      </c>
      <c r="T17" s="471">
        <v>-0.14129377431906609</v>
      </c>
      <c r="U17" s="471">
        <v>6.3016068252313345E-2</v>
      </c>
      <c r="V17" s="471">
        <v>-0.14129377431906601</v>
      </c>
      <c r="Y17" s="466">
        <v>2023</v>
      </c>
      <c r="Z17" s="466" t="s">
        <v>4</v>
      </c>
      <c r="AA17" s="471">
        <v>1.0308422207034873E-2</v>
      </c>
      <c r="AB17" s="471">
        <v>-3.9191964787066861E-3</v>
      </c>
    </row>
    <row r="18" spans="2:28">
      <c r="B18" s="466" t="s">
        <v>420</v>
      </c>
      <c r="C18" s="466" t="s">
        <v>420</v>
      </c>
      <c r="D18" s="467">
        <v>44581</v>
      </c>
      <c r="E18" s="468">
        <v>2849.08</v>
      </c>
      <c r="F18" s="469">
        <v>-2.1405837126148013E-4</v>
      </c>
      <c r="K18" s="471">
        <v>0.22868882677867508</v>
      </c>
      <c r="L18" s="471">
        <v>0.14101432035249428</v>
      </c>
      <c r="M18" s="471">
        <v>0.31705144892786197</v>
      </c>
      <c r="N18" s="471">
        <v>0.16338367362455353</v>
      </c>
      <c r="S18" s="471">
        <v>-6.5811182401466439E-2</v>
      </c>
      <c r="T18" s="471">
        <v>-0.13774641031881241</v>
      </c>
      <c r="U18" s="471">
        <v>7.1935227917345912E-2</v>
      </c>
      <c r="V18" s="471">
        <v>-0.13774641031881235</v>
      </c>
      <c r="AA18" s="471">
        <v>1.2166491060609186E-2</v>
      </c>
      <c r="AB18" s="471">
        <v>-5.0979048722608507E-3</v>
      </c>
    </row>
    <row r="19" spans="2:28">
      <c r="B19" s="466" t="s">
        <v>420</v>
      </c>
      <c r="C19" s="466" t="s">
        <v>420</v>
      </c>
      <c r="D19" s="467">
        <v>44582</v>
      </c>
      <c r="E19" s="468">
        <v>2849.53</v>
      </c>
      <c r="F19" s="469">
        <v>1.5794572282992153E-4</v>
      </c>
      <c r="K19" s="471">
        <v>0.21524266564980099</v>
      </c>
      <c r="L19" s="471">
        <v>0.11843605704530402</v>
      </c>
      <c r="M19" s="471">
        <v>0.68062967758234105</v>
      </c>
      <c r="N19" s="471">
        <v>0.18224076446672788</v>
      </c>
      <c r="S19" s="471">
        <v>-7.6080178173719482E-2</v>
      </c>
      <c r="T19" s="471">
        <v>-0.1592086669806877</v>
      </c>
      <c r="U19" s="471">
        <v>8.312848880696827E-2</v>
      </c>
      <c r="V19" s="471">
        <v>-0.15920866698068775</v>
      </c>
      <c r="AA19" s="471">
        <v>4.4425940088728133E-3</v>
      </c>
      <c r="AB19" s="471">
        <v>1.8313304582444857E-3</v>
      </c>
    </row>
    <row r="20" spans="2:28">
      <c r="B20" s="466" t="s">
        <v>420</v>
      </c>
      <c r="C20" s="466" t="s">
        <v>420</v>
      </c>
      <c r="D20" s="467">
        <v>44585</v>
      </c>
      <c r="E20" s="468">
        <v>2849.55</v>
      </c>
      <c r="F20" s="469">
        <v>7.0187013296865832E-6</v>
      </c>
      <c r="J20" s="466" t="s">
        <v>1</v>
      </c>
      <c r="K20" s="471">
        <v>0.14949002474851114</v>
      </c>
      <c r="L20" s="471">
        <v>7.2455678985269723E-2</v>
      </c>
      <c r="M20" s="471">
        <v>0.1291124622337636</v>
      </c>
      <c r="N20" s="471">
        <v>0.16418884436950987</v>
      </c>
      <c r="R20" s="466" t="s">
        <v>1</v>
      </c>
      <c r="S20" s="471">
        <v>3.6695521264584752E-3</v>
      </c>
      <c r="T20" s="471">
        <v>-8.1348200709579377E-2</v>
      </c>
      <c r="U20" s="471">
        <v>8.5017752836039115E-2</v>
      </c>
      <c r="V20" s="471">
        <v>-8.1348200709580626E-2</v>
      </c>
      <c r="Z20" s="466" t="s">
        <v>1</v>
      </c>
      <c r="AA20" s="471">
        <v>-8.0640919882301043E-3</v>
      </c>
      <c r="AB20" s="471">
        <v>1.4717744253654574E-2</v>
      </c>
    </row>
    <row r="21" spans="2:28">
      <c r="B21" s="466" t="s">
        <v>420</v>
      </c>
      <c r="C21" s="466" t="s">
        <v>420</v>
      </c>
      <c r="D21" s="467">
        <v>44586</v>
      </c>
      <c r="E21" s="468">
        <v>2849.23</v>
      </c>
      <c r="F21" s="469">
        <v>-1.122984330859833E-4</v>
      </c>
      <c r="K21" s="471">
        <v>0.11284151998693726</v>
      </c>
      <c r="L21" s="471">
        <v>6.7170679275241119E-2</v>
      </c>
      <c r="M21" s="471">
        <v>-9.5085878467241036E-2</v>
      </c>
      <c r="N21" s="471">
        <v>0.14446665806873638</v>
      </c>
      <c r="S21" s="471">
        <v>4.7047619047619005E-2</v>
      </c>
      <c r="T21" s="471">
        <v>-4.2260824474980585E-2</v>
      </c>
      <c r="U21" s="471">
        <v>8.930844352259959E-2</v>
      </c>
      <c r="V21" s="471">
        <v>-4.2260824474980599E-2</v>
      </c>
      <c r="AA21" s="471">
        <v>-1.0118958341763018E-2</v>
      </c>
      <c r="AB21" s="471">
        <v>1.6666687163537211E-2</v>
      </c>
    </row>
    <row r="22" spans="2:28">
      <c r="B22" s="466" t="s">
        <v>420</v>
      </c>
      <c r="C22" s="466" t="s">
        <v>420</v>
      </c>
      <c r="D22" s="467">
        <v>44587</v>
      </c>
      <c r="E22" s="468">
        <v>2849.65</v>
      </c>
      <c r="F22" s="469">
        <v>1.4740824714048104E-4</v>
      </c>
      <c r="K22" s="471">
        <v>0.10075503637680283</v>
      </c>
      <c r="L22" s="471">
        <v>2.8491881790534412E-2</v>
      </c>
      <c r="M22" s="471">
        <v>-0.25310720475365189</v>
      </c>
      <c r="N22" s="471">
        <v>0.12758119439879967</v>
      </c>
      <c r="S22" s="471">
        <v>9.4276416539050389E-2</v>
      </c>
      <c r="T22" s="471">
        <v>4.4890414576181925E-3</v>
      </c>
      <c r="U22" s="471">
        <v>8.9787375081432183E-2</v>
      </c>
      <c r="V22" s="471">
        <v>4.4890414576182081E-3</v>
      </c>
      <c r="AA22" s="471">
        <v>-6.4998786940847486E-3</v>
      </c>
      <c r="AB22" s="471">
        <v>1.3252236715188354E-2</v>
      </c>
    </row>
    <row r="23" spans="2:28">
      <c r="B23" s="466" t="s">
        <v>420</v>
      </c>
      <c r="C23" s="466" t="s">
        <v>420</v>
      </c>
      <c r="D23" s="467">
        <v>44588</v>
      </c>
      <c r="E23" s="468">
        <v>2849.22</v>
      </c>
      <c r="F23" s="469">
        <v>-1.5089572403638728E-4</v>
      </c>
      <c r="J23" s="466" t="s">
        <v>2</v>
      </c>
      <c r="K23" s="471">
        <v>9.1837163293902124E-2</v>
      </c>
      <c r="L23" s="471">
        <v>1.9481403791195451E-2</v>
      </c>
      <c r="M23" s="471">
        <v>-0.29513331263031795</v>
      </c>
      <c r="N23" s="471">
        <v>0.17772650747736884</v>
      </c>
      <c r="R23" s="466" t="s">
        <v>2</v>
      </c>
      <c r="S23" s="471">
        <v>9.1090236265300328E-2</v>
      </c>
      <c r="T23" s="471">
        <v>9.7163865546219252E-3</v>
      </c>
      <c r="U23" s="471">
        <v>8.1373849710678348E-2</v>
      </c>
      <c r="V23" s="471">
        <v>9.7163865546219755E-3</v>
      </c>
      <c r="Z23" s="466" t="s">
        <v>2</v>
      </c>
      <c r="AA23" s="471">
        <v>7.2083492798347137E-4</v>
      </c>
      <c r="AB23" s="471">
        <v>5.5171330166505685E-3</v>
      </c>
    </row>
    <row r="24" spans="2:28">
      <c r="B24" s="466" t="s">
        <v>420</v>
      </c>
      <c r="C24" s="466" t="s">
        <v>420</v>
      </c>
      <c r="D24" s="467">
        <v>44589</v>
      </c>
      <c r="E24" s="468">
        <v>2849.5</v>
      </c>
      <c r="F24" s="469">
        <v>9.8272509669383232E-5</v>
      </c>
      <c r="K24" s="471">
        <v>8.9228456653998478E-2</v>
      </c>
      <c r="L24" s="471">
        <v>2.1532906004724905E-2</v>
      </c>
      <c r="M24" s="471">
        <v>-0.30887919207946979</v>
      </c>
      <c r="N24" s="471">
        <v>0.17357277906742197</v>
      </c>
      <c r="S24" s="471">
        <v>0.10469555258637153</v>
      </c>
      <c r="T24" s="471">
        <v>2.1847854698604952E-2</v>
      </c>
      <c r="U24" s="471">
        <v>8.2847697887766664E-2</v>
      </c>
      <c r="V24" s="471">
        <v>2.1847854698604872E-2</v>
      </c>
      <c r="AA24" s="471">
        <v>8.37389292412416E-3</v>
      </c>
      <c r="AB24" s="471">
        <v>-1.9752842952502972E-3</v>
      </c>
    </row>
    <row r="25" spans="2:28">
      <c r="B25" s="466" t="s">
        <v>420</v>
      </c>
      <c r="C25" s="466" t="s">
        <v>420</v>
      </c>
      <c r="D25" s="467">
        <v>44592</v>
      </c>
      <c r="E25" s="468">
        <v>2850.26</v>
      </c>
      <c r="F25" s="469">
        <v>2.6671345850156811E-4</v>
      </c>
      <c r="K25" s="471">
        <v>6.4159305267551536E-2</v>
      </c>
      <c r="L25" s="471">
        <v>2.3793892955243923E-2</v>
      </c>
      <c r="M25" s="471">
        <v>-0.34176504122693574</v>
      </c>
      <c r="N25" s="471">
        <v>0.14723030995847286</v>
      </c>
      <c r="S25" s="471">
        <v>0.11417360512967756</v>
      </c>
      <c r="T25" s="471">
        <v>2.8841111693759913E-2</v>
      </c>
      <c r="U25" s="471">
        <v>8.5332493435917672E-2</v>
      </c>
      <c r="V25" s="471">
        <v>2.8841111693759872E-2</v>
      </c>
      <c r="AA25" s="471">
        <v>-1.1241233879043522E-3</v>
      </c>
      <c r="AB25" s="471">
        <v>7.5294318909379862E-3</v>
      </c>
    </row>
    <row r="26" spans="2:28">
      <c r="B26" s="466" t="s">
        <v>420</v>
      </c>
      <c r="C26" s="466" t="s">
        <v>420</v>
      </c>
      <c r="D26" s="467">
        <v>44593</v>
      </c>
      <c r="E26" s="468">
        <v>2850.8</v>
      </c>
      <c r="F26" s="469">
        <v>1.8945640046871639E-4</v>
      </c>
      <c r="J26" s="466" t="s">
        <v>3</v>
      </c>
      <c r="K26" s="471">
        <v>2.4504188094455648E-2</v>
      </c>
      <c r="L26" s="471">
        <v>8.5339595415121483E-3</v>
      </c>
      <c r="M26" s="471">
        <v>-0.34946513603762008</v>
      </c>
      <c r="N26" s="471">
        <v>9.9767221994894184E-2</v>
      </c>
      <c r="R26" s="466" t="s">
        <v>3</v>
      </c>
      <c r="S26" s="471">
        <v>0.12550374208405302</v>
      </c>
      <c r="T26" s="471">
        <v>4.5514686424980022E-2</v>
      </c>
      <c r="U26" s="471">
        <v>7.9989055659072869E-2</v>
      </c>
      <c r="V26" s="471">
        <v>4.5514686424980147E-2</v>
      </c>
      <c r="Z26" s="466" t="s">
        <v>3</v>
      </c>
      <c r="AA26" s="471">
        <v>-3.9251492592734527E-3</v>
      </c>
      <c r="AB26" s="471">
        <v>1.0844888567403257E-2</v>
      </c>
    </row>
    <row r="27" spans="2:28">
      <c r="B27" s="466" t="s">
        <v>420</v>
      </c>
      <c r="C27" s="466" t="s">
        <v>420</v>
      </c>
      <c r="D27" s="467">
        <v>44594</v>
      </c>
      <c r="E27" s="468">
        <v>2850.8</v>
      </c>
      <c r="F27" s="469">
        <v>0</v>
      </c>
      <c r="K27" s="471">
        <v>9.9305895406132105E-3</v>
      </c>
      <c r="L27" s="471">
        <v>2.9312398732890266E-3</v>
      </c>
      <c r="M27" s="471">
        <v>-0.31862450207300219</v>
      </c>
      <c r="N27" s="471">
        <v>7.0399972351507856E-2</v>
      </c>
      <c r="S27" s="471">
        <v>0.13543798109714511</v>
      </c>
      <c r="T27" s="471">
        <v>5.3130929791271431E-2</v>
      </c>
      <c r="U27" s="471">
        <v>8.2307051305873763E-2</v>
      </c>
      <c r="V27" s="471">
        <v>5.3130929791271361E-2</v>
      </c>
      <c r="AA27" s="471">
        <v>-3.4078346228570977E-3</v>
      </c>
      <c r="AB27" s="471">
        <v>9.6038042662021719E-3</v>
      </c>
    </row>
    <row r="28" spans="2:28">
      <c r="B28" s="466" t="s">
        <v>420</v>
      </c>
      <c r="C28" s="466" t="s">
        <v>420</v>
      </c>
      <c r="D28" s="467">
        <v>44595</v>
      </c>
      <c r="E28" s="468">
        <v>2850.8</v>
      </c>
      <c r="F28" s="469">
        <v>0</v>
      </c>
      <c r="K28" s="471">
        <v>-3.2430733258805855E-3</v>
      </c>
      <c r="L28" s="471">
        <v>-2.6342847072241216E-2</v>
      </c>
      <c r="M28" s="471">
        <v>-0.27898268435983431</v>
      </c>
      <c r="N28" s="471">
        <v>3.0105141861061169E-2</v>
      </c>
      <c r="S28" s="471">
        <v>0.14813351767726646</v>
      </c>
      <c r="T28" s="471">
        <v>7.1132023249377285E-2</v>
      </c>
      <c r="U28" s="471">
        <v>7.7001494427889214E-2</v>
      </c>
      <c r="V28" s="471">
        <v>7.1132023249377271E-2</v>
      </c>
      <c r="AA28" s="471">
        <v>-5.8128031744707487E-3</v>
      </c>
      <c r="AB28" s="471">
        <v>1.2001671239725653E-2</v>
      </c>
    </row>
    <row r="29" spans="2:28">
      <c r="B29" s="466" t="s">
        <v>420</v>
      </c>
      <c r="C29" s="466" t="s">
        <v>420</v>
      </c>
      <c r="D29" s="467">
        <v>44596</v>
      </c>
      <c r="E29" s="468">
        <v>2850.8</v>
      </c>
      <c r="F29" s="469">
        <v>0</v>
      </c>
      <c r="I29" s="466">
        <v>2024</v>
      </c>
      <c r="J29" s="466" t="s">
        <v>4</v>
      </c>
      <c r="K29" s="471">
        <v>-1.7217225299809846E-2</v>
      </c>
      <c r="L29" s="471">
        <v>-6.8685461681242121E-2</v>
      </c>
      <c r="M29" s="471">
        <v>-0.23364185423816541</v>
      </c>
      <c r="N29" s="471">
        <v>-4.4214473254153841E-3</v>
      </c>
      <c r="Q29" s="466">
        <v>2024</v>
      </c>
      <c r="R29" s="466" t="s">
        <v>4</v>
      </c>
      <c r="S29" s="471">
        <v>0.15524657397219155</v>
      </c>
      <c r="T29" s="471">
        <v>0.10337015009912198</v>
      </c>
      <c r="U29" s="471">
        <v>5.1876423873069621E-2</v>
      </c>
      <c r="V29" s="471">
        <v>0.10337015009912195</v>
      </c>
      <c r="Y29" s="466">
        <v>2024</v>
      </c>
      <c r="Z29" s="466" t="s">
        <v>4</v>
      </c>
      <c r="AA29" s="471">
        <v>-3.8557165660660919E-3</v>
      </c>
      <c r="AB29" s="471">
        <v>1.0519768127268379E-2</v>
      </c>
    </row>
    <row r="30" spans="2:28">
      <c r="B30" s="466" t="s">
        <v>420</v>
      </c>
      <c r="C30" s="466" t="s">
        <v>420</v>
      </c>
      <c r="D30" s="467">
        <v>44599</v>
      </c>
      <c r="E30" s="468">
        <v>2851.65</v>
      </c>
      <c r="F30" s="469">
        <v>2.9816191946117193E-4</v>
      </c>
      <c r="K30" s="471">
        <v>-3.3452999801064531E-2</v>
      </c>
      <c r="L30" s="471">
        <v>-8.1964747981806529E-2</v>
      </c>
      <c r="M30" s="471">
        <v>-0.22943587838256241</v>
      </c>
      <c r="N30" s="471">
        <v>-2.724357557237167E-2</v>
      </c>
      <c r="S30" s="471">
        <v>0.1430533751962324</v>
      </c>
      <c r="T30" s="471">
        <v>0.114027660174993</v>
      </c>
      <c r="U30" s="471">
        <v>2.9025715021239434E-2</v>
      </c>
      <c r="V30" s="471">
        <v>0.11402766017499298</v>
      </c>
      <c r="AA30" s="471">
        <v>-4.5547085062019876E-3</v>
      </c>
      <c r="AB30" s="471">
        <v>1.0815095528850167E-2</v>
      </c>
    </row>
    <row r="31" spans="2:28">
      <c r="B31" s="466" t="s">
        <v>420</v>
      </c>
      <c r="C31" s="466" t="s">
        <v>420</v>
      </c>
      <c r="D31" s="467">
        <v>44600</v>
      </c>
      <c r="E31" s="468">
        <v>2851.34</v>
      </c>
      <c r="F31" s="469">
        <v>-1.0870899303909856E-4</v>
      </c>
      <c r="K31" s="471">
        <v>-4.2219454796642353E-2</v>
      </c>
      <c r="L31" s="471">
        <v>-8.3234711943339756E-2</v>
      </c>
      <c r="M31" s="471">
        <v>-0.20465305841241799</v>
      </c>
      <c r="N31" s="471">
        <v>-2.9032381015503872E-2</v>
      </c>
      <c r="S31" s="471">
        <v>0.13933082634268645</v>
      </c>
      <c r="T31" s="471">
        <v>0.11148459383753484</v>
      </c>
      <c r="U31" s="471">
        <v>2.7846232505151475E-2</v>
      </c>
      <c r="V31" s="471">
        <v>0.11148459383753498</v>
      </c>
      <c r="AA31" s="471">
        <v>-4.6675690708406492E-3</v>
      </c>
      <c r="AB31" s="471">
        <v>1.18638775533295E-2</v>
      </c>
    </row>
    <row r="32" spans="2:28">
      <c r="B32" s="466" t="s">
        <v>420</v>
      </c>
      <c r="C32" s="466" t="s">
        <v>420</v>
      </c>
      <c r="D32" s="467">
        <v>44601</v>
      </c>
      <c r="E32" s="468">
        <v>2852.77</v>
      </c>
      <c r="F32" s="469">
        <v>5.0151858424454332E-4</v>
      </c>
      <c r="J32" s="466" t="s">
        <v>1</v>
      </c>
      <c r="K32" s="471">
        <v>-3.4328967607713756E-2</v>
      </c>
      <c r="L32" s="471">
        <v>-8.113905171790059E-2</v>
      </c>
      <c r="M32" s="471">
        <v>-0.15743411616073655</v>
      </c>
      <c r="N32" s="471">
        <v>-5.4789429179225579E-2</v>
      </c>
      <c r="R32" s="466" t="s">
        <v>1</v>
      </c>
      <c r="S32" s="471">
        <v>0.11840254992031496</v>
      </c>
      <c r="T32" s="471">
        <v>0.10234482758620689</v>
      </c>
      <c r="U32" s="471">
        <v>1.6057722334108016E-2</v>
      </c>
      <c r="V32" s="471">
        <v>0.10234482758620693</v>
      </c>
      <c r="Z32" s="466" t="s">
        <v>1</v>
      </c>
      <c r="AA32" s="471">
        <v>1.0777745890222512E-4</v>
      </c>
      <c r="AB32" s="471">
        <v>6.5774218263783216E-3</v>
      </c>
    </row>
    <row r="33" spans="2:28">
      <c r="B33" s="466" t="s">
        <v>420</v>
      </c>
      <c r="C33" s="466" t="s">
        <v>420</v>
      </c>
      <c r="D33" s="467">
        <v>44602</v>
      </c>
      <c r="E33" s="468">
        <v>2853.36</v>
      </c>
      <c r="F33" s="469">
        <v>2.0681653270335343E-4</v>
      </c>
      <c r="K33" s="471">
        <v>-2.3105839111185134E-2</v>
      </c>
      <c r="L33" s="471">
        <v>-5.6568684841267092E-2</v>
      </c>
      <c r="M33" s="471">
        <v>-0.14946378698577722</v>
      </c>
      <c r="N33" s="471">
        <v>-2.9259159603828744E-2</v>
      </c>
      <c r="S33" s="471">
        <v>8.6228852101146058E-2</v>
      </c>
      <c r="T33" s="471">
        <v>7.8234975636166881E-2</v>
      </c>
      <c r="U33" s="471">
        <v>7.9938764649793159E-3</v>
      </c>
      <c r="V33" s="471">
        <v>7.8234975636166729E-2</v>
      </c>
      <c r="AA33" s="471">
        <v>1.3855413834549246E-3</v>
      </c>
      <c r="AB33" s="471">
        <v>4.3125825034799918E-3</v>
      </c>
    </row>
    <row r="34" spans="2:28">
      <c r="B34" s="466" t="s">
        <v>420</v>
      </c>
      <c r="C34" s="466" t="s">
        <v>420</v>
      </c>
      <c r="D34" s="467">
        <v>44603</v>
      </c>
      <c r="E34" s="468">
        <v>2853.89</v>
      </c>
      <c r="F34" s="469">
        <v>1.8574592760806395E-4</v>
      </c>
      <c r="K34" s="471">
        <v>-1.6744689398148105E-2</v>
      </c>
      <c r="L34" s="471">
        <v>-2.92913770526263E-2</v>
      </c>
      <c r="M34" s="471">
        <v>-6.2312018651727641E-2</v>
      </c>
      <c r="N34" s="471">
        <v>-2.3287495572579253E-2</v>
      </c>
      <c r="S34" s="471">
        <v>4.5045045045045029E-2</v>
      </c>
      <c r="T34" s="471">
        <v>4.4952681388012561E-2</v>
      </c>
      <c r="U34" s="471">
        <v>9.2363657032440427E-5</v>
      </c>
      <c r="V34" s="471">
        <v>4.4952681388012582E-2</v>
      </c>
      <c r="AA34" s="471">
        <v>-3.0597512388097492E-5</v>
      </c>
      <c r="AB34" s="471">
        <v>7.2926165877824434E-3</v>
      </c>
    </row>
    <row r="35" spans="2:28">
      <c r="B35" s="466" t="s">
        <v>420</v>
      </c>
      <c r="C35" s="466" t="s">
        <v>420</v>
      </c>
      <c r="D35" s="467">
        <v>44606</v>
      </c>
      <c r="E35" s="468">
        <v>2854.53</v>
      </c>
      <c r="F35" s="469">
        <v>2.2425531467587309E-4</v>
      </c>
      <c r="J35" s="466" t="s">
        <v>2</v>
      </c>
      <c r="K35" s="471">
        <v>-1.7514733937186722E-2</v>
      </c>
      <c r="L35" s="471">
        <v>-2.5615052388692439E-2</v>
      </c>
      <c r="M35" s="471">
        <v>2.5113755400439919E-2</v>
      </c>
      <c r="N35" s="471">
        <v>-3.3032905842014015E-2</v>
      </c>
      <c r="R35" s="466" t="s">
        <v>2</v>
      </c>
      <c r="S35" s="471">
        <v>3.2785459605183087E-2</v>
      </c>
      <c r="T35" s="471">
        <v>3.3289986996098753E-2</v>
      </c>
      <c r="U35" s="471">
        <v>-5.0452739091552679E-4</v>
      </c>
      <c r="V35" s="471">
        <v>3.3289986996098607E-2</v>
      </c>
      <c r="Z35" s="466" t="s">
        <v>2</v>
      </c>
      <c r="AA35" s="471">
        <v>-6.2887881066786555E-5</v>
      </c>
      <c r="AB35" s="471">
        <v>6.2128380475062845E-3</v>
      </c>
    </row>
    <row r="36" spans="2:28">
      <c r="B36" s="466" t="s">
        <v>420</v>
      </c>
      <c r="C36" s="466" t="s">
        <v>420</v>
      </c>
      <c r="D36" s="467">
        <v>44607</v>
      </c>
      <c r="E36" s="468">
        <v>2855.07</v>
      </c>
      <c r="F36" s="469">
        <v>1.8917299870730507E-4</v>
      </c>
      <c r="K36" s="471">
        <v>-2.5649393324026937E-2</v>
      </c>
      <c r="L36" s="471">
        <v>-1.203338427480638E-2</v>
      </c>
      <c r="M36" s="471">
        <v>4.1104058389145548E-2</v>
      </c>
      <c r="N36" s="471">
        <v>-1.6508566179654571E-2</v>
      </c>
      <c r="S36" s="471">
        <v>2.5140388768898569E-2</v>
      </c>
      <c r="T36" s="471">
        <v>9.7887686759403625E-3</v>
      </c>
      <c r="U36" s="471">
        <v>1.5351620092958207E-2</v>
      </c>
      <c r="V36" s="471">
        <v>9.7887686759403469E-3</v>
      </c>
      <c r="AA36" s="471">
        <v>2.4884102453492929E-5</v>
      </c>
      <c r="AB36" s="471">
        <v>6.6492850963336438E-3</v>
      </c>
    </row>
    <row r="37" spans="2:28">
      <c r="B37" s="466" t="s">
        <v>420</v>
      </c>
      <c r="C37" s="466" t="s">
        <v>420</v>
      </c>
      <c r="D37" s="467">
        <v>44608</v>
      </c>
      <c r="E37" s="468">
        <v>2857.5</v>
      </c>
      <c r="F37" s="469">
        <v>8.5111748573584399E-4</v>
      </c>
      <c r="K37" s="471">
        <v>-2.4558846682993796E-2</v>
      </c>
      <c r="L37" s="471">
        <v>5.7100745969358435E-3</v>
      </c>
      <c r="M37" s="471">
        <v>3.2464514758407947E-2</v>
      </c>
      <c r="N37" s="471">
        <v>1.3541142996003064E-2</v>
      </c>
      <c r="S37" s="471">
        <v>1.2197216973028668E-2</v>
      </c>
      <c r="T37" s="471">
        <v>-7.6452599388380227E-3</v>
      </c>
      <c r="U37" s="471">
        <v>1.9842476911866663E-2</v>
      </c>
      <c r="V37" s="471">
        <v>-7.6452599388380071E-3</v>
      </c>
      <c r="AA37" s="471">
        <v>-6.1267195750058789E-6</v>
      </c>
      <c r="AB37" s="471">
        <v>6.4095561940530777E-3</v>
      </c>
    </row>
    <row r="38" spans="2:28">
      <c r="B38" s="466" t="s">
        <v>420</v>
      </c>
      <c r="C38" s="466" t="s">
        <v>420</v>
      </c>
      <c r="D38" s="467">
        <v>44609</v>
      </c>
      <c r="E38" s="468">
        <v>2858.39</v>
      </c>
      <c r="F38" s="469">
        <v>3.1146106736653462E-4</v>
      </c>
      <c r="J38" s="466" t="s">
        <v>3</v>
      </c>
      <c r="K38" s="471">
        <v>-1.7587425478804208E-2</v>
      </c>
      <c r="L38" s="471">
        <v>1.305225545983224E-2</v>
      </c>
      <c r="M38" s="471">
        <v>-1.2033879221938215E-2</v>
      </c>
      <c r="N38" s="471">
        <v>1.4344816819754413E-2</v>
      </c>
      <c r="R38" s="466" t="s">
        <v>3</v>
      </c>
      <c r="S38" s="471">
        <v>2.2591645353793766E-2</v>
      </c>
      <c r="T38" s="471">
        <v>-1.7717033662364434E-3</v>
      </c>
      <c r="U38" s="471">
        <v>2.4363348720030181E-2</v>
      </c>
      <c r="V38" s="471">
        <v>-1.771703366236405E-3</v>
      </c>
      <c r="Z38" s="466" t="s">
        <v>3</v>
      </c>
      <c r="AA38" s="471">
        <v>3.1937397806245382E-3</v>
      </c>
      <c r="AB38" s="471">
        <v>2.7928140648865495E-3</v>
      </c>
    </row>
    <row r="39" spans="2:28">
      <c r="B39" s="466" t="s">
        <v>420</v>
      </c>
      <c r="C39" s="466" t="s">
        <v>420</v>
      </c>
      <c r="D39" s="467">
        <v>44610</v>
      </c>
      <c r="E39" s="468">
        <v>2860.95</v>
      </c>
      <c r="F39" s="469">
        <v>8.9560906664239149E-4</v>
      </c>
      <c r="K39" s="471">
        <v>-8.0580505911975742E-3</v>
      </c>
      <c r="L39" s="471">
        <v>-5.2845994770641669E-3</v>
      </c>
      <c r="M39" s="471">
        <v>-0.10939381956848782</v>
      </c>
      <c r="N39" s="471">
        <v>-2.391252779932751E-2</v>
      </c>
      <c r="S39" s="471">
        <v>6.1529219943362135E-2</v>
      </c>
      <c r="T39" s="471">
        <v>2.985842985842968E-2</v>
      </c>
      <c r="U39" s="471">
        <v>3.1670790084932371E-2</v>
      </c>
      <c r="V39" s="471">
        <v>2.9858429858429719E-2</v>
      </c>
      <c r="AA39" s="471">
        <v>6.2590819051189239E-3</v>
      </c>
      <c r="AB39" s="471">
        <v>8.3997918579782095E-4</v>
      </c>
    </row>
    <row r="40" spans="2:28">
      <c r="B40" s="466" t="s">
        <v>420</v>
      </c>
      <c r="C40" s="466" t="s">
        <v>420</v>
      </c>
      <c r="D40" s="467">
        <v>44613</v>
      </c>
      <c r="E40" s="468">
        <v>2858.16</v>
      </c>
      <c r="F40" s="469">
        <v>-9.7520054527341048E-4</v>
      </c>
      <c r="K40" s="471">
        <v>-8.1132447203013935E-4</v>
      </c>
      <c r="L40" s="471">
        <v>-1.9718443948406716E-2</v>
      </c>
      <c r="M40" s="471">
        <v>-0.1150656288191414</v>
      </c>
      <c r="N40" s="471">
        <v>-4.1100740411723846E-2</v>
      </c>
      <c r="S40" s="471">
        <v>8.919662824703245E-2</v>
      </c>
      <c r="T40" s="471">
        <v>4.599483204134347E-2</v>
      </c>
      <c r="U40" s="471">
        <v>4.3201796205688925E-2</v>
      </c>
      <c r="V40" s="471">
        <v>4.5994832041343532E-2</v>
      </c>
      <c r="AA40" s="471">
        <v>1.4503258129376917E-3</v>
      </c>
      <c r="AB40" s="471">
        <v>5.0148394157750065E-3</v>
      </c>
    </row>
    <row r="41" spans="2:28">
      <c r="B41" s="466" t="s">
        <v>420</v>
      </c>
      <c r="C41" s="466" t="s">
        <v>420</v>
      </c>
      <c r="D41" s="467">
        <v>44614</v>
      </c>
      <c r="E41" s="468">
        <v>2859.2</v>
      </c>
      <c r="F41" s="469">
        <v>3.6387046211547417E-4</v>
      </c>
      <c r="I41" s="466">
        <v>2025</v>
      </c>
      <c r="J41" s="466" t="s">
        <v>4</v>
      </c>
      <c r="K41" s="471">
        <v>6.9716700543169807E-3</v>
      </c>
      <c r="L41" s="471">
        <v>-1.1312746963266784E-2</v>
      </c>
      <c r="M41" s="471">
        <v>-0.12023433671085182</v>
      </c>
      <c r="N41" s="471">
        <v>-4.5044315368060306E-2</v>
      </c>
      <c r="Q41" s="466">
        <v>2025</v>
      </c>
      <c r="R41" s="466" t="s">
        <v>4</v>
      </c>
      <c r="S41" s="471">
        <v>0.10754177850896185</v>
      </c>
      <c r="T41" s="471">
        <v>3.3367556468172355E-2</v>
      </c>
      <c r="U41" s="471">
        <v>7.4174222040789439E-2</v>
      </c>
      <c r="V41" s="471">
        <v>3.336755646817241E-2</v>
      </c>
      <c r="Y41" s="466">
        <v>2025</v>
      </c>
      <c r="Z41" s="466" t="s">
        <v>4</v>
      </c>
      <c r="AA41" s="471">
        <v>3.9035642337506005E-3</v>
      </c>
      <c r="AB41" s="471">
        <v>2.9182516124571572E-3</v>
      </c>
    </row>
    <row r="42" spans="2:28">
      <c r="B42" s="466" t="s">
        <v>420</v>
      </c>
      <c r="C42" s="466" t="s">
        <v>420</v>
      </c>
      <c r="D42" s="467">
        <v>44615</v>
      </c>
      <c r="E42" s="468">
        <v>2861.67</v>
      </c>
      <c r="F42" s="469">
        <v>8.6387800783444837E-4</v>
      </c>
      <c r="K42" s="471">
        <v>1.9794933284141614E-2</v>
      </c>
      <c r="L42" s="471">
        <v>8.2434139636997639E-3</v>
      </c>
      <c r="M42" s="471">
        <v>1.4236762928485192E-2</v>
      </c>
      <c r="N42" s="471">
        <v>-1.6441686603337891E-2</v>
      </c>
      <c r="S42" s="471">
        <v>8.9527896995708289E-2</v>
      </c>
      <c r="T42" s="471">
        <v>-6.0805675196352604E-3</v>
      </c>
      <c r="U42" s="471">
        <v>9.5608464515343508E-2</v>
      </c>
      <c r="V42" s="471">
        <v>-6.0805675196352223E-3</v>
      </c>
      <c r="AA42" s="471">
        <v>8.1217722561872652E-3</v>
      </c>
      <c r="AB42" s="471">
        <v>-1.3538887084777167E-3</v>
      </c>
    </row>
    <row r="43" spans="2:28">
      <c r="B43" s="466" t="s">
        <v>420</v>
      </c>
      <c r="C43" s="466" t="s">
        <v>420</v>
      </c>
      <c r="D43" s="467">
        <v>44616</v>
      </c>
      <c r="E43" s="468">
        <v>2862.4</v>
      </c>
      <c r="F43" s="469">
        <v>2.5509580070379119E-4</v>
      </c>
      <c r="K43" s="471">
        <v>2.9013620131944418E-2</v>
      </c>
      <c r="L43" s="471">
        <v>2.1980098441095164E-2</v>
      </c>
      <c r="M43" s="471">
        <v>0.10211395156282355</v>
      </c>
      <c r="N43" s="471">
        <v>2.0776510259628678E-2</v>
      </c>
      <c r="S43" s="471">
        <v>6.0426540284360231E-2</v>
      </c>
      <c r="T43" s="471">
        <v>-2.872983870967738E-2</v>
      </c>
      <c r="U43" s="471">
        <v>8.915637899403768E-2</v>
      </c>
      <c r="V43" s="471">
        <v>-2.8729838709677449E-2</v>
      </c>
      <c r="AA43" s="471">
        <v>4.3299829768528308E-3</v>
      </c>
      <c r="AB43" s="471">
        <v>2.7320976041011434E-3</v>
      </c>
    </row>
    <row r="44" spans="2:28">
      <c r="B44" s="466" t="s">
        <v>420</v>
      </c>
      <c r="C44" s="466" t="s">
        <v>420</v>
      </c>
      <c r="D44" s="467">
        <v>44617</v>
      </c>
      <c r="E44" s="468">
        <v>2864.45</v>
      </c>
      <c r="F44" s="469">
        <v>7.1618222470644464E-4</v>
      </c>
      <c r="J44" s="466" t="s">
        <v>1</v>
      </c>
      <c r="K44" s="471">
        <v>4.8886679339714689E-2</v>
      </c>
      <c r="L44" s="471">
        <v>3.9994464838568833E-2</v>
      </c>
      <c r="M44" s="471">
        <v>0.17217837905549271</v>
      </c>
      <c r="N44" s="471">
        <v>9.8036903598121894E-2</v>
      </c>
      <c r="R44" s="466" t="s">
        <v>1</v>
      </c>
      <c r="S44" s="471">
        <v>2.6823134953897654E-2</v>
      </c>
      <c r="T44" s="471">
        <v>-5.6556556556556559E-2</v>
      </c>
      <c r="U44" s="471">
        <v>8.3379691510453935E-2</v>
      </c>
      <c r="V44" s="471">
        <v>-5.6556556556556281E-2</v>
      </c>
      <c r="Z44" s="466" t="s">
        <v>1</v>
      </c>
      <c r="AA44" s="471">
        <v>1.9422586016095034E-2</v>
      </c>
      <c r="AB44" s="471">
        <v>-1.2898870379324641E-2</v>
      </c>
    </row>
    <row r="45" spans="2:28">
      <c r="B45" s="466" t="s">
        <v>420</v>
      </c>
      <c r="C45" s="466" t="s">
        <v>420</v>
      </c>
      <c r="D45" s="467">
        <v>44620</v>
      </c>
      <c r="E45" s="468">
        <v>2865.73</v>
      </c>
      <c r="F45" s="469">
        <v>4.4685716280619322E-4</v>
      </c>
      <c r="K45" s="471">
        <v>5.6653881435513309E-2</v>
      </c>
      <c r="L45" s="471">
        <v>5.9289903518084053E-2</v>
      </c>
      <c r="M45" s="471">
        <v>0.19136005099195263</v>
      </c>
      <c r="N45" s="471">
        <v>0.10344725586300973</v>
      </c>
      <c r="S45" s="471">
        <v>3.5169988276670949E-3</v>
      </c>
      <c r="T45" s="471">
        <v>-7.5320110469495383E-2</v>
      </c>
      <c r="U45" s="471">
        <v>7.8837109297162949E-2</v>
      </c>
      <c r="V45" s="471">
        <v>-7.5320110469495855E-2</v>
      </c>
      <c r="AA45" s="471">
        <v>8.800988665741194E-3</v>
      </c>
      <c r="AB45" s="471">
        <v>-1.9466039388663214E-3</v>
      </c>
    </row>
    <row r="46" spans="2:28">
      <c r="B46" s="466" t="s">
        <v>420</v>
      </c>
      <c r="C46" s="466" t="s">
        <v>420</v>
      </c>
      <c r="D46" s="467">
        <v>44621</v>
      </c>
      <c r="E46" s="468">
        <v>2867.69</v>
      </c>
      <c r="F46" s="469">
        <v>6.8394440509051324E-4</v>
      </c>
      <c r="K46" s="471">
        <v>5.8104677532476945E-2</v>
      </c>
      <c r="L46" s="471">
        <v>6.8871629723981309E-2</v>
      </c>
      <c r="M46" s="471">
        <v>0.17861571631646966</v>
      </c>
      <c r="N46" s="471">
        <v>0.13207243953267178</v>
      </c>
      <c r="S46" s="471">
        <v>-2.4271844660194164E-3</v>
      </c>
      <c r="T46" s="471">
        <v>-8.1006289308176105E-2</v>
      </c>
      <c r="U46" s="471">
        <v>7.8579104842154884E-2</v>
      </c>
      <c r="V46" s="471">
        <v>-8.1006289308174301E-2</v>
      </c>
      <c r="AA46" s="471">
        <v>1.3423702414814276E-3</v>
      </c>
      <c r="AB46" s="471">
        <v>5.5612974257725099E-3</v>
      </c>
    </row>
    <row r="47" spans="2:28">
      <c r="B47" s="466" t="s">
        <v>420</v>
      </c>
      <c r="C47" s="466" t="s">
        <v>420</v>
      </c>
      <c r="D47" s="467">
        <v>44622</v>
      </c>
      <c r="E47" s="468">
        <v>2869.97</v>
      </c>
      <c r="F47" s="469">
        <v>7.9506501748785444E-4</v>
      </c>
      <c r="J47" s="466" t="s">
        <v>2</v>
      </c>
      <c r="K47" s="471">
        <v>6.027019634264108E-2</v>
      </c>
      <c r="L47" s="471">
        <v>7.3462883234145515E-2</v>
      </c>
      <c r="M47" s="471">
        <v>0.17231172849887311</v>
      </c>
      <c r="N47" s="471">
        <v>0.14481464427780888</v>
      </c>
      <c r="R47" s="466" t="s">
        <v>2</v>
      </c>
      <c r="S47" s="471">
        <v>-4.294375210508683E-3</v>
      </c>
      <c r="T47" s="471">
        <v>-8.2305562547193456E-2</v>
      </c>
      <c r="U47" s="471">
        <v>7.8011187336685758E-2</v>
      </c>
      <c r="V47" s="471">
        <v>-8.2305562547194455E-2</v>
      </c>
      <c r="Z47" s="466" t="s">
        <v>2</v>
      </c>
      <c r="AA47" s="471">
        <v>1.9835850920275622E-3</v>
      </c>
      <c r="AB47" s="471">
        <v>3.7750268505594656E-3</v>
      </c>
    </row>
    <row r="48" spans="2:28">
      <c r="B48" s="466" t="s">
        <v>420</v>
      </c>
      <c r="C48" s="466" t="s">
        <v>420</v>
      </c>
      <c r="D48" s="467">
        <v>44623</v>
      </c>
      <c r="E48" s="468">
        <v>2871.15</v>
      </c>
      <c r="F48" s="469">
        <v>4.1115412356236862E-4</v>
      </c>
      <c r="K48" s="471">
        <v>6.2457117364355552E-2</v>
      </c>
      <c r="L48" s="471">
        <v>5.9188069411932887E-2</v>
      </c>
      <c r="M48" s="471">
        <v>0.18570565151335816</v>
      </c>
      <c r="N48" s="471">
        <v>0.12214248086327095</v>
      </c>
      <c r="S48" s="471">
        <v>2.0815776167200317E-2</v>
      </c>
      <c r="T48" s="471">
        <v>-6.7346938775510234E-2</v>
      </c>
      <c r="U48" s="471">
        <v>8.8162714942710274E-2</v>
      </c>
      <c r="V48" s="471">
        <v>-6.7346938775509971E-2</v>
      </c>
      <c r="AA48" s="471">
        <v>2.0875427047843953E-3</v>
      </c>
      <c r="AB48" s="471">
        <v>4.8001759922202802E-3</v>
      </c>
    </row>
    <row r="49" spans="2:28">
      <c r="B49" s="466" t="s">
        <v>420</v>
      </c>
      <c r="C49" s="466" t="s">
        <v>420</v>
      </c>
      <c r="D49" s="467">
        <v>44624</v>
      </c>
      <c r="E49" s="468">
        <v>2873.32</v>
      </c>
      <c r="F49" s="469">
        <v>7.5579471640286038E-4</v>
      </c>
      <c r="K49" s="471">
        <v>6.295338962933239E-2</v>
      </c>
      <c r="L49" s="471">
        <v>5.6011022689320455E-2</v>
      </c>
      <c r="M49" s="471">
        <v>0.17165611723084906</v>
      </c>
      <c r="N49" s="471">
        <v>0.12326959060585829</v>
      </c>
      <c r="S49" s="471">
        <v>2.8598099117447262E-2</v>
      </c>
      <c r="T49" s="471">
        <v>-6.3944530046224801E-2</v>
      </c>
      <c r="U49" s="471">
        <v>9.2542629163672008E-2</v>
      </c>
      <c r="V49" s="471">
        <v>-6.3944530046224746E-2</v>
      </c>
      <c r="AA49" s="471">
        <v>4.6096904960468699E-4</v>
      </c>
      <c r="AB49" s="471">
        <v>5.4170696343707903E-3</v>
      </c>
    </row>
    <row r="50" spans="2:28">
      <c r="B50" s="466" t="s">
        <v>420</v>
      </c>
      <c r="C50" s="466" t="s">
        <v>420</v>
      </c>
      <c r="D50" s="467">
        <v>44627</v>
      </c>
      <c r="E50" s="468">
        <v>2874.58</v>
      </c>
      <c r="F50" s="469">
        <v>4.3851711608862344E-4</v>
      </c>
      <c r="J50" s="466" t="s">
        <v>3</v>
      </c>
      <c r="K50" s="471">
        <v>5.8980673064966904E-2</v>
      </c>
      <c r="L50" s="471">
        <v>5.412410940932566E-2</v>
      </c>
      <c r="M50" s="471">
        <v>0.26221470210453512</v>
      </c>
      <c r="N50" s="471">
        <v>0.13040042205371716</v>
      </c>
      <c r="R50" s="466" t="s">
        <v>3</v>
      </c>
      <c r="S50" s="471">
        <v>1.3255523134639402E-2</v>
      </c>
      <c r="T50" s="471">
        <v>-7.6064908722109581E-2</v>
      </c>
      <c r="U50" s="471">
        <v>8.9320431856748608E-2</v>
      </c>
      <c r="V50" s="471">
        <v>-7.6064908722109192E-2</v>
      </c>
      <c r="Z50" s="466" t="s">
        <v>3</v>
      </c>
      <c r="AA50" s="471">
        <v>-5.5562912508455575E-4</v>
      </c>
      <c r="AB50" s="471">
        <v>7.2364571570134586E-3</v>
      </c>
    </row>
    <row r="51" spans="2:28">
      <c r="B51" s="466" t="s">
        <v>420</v>
      </c>
      <c r="C51" s="466" t="s">
        <v>420</v>
      </c>
      <c r="D51" s="467">
        <v>44628</v>
      </c>
      <c r="E51" s="468">
        <v>2874.58</v>
      </c>
      <c r="F51" s="469">
        <v>0</v>
      </c>
      <c r="K51" s="471">
        <v>4.6203905508672927E-2</v>
      </c>
      <c r="L51" s="471">
        <v>6.0657958247858135E-2</v>
      </c>
      <c r="M51" s="471">
        <v>0.31000224548797251</v>
      </c>
      <c r="N51" s="471">
        <v>0.13741699348155367</v>
      </c>
      <c r="S51" s="471">
        <v>-7.5990299110751947E-3</v>
      </c>
      <c r="T51" s="471">
        <v>-8.3979005248687844E-2</v>
      </c>
      <c r="U51" s="471">
        <v>7.6379975337612982E-2</v>
      </c>
      <c r="V51" s="471">
        <v>-8.3979005248688177E-2</v>
      </c>
      <c r="AA51" s="471">
        <v>-5.8815914026391081E-3</v>
      </c>
      <c r="AB51" s="471">
        <v>1.2381522579152898E-2</v>
      </c>
    </row>
    <row r="52" spans="2:28">
      <c r="B52" s="466" t="s">
        <v>420</v>
      </c>
      <c r="C52" s="466" t="s">
        <v>420</v>
      </c>
      <c r="D52" s="467">
        <v>44629</v>
      </c>
      <c r="E52" s="468">
        <v>2876.32</v>
      </c>
      <c r="F52" s="469">
        <v>6.0530581858923274E-4</v>
      </c>
      <c r="K52" s="471">
        <v>3.8488047866735764E-2</v>
      </c>
      <c r="L52" s="471">
        <v>7.3899355114267484E-2</v>
      </c>
      <c r="M52" s="471">
        <v>0.35997782066679296</v>
      </c>
      <c r="N52" s="471">
        <v>0.16116027943400235</v>
      </c>
      <c r="S52" s="471">
        <v>-3.0640448550896315E-2</v>
      </c>
      <c r="T52" s="471">
        <v>-9.7826086956521618E-2</v>
      </c>
      <c r="U52" s="471">
        <v>6.7185638405625414E-2</v>
      </c>
      <c r="V52" s="471">
        <v>-9.7826086956521716E-2</v>
      </c>
      <c r="AA52" s="471">
        <v>-5.9354697368192433E-3</v>
      </c>
      <c r="AB52" s="471">
        <v>1.2944660046677227E-2</v>
      </c>
    </row>
    <row r="53" spans="2:28">
      <c r="B53" s="466" t="s">
        <v>420</v>
      </c>
      <c r="C53" s="466" t="s">
        <v>420</v>
      </c>
      <c r="D53" s="467">
        <v>44630</v>
      </c>
      <c r="E53" s="468">
        <v>2877.78</v>
      </c>
      <c r="F53" s="469">
        <v>5.0759303554543181E-4</v>
      </c>
      <c r="I53" s="466">
        <v>2026</v>
      </c>
      <c r="J53" s="466" t="s">
        <v>4</v>
      </c>
      <c r="K53" s="471">
        <v>3.7759416786901978E-2</v>
      </c>
      <c r="L53" s="471">
        <v>8.7131052296578915E-2</v>
      </c>
      <c r="M53" s="471">
        <v>0.35853017661718489</v>
      </c>
      <c r="N53" s="471">
        <v>0.17637692675941796</v>
      </c>
      <c r="Q53" s="466">
        <v>2026</v>
      </c>
      <c r="R53" s="466" t="s">
        <v>4</v>
      </c>
      <c r="S53" s="471">
        <v>-5.0582440778672466E-2</v>
      </c>
      <c r="T53" s="471">
        <v>-9.860904123199199E-2</v>
      </c>
      <c r="U53" s="471">
        <v>4.8026600453319503E-2</v>
      </c>
      <c r="V53" s="471">
        <v>-9.8609041231991976E-2</v>
      </c>
      <c r="Y53" s="466">
        <v>2026</v>
      </c>
      <c r="Z53" s="466" t="s">
        <v>4</v>
      </c>
      <c r="AA53" s="471">
        <v>3.1991985556292235E-3</v>
      </c>
      <c r="AB53" s="471">
        <v>3.1398876860453586E-3</v>
      </c>
    </row>
    <row r="54" spans="2:28">
      <c r="B54" s="466" t="s">
        <v>420</v>
      </c>
      <c r="C54" s="466" t="s">
        <v>420</v>
      </c>
      <c r="D54" s="467">
        <v>44631</v>
      </c>
      <c r="E54" s="468">
        <v>2883.17</v>
      </c>
      <c r="F54" s="469">
        <v>1.8729715266628693E-3</v>
      </c>
      <c r="K54" s="471">
        <v>3.0851296484980972E-2</v>
      </c>
      <c r="L54" s="471">
        <v>8.5660439665607546E-2</v>
      </c>
      <c r="M54" s="471">
        <v>0.23394342762063247</v>
      </c>
      <c r="N54" s="471">
        <v>0.17281639610689359</v>
      </c>
      <c r="S54" s="471">
        <v>-5.6566611518159671E-2</v>
      </c>
      <c r="T54" s="471">
        <v>-8.4884017333673123E-2</v>
      </c>
      <c r="U54" s="471">
        <v>2.8317405815513494E-2</v>
      </c>
      <c r="V54" s="471">
        <v>-8.4884017333673165E-2</v>
      </c>
      <c r="AA54" s="471">
        <v>1.4109427815733877E-3</v>
      </c>
      <c r="AB54" s="471">
        <v>5.616079139221769E-3</v>
      </c>
    </row>
    <row r="55" spans="2:28">
      <c r="B55" s="466" t="s">
        <v>420</v>
      </c>
      <c r="C55" s="466" t="s">
        <v>420</v>
      </c>
      <c r="D55" s="467">
        <v>44634</v>
      </c>
      <c r="E55" s="468">
        <v>2892.7</v>
      </c>
      <c r="F55" s="469">
        <v>3.3053895538590321E-3</v>
      </c>
      <c r="K55" s="471">
        <v>2.6624279936835471E-2</v>
      </c>
      <c r="L55" s="471">
        <v>7.9922528809734272E-2</v>
      </c>
      <c r="M55" s="471">
        <v>9.2356140730930569E-2</v>
      </c>
      <c r="N55" s="471">
        <v>0.10093209843277906</v>
      </c>
      <c r="S55" s="471">
        <v>-1.979249800478855E-2</v>
      </c>
      <c r="T55" s="471">
        <v>-6.0197197716657991E-2</v>
      </c>
      <c r="U55" s="471">
        <v>4.0404699711869496E-2</v>
      </c>
      <c r="V55" s="471">
        <v>-6.0197197716658053E-2</v>
      </c>
      <c r="AA55" s="471">
        <v>2.1171735278291415E-4</v>
      </c>
      <c r="AB55" s="471">
        <v>6.9577090177425065E-3</v>
      </c>
    </row>
    <row r="56" spans="2:28">
      <c r="B56" s="466" t="s">
        <v>420</v>
      </c>
      <c r="C56" s="466" t="s">
        <v>420</v>
      </c>
      <c r="D56" s="467">
        <v>44635</v>
      </c>
      <c r="E56" s="468">
        <v>2893.86</v>
      </c>
      <c r="F56" s="469">
        <v>4.0100943754980099E-4</v>
      </c>
      <c r="K56" s="471">
        <v>9.0130142920927803E-3</v>
      </c>
      <c r="L56" s="471">
        <v>7.713023140756059E-2</v>
      </c>
      <c r="M56" s="471">
        <v>9.5527651616350573E-2</v>
      </c>
      <c r="N56" s="471">
        <v>4.9777294605854339E-2</v>
      </c>
      <c r="S56" s="471">
        <v>3.0587210050293745E-2</v>
      </c>
      <c r="T56" s="471">
        <v>-4.6286469360893978E-2</v>
      </c>
      <c r="U56" s="471">
        <v>7.6873679411187584E-2</v>
      </c>
      <c r="V56" s="471">
        <v>-4.6286469360893846E-2</v>
      </c>
      <c r="AA56" s="471">
        <v>1.9348621063464133E-3</v>
      </c>
      <c r="AB56" s="471">
        <v>4.4756397279440974E-3</v>
      </c>
    </row>
    <row r="57" spans="2:28">
      <c r="B57" s="466" t="s">
        <v>420</v>
      </c>
      <c r="C57" s="466" t="s">
        <v>420</v>
      </c>
      <c r="D57" s="467">
        <v>44636</v>
      </c>
      <c r="E57" s="468">
        <v>2904.55</v>
      </c>
      <c r="F57" s="469">
        <v>3.6940280455861909E-3</v>
      </c>
      <c r="J57" s="466" t="s">
        <v>414</v>
      </c>
      <c r="K57" s="471">
        <v>9.2332710075715418E-4</v>
      </c>
      <c r="L57" s="471">
        <v>6.2247447108248588E-2</v>
      </c>
      <c r="M57" s="471">
        <v>0.10481386098195289</v>
      </c>
      <c r="N57" s="471">
        <v>3.579300657234552E-2</v>
      </c>
      <c r="R57" s="466" t="s">
        <v>414</v>
      </c>
      <c r="S57" s="471">
        <v>3.6550207473130758E-2</v>
      </c>
      <c r="T57" s="471">
        <v>-4.0651716101129498E-2</v>
      </c>
      <c r="U57" s="471">
        <v>7.7201923574260256E-2</v>
      </c>
      <c r="V57" s="471">
        <v>-4.0651716101129512E-2</v>
      </c>
      <c r="Z57" s="466" t="s">
        <v>414</v>
      </c>
      <c r="AA57" s="471">
        <v>7.1300137417829035E-4</v>
      </c>
      <c r="AB57" s="471">
        <v>5.5465289729646206E-3</v>
      </c>
    </row>
    <row r="58" spans="2:28">
      <c r="B58" s="466" t="s">
        <v>420</v>
      </c>
      <c r="C58" s="466" t="s">
        <v>420</v>
      </c>
      <c r="D58" s="467">
        <v>44637</v>
      </c>
      <c r="E58" s="468">
        <v>2900.59</v>
      </c>
      <c r="F58" s="469">
        <v>-1.3633781480780279E-3</v>
      </c>
    </row>
    <row r="59" spans="2:28">
      <c r="B59" s="466" t="s">
        <v>420</v>
      </c>
      <c r="C59" s="466" t="s">
        <v>420</v>
      </c>
      <c r="D59" s="467">
        <v>44638</v>
      </c>
      <c r="E59" s="468">
        <v>2912.87</v>
      </c>
      <c r="F59" s="469">
        <v>4.2336214356388678E-3</v>
      </c>
    </row>
    <row r="60" spans="2:28">
      <c r="B60" s="466" t="s">
        <v>420</v>
      </c>
      <c r="C60" s="466" t="s">
        <v>420</v>
      </c>
      <c r="D60" s="467">
        <v>44641</v>
      </c>
      <c r="E60" s="468">
        <v>2910.84</v>
      </c>
      <c r="F60" s="469">
        <v>-6.9690717402415671E-4</v>
      </c>
    </row>
    <row r="61" spans="2:28">
      <c r="B61" s="466" t="s">
        <v>420</v>
      </c>
      <c r="C61" s="466" t="s">
        <v>420</v>
      </c>
      <c r="D61" s="467">
        <v>44642</v>
      </c>
      <c r="E61" s="468">
        <v>2914.45</v>
      </c>
      <c r="F61" s="469">
        <v>1.2401918346592986E-3</v>
      </c>
    </row>
    <row r="62" spans="2:28">
      <c r="B62" s="466" t="s">
        <v>420</v>
      </c>
      <c r="C62" s="466" t="s">
        <v>420</v>
      </c>
      <c r="D62" s="467">
        <v>44643</v>
      </c>
      <c r="E62" s="468">
        <v>2916.91</v>
      </c>
      <c r="F62" s="469">
        <v>8.4407006467773901E-4</v>
      </c>
    </row>
    <row r="63" spans="2:28">
      <c r="B63" s="466" t="s">
        <v>420</v>
      </c>
      <c r="C63" s="466" t="s">
        <v>420</v>
      </c>
      <c r="D63" s="467">
        <v>44644</v>
      </c>
      <c r="E63" s="468">
        <v>2918.64</v>
      </c>
      <c r="F63" s="469">
        <v>5.930933762097625E-4</v>
      </c>
    </row>
    <row r="64" spans="2:28">
      <c r="B64" s="466" t="s">
        <v>420</v>
      </c>
      <c r="C64" s="466" t="s">
        <v>420</v>
      </c>
      <c r="D64" s="467">
        <v>44645</v>
      </c>
      <c r="E64" s="468">
        <v>2923.72</v>
      </c>
      <c r="F64" s="469">
        <v>1.7405366883205629E-3</v>
      </c>
    </row>
    <row r="65" spans="2:6">
      <c r="B65" s="466" t="s">
        <v>420</v>
      </c>
      <c r="C65" s="466" t="s">
        <v>420</v>
      </c>
      <c r="D65" s="467">
        <v>44648</v>
      </c>
      <c r="E65" s="468">
        <v>2927.22</v>
      </c>
      <c r="F65" s="469">
        <v>1.1971050579398848E-3</v>
      </c>
    </row>
    <row r="66" spans="2:6">
      <c r="B66" s="466" t="s">
        <v>420</v>
      </c>
      <c r="C66" s="466" t="s">
        <v>420</v>
      </c>
      <c r="D66" s="467">
        <v>44649</v>
      </c>
      <c r="E66" s="468">
        <v>2936.87</v>
      </c>
      <c r="F66" s="469">
        <v>3.2966432314619643E-3</v>
      </c>
    </row>
    <row r="67" spans="2:6">
      <c r="B67" s="466" t="s">
        <v>420</v>
      </c>
      <c r="C67" s="466" t="s">
        <v>420</v>
      </c>
      <c r="D67" s="467">
        <v>44650</v>
      </c>
      <c r="E67" s="468">
        <v>2944.6</v>
      </c>
      <c r="F67" s="469">
        <v>2.6320538532519379E-3</v>
      </c>
    </row>
    <row r="68" spans="2:6">
      <c r="B68" s="466" t="s">
        <v>420</v>
      </c>
      <c r="C68" s="466" t="s">
        <v>420</v>
      </c>
      <c r="D68" s="467">
        <v>44651</v>
      </c>
      <c r="E68" s="468">
        <v>2948.46</v>
      </c>
      <c r="F68" s="469">
        <v>1.3108741424981754E-3</v>
      </c>
    </row>
    <row r="69" spans="2:6">
      <c r="B69" s="466" t="s">
        <v>420</v>
      </c>
      <c r="C69" s="466" t="s">
        <v>1</v>
      </c>
      <c r="D69" s="467">
        <v>44652</v>
      </c>
      <c r="E69" s="468">
        <v>2970.93</v>
      </c>
      <c r="F69" s="469">
        <v>7.6209275350521289E-3</v>
      </c>
    </row>
    <row r="70" spans="2:6">
      <c r="B70" s="466" t="s">
        <v>420</v>
      </c>
      <c r="C70" s="466" t="s">
        <v>420</v>
      </c>
      <c r="D70" s="467">
        <v>44655</v>
      </c>
      <c r="E70" s="468">
        <v>2981.91</v>
      </c>
      <c r="F70" s="469">
        <v>3.6958124223727988E-3</v>
      </c>
    </row>
    <row r="71" spans="2:6">
      <c r="B71" s="466" t="s">
        <v>420</v>
      </c>
      <c r="C71" s="466" t="s">
        <v>420</v>
      </c>
      <c r="D71" s="467">
        <v>44656</v>
      </c>
      <c r="E71" s="468">
        <v>3006.31</v>
      </c>
      <c r="F71" s="469">
        <v>8.1826748627557809E-3</v>
      </c>
    </row>
    <row r="72" spans="2:6">
      <c r="B72" s="466" t="s">
        <v>420</v>
      </c>
      <c r="C72" s="466" t="s">
        <v>420</v>
      </c>
      <c r="D72" s="467">
        <v>44657</v>
      </c>
      <c r="E72" s="468">
        <v>3014.5</v>
      </c>
      <c r="F72" s="469">
        <v>2.7242699522005563E-3</v>
      </c>
    </row>
    <row r="73" spans="2:6">
      <c r="B73" s="466" t="s">
        <v>420</v>
      </c>
      <c r="C73" s="466" t="s">
        <v>420</v>
      </c>
      <c r="D73" s="467">
        <v>44658</v>
      </c>
      <c r="E73" s="468">
        <v>3014.72</v>
      </c>
      <c r="F73" s="469">
        <v>7.2980593796583148E-5</v>
      </c>
    </row>
    <row r="74" spans="2:6">
      <c r="B74" s="466" t="s">
        <v>420</v>
      </c>
      <c r="C74" s="466" t="s">
        <v>420</v>
      </c>
      <c r="D74" s="467">
        <v>44659</v>
      </c>
      <c r="E74" s="468">
        <v>3021</v>
      </c>
      <c r="F74" s="469">
        <v>2.0831121961575869E-3</v>
      </c>
    </row>
    <row r="75" spans="2:6">
      <c r="B75" s="466" t="s">
        <v>420</v>
      </c>
      <c r="C75" s="466" t="s">
        <v>420</v>
      </c>
      <c r="D75" s="467">
        <v>44662</v>
      </c>
      <c r="E75" s="468">
        <v>3023.98</v>
      </c>
      <c r="F75" s="469">
        <v>9.8642833498842038E-4</v>
      </c>
    </row>
    <row r="76" spans="2:6">
      <c r="B76" s="466" t="s">
        <v>420</v>
      </c>
      <c r="C76" s="466" t="s">
        <v>420</v>
      </c>
      <c r="D76" s="467">
        <v>44663</v>
      </c>
      <c r="E76" s="468">
        <v>3034.25</v>
      </c>
      <c r="F76" s="469">
        <v>3.3961864827148267E-3</v>
      </c>
    </row>
    <row r="77" spans="2:6">
      <c r="B77" s="466" t="s">
        <v>420</v>
      </c>
      <c r="C77" s="466" t="s">
        <v>420</v>
      </c>
      <c r="D77" s="467">
        <v>44664</v>
      </c>
      <c r="E77" s="468">
        <v>3040.87</v>
      </c>
      <c r="F77" s="469">
        <v>2.1817582598664879E-3</v>
      </c>
    </row>
    <row r="78" spans="2:6">
      <c r="B78" s="466" t="s">
        <v>420</v>
      </c>
      <c r="C78" s="466" t="s">
        <v>420</v>
      </c>
      <c r="D78" s="467">
        <v>44665</v>
      </c>
      <c r="E78" s="468">
        <v>3040.68</v>
      </c>
      <c r="F78" s="469">
        <v>-6.2482118604233194E-5</v>
      </c>
    </row>
    <row r="79" spans="2:6">
      <c r="B79" s="466" t="s">
        <v>420</v>
      </c>
      <c r="C79" s="466" t="s">
        <v>420</v>
      </c>
      <c r="D79" s="467">
        <v>44666</v>
      </c>
      <c r="E79" s="468">
        <v>3047.2</v>
      </c>
      <c r="F79" s="469">
        <v>2.1442572056250518E-3</v>
      </c>
    </row>
    <row r="80" spans="2:6">
      <c r="B80" s="466" t="s">
        <v>420</v>
      </c>
      <c r="C80" s="466" t="s">
        <v>420</v>
      </c>
      <c r="D80" s="467">
        <v>44669</v>
      </c>
      <c r="E80" s="468">
        <v>3050.59</v>
      </c>
      <c r="F80" s="469">
        <v>1.1124967182988737E-3</v>
      </c>
    </row>
    <row r="81" spans="2:6">
      <c r="B81" s="466" t="s">
        <v>420</v>
      </c>
      <c r="C81" s="466" t="s">
        <v>420</v>
      </c>
      <c r="D81" s="467">
        <v>44670</v>
      </c>
      <c r="E81" s="468">
        <v>3056.14</v>
      </c>
      <c r="F81" s="469">
        <v>1.8193201970765416E-3</v>
      </c>
    </row>
    <row r="82" spans="2:6">
      <c r="B82" s="466" t="s">
        <v>420</v>
      </c>
      <c r="C82" s="466" t="s">
        <v>420</v>
      </c>
      <c r="D82" s="467">
        <v>44671</v>
      </c>
      <c r="E82" s="468">
        <v>3061.22</v>
      </c>
      <c r="F82" s="469">
        <v>1.6622275157551446E-3</v>
      </c>
    </row>
    <row r="83" spans="2:6">
      <c r="B83" s="466" t="s">
        <v>420</v>
      </c>
      <c r="C83" s="466" t="s">
        <v>420</v>
      </c>
      <c r="D83" s="467">
        <v>44672</v>
      </c>
      <c r="E83" s="468">
        <v>3063.5</v>
      </c>
      <c r="F83" s="469">
        <v>7.4480109237500089E-4</v>
      </c>
    </row>
    <row r="84" spans="2:6">
      <c r="B84" s="466" t="s">
        <v>420</v>
      </c>
      <c r="C84" s="466" t="s">
        <v>420</v>
      </c>
      <c r="D84" s="467">
        <v>44673</v>
      </c>
      <c r="E84" s="468">
        <v>3065.97</v>
      </c>
      <c r="F84" s="469">
        <v>8.0626734127625264E-4</v>
      </c>
    </row>
    <row r="85" spans="2:6">
      <c r="B85" s="466" t="s">
        <v>420</v>
      </c>
      <c r="C85" s="466" t="s">
        <v>420</v>
      </c>
      <c r="D85" s="467">
        <v>44676</v>
      </c>
      <c r="E85" s="468">
        <v>3071.75</v>
      </c>
      <c r="F85" s="469">
        <v>1.8852108794281093E-3</v>
      </c>
    </row>
    <row r="86" spans="2:6">
      <c r="B86" s="466" t="s">
        <v>420</v>
      </c>
      <c r="C86" s="466" t="s">
        <v>420</v>
      </c>
      <c r="D86" s="467">
        <v>44677</v>
      </c>
      <c r="E86" s="468">
        <v>3075.42</v>
      </c>
      <c r="F86" s="469">
        <v>1.1947586880442982E-3</v>
      </c>
    </row>
    <row r="87" spans="2:6">
      <c r="B87" s="466" t="s">
        <v>420</v>
      </c>
      <c r="C87" s="466" t="s">
        <v>420</v>
      </c>
      <c r="D87" s="467">
        <v>44678</v>
      </c>
      <c r="E87" s="468">
        <v>3072.89</v>
      </c>
      <c r="F87" s="469">
        <v>-8.2265186543633065E-4</v>
      </c>
    </row>
    <row r="88" spans="2:6">
      <c r="B88" s="466" t="s">
        <v>420</v>
      </c>
      <c r="C88" s="466" t="s">
        <v>420</v>
      </c>
      <c r="D88" s="467">
        <v>44679</v>
      </c>
      <c r="E88" s="468">
        <v>3080.88</v>
      </c>
      <c r="F88" s="469">
        <v>2.6001581573047642E-3</v>
      </c>
    </row>
    <row r="89" spans="2:6">
      <c r="B89" s="466" t="s">
        <v>420</v>
      </c>
      <c r="C89" s="466" t="s">
        <v>420</v>
      </c>
      <c r="D89" s="467">
        <v>44680</v>
      </c>
      <c r="E89" s="468">
        <v>3083.88</v>
      </c>
      <c r="F89" s="469">
        <v>9.7374776038015106E-4</v>
      </c>
    </row>
    <row r="90" spans="2:6">
      <c r="B90" s="466" t="s">
        <v>420</v>
      </c>
      <c r="C90" s="466" t="s">
        <v>420</v>
      </c>
      <c r="D90" s="467">
        <v>44683</v>
      </c>
      <c r="E90" s="468">
        <v>3085.65</v>
      </c>
      <c r="F90" s="469">
        <v>5.7395229386356854E-4</v>
      </c>
    </row>
    <row r="91" spans="2:6">
      <c r="B91" s="466" t="s">
        <v>420</v>
      </c>
      <c r="C91" s="466" t="s">
        <v>420</v>
      </c>
      <c r="D91" s="467">
        <v>44684</v>
      </c>
      <c r="E91" s="468">
        <v>3090.47</v>
      </c>
      <c r="F91" s="469">
        <v>1.5620695801531958E-3</v>
      </c>
    </row>
    <row r="92" spans="2:6">
      <c r="B92" s="466" t="s">
        <v>420</v>
      </c>
      <c r="C92" s="466" t="s">
        <v>420</v>
      </c>
      <c r="D92" s="467">
        <v>44685</v>
      </c>
      <c r="E92" s="468">
        <v>3093.49</v>
      </c>
      <c r="F92" s="469">
        <v>9.7719764307693715E-4</v>
      </c>
    </row>
    <row r="93" spans="2:6">
      <c r="B93" s="466" t="s">
        <v>420</v>
      </c>
      <c r="C93" s="466" t="s">
        <v>420</v>
      </c>
      <c r="D93" s="467">
        <v>44686</v>
      </c>
      <c r="E93" s="468">
        <v>3096.72</v>
      </c>
      <c r="F93" s="469">
        <v>1.0441281529922574E-3</v>
      </c>
    </row>
    <row r="94" spans="2:6">
      <c r="B94" s="466" t="s">
        <v>420</v>
      </c>
      <c r="C94" s="466" t="s">
        <v>420</v>
      </c>
      <c r="D94" s="467">
        <v>44687</v>
      </c>
      <c r="E94" s="468">
        <v>3099.9</v>
      </c>
      <c r="F94" s="469">
        <v>1.02689297062708E-3</v>
      </c>
    </row>
    <row r="95" spans="2:6">
      <c r="B95" s="466" t="s">
        <v>420</v>
      </c>
      <c r="C95" s="466" t="s">
        <v>420</v>
      </c>
      <c r="D95" s="467">
        <v>44690</v>
      </c>
      <c r="E95" s="468">
        <v>3099.41</v>
      </c>
      <c r="F95" s="469">
        <v>-1.5806961514895206E-4</v>
      </c>
    </row>
    <row r="96" spans="2:6">
      <c r="B96" s="466" t="s">
        <v>420</v>
      </c>
      <c r="C96" s="466" t="s">
        <v>420</v>
      </c>
      <c r="D96" s="467">
        <v>44691</v>
      </c>
      <c r="E96" s="468">
        <v>3105.37</v>
      </c>
      <c r="F96" s="469">
        <v>1.922946625325477E-3</v>
      </c>
    </row>
    <row r="97" spans="2:6">
      <c r="B97" s="466" t="s">
        <v>420</v>
      </c>
      <c r="C97" s="466" t="s">
        <v>420</v>
      </c>
      <c r="D97" s="467">
        <v>44692</v>
      </c>
      <c r="E97" s="468">
        <v>3105.89</v>
      </c>
      <c r="F97" s="469">
        <v>1.6745186563919335E-4</v>
      </c>
    </row>
    <row r="98" spans="2:6">
      <c r="B98" s="466" t="s">
        <v>420</v>
      </c>
      <c r="C98" s="466" t="s">
        <v>420</v>
      </c>
      <c r="D98" s="467">
        <v>44693</v>
      </c>
      <c r="E98" s="468">
        <v>3108.88</v>
      </c>
      <c r="F98" s="469">
        <v>9.6268702368732851E-4</v>
      </c>
    </row>
    <row r="99" spans="2:6">
      <c r="B99" s="466" t="s">
        <v>420</v>
      </c>
      <c r="C99" s="466" t="s">
        <v>420</v>
      </c>
      <c r="D99" s="467">
        <v>44694</v>
      </c>
      <c r="E99" s="468">
        <v>3111.84</v>
      </c>
      <c r="F99" s="469">
        <v>9.5211137129771377E-4</v>
      </c>
    </row>
    <row r="100" spans="2:6">
      <c r="B100" s="466" t="s">
        <v>420</v>
      </c>
      <c r="C100" s="466" t="s">
        <v>420</v>
      </c>
      <c r="D100" s="467">
        <v>44697</v>
      </c>
      <c r="E100" s="468">
        <v>3111.93</v>
      </c>
      <c r="F100" s="469">
        <v>2.8921795464963098E-5</v>
      </c>
    </row>
    <row r="101" spans="2:6">
      <c r="B101" s="466" t="s">
        <v>420</v>
      </c>
      <c r="C101" s="466" t="s">
        <v>420</v>
      </c>
      <c r="D101" s="467">
        <v>44698</v>
      </c>
      <c r="E101" s="468">
        <v>3115.34</v>
      </c>
      <c r="F101" s="469">
        <v>1.09578300283114E-3</v>
      </c>
    </row>
    <row r="102" spans="2:6">
      <c r="B102" s="466" t="s">
        <v>420</v>
      </c>
      <c r="C102" s="466" t="s">
        <v>420</v>
      </c>
      <c r="D102" s="467">
        <v>44699</v>
      </c>
      <c r="E102" s="468">
        <v>3116.8</v>
      </c>
      <c r="F102" s="469">
        <v>4.686486868207118E-4</v>
      </c>
    </row>
    <row r="103" spans="2:6">
      <c r="B103" s="466" t="s">
        <v>420</v>
      </c>
      <c r="C103" s="466" t="s">
        <v>420</v>
      </c>
      <c r="D103" s="467">
        <v>44700</v>
      </c>
      <c r="E103" s="468">
        <v>3118.41</v>
      </c>
      <c r="F103" s="469">
        <v>5.1655544147833439E-4</v>
      </c>
    </row>
    <row r="104" spans="2:6">
      <c r="B104" s="466" t="s">
        <v>420</v>
      </c>
      <c r="C104" s="466" t="s">
        <v>420</v>
      </c>
      <c r="D104" s="467">
        <v>44701</v>
      </c>
      <c r="E104" s="468">
        <v>3119.92</v>
      </c>
      <c r="F104" s="469">
        <v>4.8422112550954439E-4</v>
      </c>
    </row>
    <row r="105" spans="2:6">
      <c r="B105" s="466" t="s">
        <v>420</v>
      </c>
      <c r="C105" s="466" t="s">
        <v>420</v>
      </c>
      <c r="D105" s="467">
        <v>44704</v>
      </c>
      <c r="E105" s="468">
        <v>3120.5</v>
      </c>
      <c r="F105" s="469">
        <v>1.859022026205567E-4</v>
      </c>
    </row>
    <row r="106" spans="2:6">
      <c r="B106" s="466" t="s">
        <v>420</v>
      </c>
      <c r="C106" s="466" t="s">
        <v>420</v>
      </c>
      <c r="D106" s="467">
        <v>44705</v>
      </c>
      <c r="E106" s="468">
        <v>3120.56</v>
      </c>
      <c r="F106" s="469">
        <v>1.9227687870516082E-5</v>
      </c>
    </row>
    <row r="107" spans="2:6">
      <c r="B107" s="466" t="s">
        <v>420</v>
      </c>
      <c r="C107" s="466" t="s">
        <v>420</v>
      </c>
      <c r="D107" s="467">
        <v>44706</v>
      </c>
      <c r="E107" s="468">
        <v>3120.63</v>
      </c>
      <c r="F107" s="469">
        <v>2.2431871202657124E-5</v>
      </c>
    </row>
    <row r="108" spans="2:6">
      <c r="B108" s="466" t="s">
        <v>420</v>
      </c>
      <c r="C108" s="466" t="s">
        <v>420</v>
      </c>
      <c r="D108" s="467">
        <v>44707</v>
      </c>
      <c r="E108" s="468">
        <v>3120.71</v>
      </c>
      <c r="F108" s="469">
        <v>2.5635849171458083E-5</v>
      </c>
    </row>
    <row r="109" spans="2:6">
      <c r="B109" s="466" t="s">
        <v>420</v>
      </c>
      <c r="C109" s="466" t="s">
        <v>420</v>
      </c>
      <c r="D109" s="467">
        <v>44708</v>
      </c>
      <c r="E109" s="468">
        <v>3121.05</v>
      </c>
      <c r="F109" s="469">
        <v>1.0894956596420222E-4</v>
      </c>
    </row>
    <row r="110" spans="2:6">
      <c r="B110" s="466" t="s">
        <v>420</v>
      </c>
      <c r="C110" s="466" t="s">
        <v>420</v>
      </c>
      <c r="D110" s="467">
        <v>44711</v>
      </c>
      <c r="E110" s="468">
        <v>3120.5</v>
      </c>
      <c r="F110" s="469">
        <v>-1.7622274555043394E-4</v>
      </c>
    </row>
    <row r="111" spans="2:6">
      <c r="B111" s="466" t="s">
        <v>420</v>
      </c>
      <c r="C111" s="466" t="s">
        <v>420</v>
      </c>
      <c r="D111" s="467">
        <v>44712</v>
      </c>
      <c r="E111" s="468">
        <v>3120.84</v>
      </c>
      <c r="F111" s="469">
        <v>1.0895689793307019E-4</v>
      </c>
    </row>
    <row r="112" spans="2:6">
      <c r="B112" s="466" t="s">
        <v>420</v>
      </c>
      <c r="C112" s="466" t="s">
        <v>420</v>
      </c>
      <c r="D112" s="467">
        <v>44713</v>
      </c>
      <c r="E112" s="468">
        <v>3120.84</v>
      </c>
      <c r="F112" s="469">
        <v>0</v>
      </c>
    </row>
    <row r="113" spans="2:6">
      <c r="B113" s="466" t="s">
        <v>420</v>
      </c>
      <c r="C113" s="466" t="s">
        <v>420</v>
      </c>
      <c r="D113" s="467">
        <v>44714</v>
      </c>
      <c r="E113" s="468">
        <v>3120.78</v>
      </c>
      <c r="F113" s="469">
        <v>-1.9225593109529944E-5</v>
      </c>
    </row>
    <row r="114" spans="2:6">
      <c r="B114" s="466" t="s">
        <v>420</v>
      </c>
      <c r="C114" s="466" t="s">
        <v>420</v>
      </c>
      <c r="D114" s="467">
        <v>44715</v>
      </c>
      <c r="E114" s="468">
        <v>3120.53</v>
      </c>
      <c r="F114" s="469">
        <v>-8.0108178083684205E-5</v>
      </c>
    </row>
    <row r="115" spans="2:6">
      <c r="B115" s="466" t="s">
        <v>420</v>
      </c>
      <c r="C115" s="466" t="s">
        <v>420</v>
      </c>
      <c r="D115" s="467">
        <v>44718</v>
      </c>
      <c r="E115" s="468">
        <v>3120.52</v>
      </c>
      <c r="F115" s="469">
        <v>-3.2045838367899933E-6</v>
      </c>
    </row>
    <row r="116" spans="2:6">
      <c r="B116" s="466" t="s">
        <v>420</v>
      </c>
      <c r="C116" s="466" t="s">
        <v>420</v>
      </c>
      <c r="D116" s="467">
        <v>44719</v>
      </c>
      <c r="E116" s="468">
        <v>3120.56</v>
      </c>
      <c r="F116" s="469">
        <v>1.2818376424430422E-5</v>
      </c>
    </row>
    <row r="117" spans="2:6">
      <c r="B117" s="466" t="s">
        <v>420</v>
      </c>
      <c r="C117" s="466" t="s">
        <v>420</v>
      </c>
      <c r="D117" s="467">
        <v>44720</v>
      </c>
      <c r="E117" s="468">
        <v>3120.64</v>
      </c>
      <c r="F117" s="469">
        <v>2.5636424231524868E-5</v>
      </c>
    </row>
    <row r="118" spans="2:6">
      <c r="B118" s="466" t="s">
        <v>420</v>
      </c>
      <c r="C118" s="466" t="s">
        <v>420</v>
      </c>
      <c r="D118" s="467">
        <v>44721</v>
      </c>
      <c r="E118" s="468">
        <v>3120.68</v>
      </c>
      <c r="F118" s="469">
        <v>1.2817883511062994E-5</v>
      </c>
    </row>
    <row r="119" spans="2:6">
      <c r="B119" s="466" t="s">
        <v>420</v>
      </c>
      <c r="C119" s="466" t="s">
        <v>420</v>
      </c>
      <c r="D119" s="467">
        <v>44722</v>
      </c>
      <c r="E119" s="468">
        <v>3121.03</v>
      </c>
      <c r="F119" s="469">
        <v>1.1215504313174173E-4</v>
      </c>
    </row>
    <row r="120" spans="2:6">
      <c r="B120" s="466" t="s">
        <v>420</v>
      </c>
      <c r="C120" s="466" t="s">
        <v>420</v>
      </c>
      <c r="D120" s="467">
        <v>44725</v>
      </c>
      <c r="E120" s="468">
        <v>3120.57</v>
      </c>
      <c r="F120" s="469">
        <v>-1.4738724075066126E-4</v>
      </c>
    </row>
    <row r="121" spans="2:6">
      <c r="B121" s="466" t="s">
        <v>420</v>
      </c>
      <c r="C121" s="466" t="s">
        <v>420</v>
      </c>
      <c r="D121" s="467">
        <v>44726</v>
      </c>
      <c r="E121" s="468">
        <v>3120.57</v>
      </c>
      <c r="F121" s="469">
        <v>0</v>
      </c>
    </row>
    <row r="122" spans="2:6">
      <c r="B122" s="466" t="s">
        <v>420</v>
      </c>
      <c r="C122" s="466" t="s">
        <v>420</v>
      </c>
      <c r="D122" s="467">
        <v>44727</v>
      </c>
      <c r="E122" s="468">
        <v>3120.67</v>
      </c>
      <c r="F122" s="469">
        <v>3.2045427598134007E-5</v>
      </c>
    </row>
    <row r="123" spans="2:6">
      <c r="B123" s="466" t="s">
        <v>420</v>
      </c>
      <c r="C123" s="466" t="s">
        <v>420</v>
      </c>
      <c r="D123" s="467">
        <v>44728</v>
      </c>
      <c r="E123" s="468">
        <v>3120.75</v>
      </c>
      <c r="F123" s="469">
        <v>2.5635520577288607E-5</v>
      </c>
    </row>
    <row r="124" spans="2:6">
      <c r="B124" s="466" t="s">
        <v>420</v>
      </c>
      <c r="C124" s="466" t="s">
        <v>420</v>
      </c>
      <c r="D124" s="467">
        <v>44729</v>
      </c>
      <c r="E124" s="468">
        <v>3121.04</v>
      </c>
      <c r="F124" s="469">
        <v>9.2926379876620568E-5</v>
      </c>
    </row>
    <row r="125" spans="2:6">
      <c r="B125" s="466" t="s">
        <v>420</v>
      </c>
      <c r="C125" s="466" t="s">
        <v>420</v>
      </c>
      <c r="D125" s="467">
        <v>44732</v>
      </c>
      <c r="E125" s="468">
        <v>3120.99</v>
      </c>
      <c r="F125" s="469">
        <v>-1.6020300925390864E-5</v>
      </c>
    </row>
    <row r="126" spans="2:6">
      <c r="B126" s="466" t="s">
        <v>420</v>
      </c>
      <c r="C126" s="466" t="s">
        <v>420</v>
      </c>
      <c r="D126" s="467">
        <v>44733</v>
      </c>
      <c r="E126" s="468">
        <v>3122.4</v>
      </c>
      <c r="F126" s="469">
        <v>4.5177972374160422E-4</v>
      </c>
    </row>
    <row r="127" spans="2:6">
      <c r="B127" s="466" t="s">
        <v>420</v>
      </c>
      <c r="C127" s="466" t="s">
        <v>420</v>
      </c>
      <c r="D127" s="467">
        <v>44734</v>
      </c>
      <c r="E127" s="468">
        <v>3124.95</v>
      </c>
      <c r="F127" s="469">
        <v>8.1667947732504706E-4</v>
      </c>
    </row>
    <row r="128" spans="2:6">
      <c r="B128" s="466" t="s">
        <v>420</v>
      </c>
      <c r="C128" s="466" t="s">
        <v>420</v>
      </c>
      <c r="D128" s="467">
        <v>44735</v>
      </c>
      <c r="E128" s="468">
        <v>3126.94</v>
      </c>
      <c r="F128" s="469">
        <v>6.368101889630991E-4</v>
      </c>
    </row>
    <row r="129" spans="2:6">
      <c r="B129" s="466" t="s">
        <v>420</v>
      </c>
      <c r="C129" s="466" t="s">
        <v>420</v>
      </c>
      <c r="D129" s="467">
        <v>44736</v>
      </c>
      <c r="E129" s="468">
        <v>3129.56</v>
      </c>
      <c r="F129" s="469">
        <v>8.3787984419269029E-4</v>
      </c>
    </row>
    <row r="130" spans="2:6">
      <c r="B130" s="466" t="s">
        <v>420</v>
      </c>
      <c r="C130" s="466" t="s">
        <v>420</v>
      </c>
      <c r="D130" s="467">
        <v>44739</v>
      </c>
      <c r="E130" s="468">
        <v>3131.78</v>
      </c>
      <c r="F130" s="469">
        <v>7.0936489474566859E-4</v>
      </c>
    </row>
    <row r="131" spans="2:6">
      <c r="B131" s="466" t="s">
        <v>420</v>
      </c>
      <c r="C131" s="466" t="s">
        <v>420</v>
      </c>
      <c r="D131" s="467">
        <v>44740</v>
      </c>
      <c r="E131" s="468">
        <v>3132.31</v>
      </c>
      <c r="F131" s="469">
        <v>1.6923283244664225E-4</v>
      </c>
    </row>
    <row r="132" spans="2:6">
      <c r="B132" s="466" t="s">
        <v>420</v>
      </c>
      <c r="C132" s="466" t="s">
        <v>420</v>
      </c>
      <c r="D132" s="467">
        <v>44741</v>
      </c>
      <c r="E132" s="468">
        <v>3134.28</v>
      </c>
      <c r="F132" s="469">
        <v>6.2892880972836493E-4</v>
      </c>
    </row>
    <row r="133" spans="2:6">
      <c r="B133" s="466" t="s">
        <v>420</v>
      </c>
      <c r="C133" s="466" t="s">
        <v>420</v>
      </c>
      <c r="D133" s="467">
        <v>44742</v>
      </c>
      <c r="E133" s="468">
        <v>3134.1</v>
      </c>
      <c r="F133" s="469">
        <v>-5.7429457483151163E-5</v>
      </c>
    </row>
    <row r="134" spans="2:6">
      <c r="B134" s="466" t="s">
        <v>420</v>
      </c>
      <c r="C134" s="466" t="s">
        <v>2</v>
      </c>
      <c r="D134" s="467">
        <v>44743</v>
      </c>
      <c r="E134" s="468">
        <v>3137.87</v>
      </c>
      <c r="F134" s="469">
        <v>1.2028971634599987E-3</v>
      </c>
    </row>
    <row r="135" spans="2:6">
      <c r="B135" s="466" t="s">
        <v>420</v>
      </c>
      <c r="C135" s="466" t="s">
        <v>420</v>
      </c>
      <c r="D135" s="467">
        <v>44746</v>
      </c>
      <c r="E135" s="468">
        <v>3140.08</v>
      </c>
      <c r="F135" s="469">
        <v>7.0429941329629218E-4</v>
      </c>
    </row>
    <row r="136" spans="2:6">
      <c r="B136" s="466" t="s">
        <v>420</v>
      </c>
      <c r="C136" s="466" t="s">
        <v>420</v>
      </c>
      <c r="D136" s="467">
        <v>44747</v>
      </c>
      <c r="E136" s="468">
        <v>3142.3</v>
      </c>
      <c r="F136" s="469">
        <v>7.0698835698461654E-4</v>
      </c>
    </row>
    <row r="137" spans="2:6">
      <c r="B137" s="466" t="s">
        <v>420</v>
      </c>
      <c r="C137" s="466" t="s">
        <v>420</v>
      </c>
      <c r="D137" s="467">
        <v>44748</v>
      </c>
      <c r="E137" s="468">
        <v>3144.66</v>
      </c>
      <c r="F137" s="469">
        <v>7.5104223021343365E-4</v>
      </c>
    </row>
    <row r="138" spans="2:6">
      <c r="B138" s="466" t="s">
        <v>420</v>
      </c>
      <c r="C138" s="466" t="s">
        <v>420</v>
      </c>
      <c r="D138" s="467">
        <v>44749</v>
      </c>
      <c r="E138" s="468">
        <v>3145.21</v>
      </c>
      <c r="F138" s="469">
        <v>1.7489967118867602E-4</v>
      </c>
    </row>
    <row r="139" spans="2:6">
      <c r="B139" s="466" t="s">
        <v>420</v>
      </c>
      <c r="C139" s="466" t="s">
        <v>420</v>
      </c>
      <c r="D139" s="467">
        <v>44750</v>
      </c>
      <c r="E139" s="468">
        <v>3147.52</v>
      </c>
      <c r="F139" s="469">
        <v>7.3445016390000836E-4</v>
      </c>
    </row>
    <row r="140" spans="2:6">
      <c r="B140" s="466" t="s">
        <v>420</v>
      </c>
      <c r="C140" s="466" t="s">
        <v>420</v>
      </c>
      <c r="D140" s="467">
        <v>44753</v>
      </c>
      <c r="E140" s="468">
        <v>3147.52</v>
      </c>
      <c r="F140" s="469">
        <v>0</v>
      </c>
    </row>
    <row r="141" spans="2:6">
      <c r="B141" s="466" t="s">
        <v>420</v>
      </c>
      <c r="C141" s="466" t="s">
        <v>420</v>
      </c>
      <c r="D141" s="467">
        <v>44754</v>
      </c>
      <c r="E141" s="468">
        <v>3147.52</v>
      </c>
      <c r="F141" s="469">
        <v>0</v>
      </c>
    </row>
    <row r="142" spans="2:6">
      <c r="B142" s="466" t="s">
        <v>420</v>
      </c>
      <c r="C142" s="466" t="s">
        <v>420</v>
      </c>
      <c r="D142" s="467">
        <v>44755</v>
      </c>
      <c r="E142" s="468">
        <v>3147.52</v>
      </c>
      <c r="F142" s="469">
        <v>0</v>
      </c>
    </row>
    <row r="143" spans="2:6">
      <c r="B143" s="466" t="s">
        <v>420</v>
      </c>
      <c r="C143" s="466" t="s">
        <v>420</v>
      </c>
      <c r="D143" s="467">
        <v>44756</v>
      </c>
      <c r="E143" s="468">
        <v>3147.52</v>
      </c>
      <c r="F143" s="469">
        <v>0</v>
      </c>
    </row>
    <row r="144" spans="2:6">
      <c r="B144" s="466" t="s">
        <v>420</v>
      </c>
      <c r="C144" s="466" t="s">
        <v>420</v>
      </c>
      <c r="D144" s="467">
        <v>44757</v>
      </c>
      <c r="E144" s="468">
        <v>3147.52</v>
      </c>
      <c r="F144" s="469">
        <v>0</v>
      </c>
    </row>
    <row r="145" spans="2:6">
      <c r="B145" s="466" t="s">
        <v>420</v>
      </c>
      <c r="C145" s="466" t="s">
        <v>420</v>
      </c>
      <c r="D145" s="467">
        <v>44760</v>
      </c>
      <c r="E145" s="468">
        <v>3150.14</v>
      </c>
      <c r="F145" s="469">
        <v>8.3240138267584986E-4</v>
      </c>
    </row>
    <row r="146" spans="2:6">
      <c r="B146" s="466" t="s">
        <v>420</v>
      </c>
      <c r="C146" s="466" t="s">
        <v>420</v>
      </c>
      <c r="D146" s="467">
        <v>44761</v>
      </c>
      <c r="E146" s="468">
        <v>3153.7</v>
      </c>
      <c r="F146" s="469">
        <v>1.1301085031141301E-3</v>
      </c>
    </row>
    <row r="147" spans="2:6">
      <c r="B147" s="466" t="s">
        <v>420</v>
      </c>
      <c r="C147" s="466" t="s">
        <v>420</v>
      </c>
      <c r="D147" s="467">
        <v>44762</v>
      </c>
      <c r="E147" s="468">
        <v>3154.83</v>
      </c>
      <c r="F147" s="469">
        <v>3.5830928750360189E-4</v>
      </c>
    </row>
    <row r="148" spans="2:6">
      <c r="B148" s="466" t="s">
        <v>420</v>
      </c>
      <c r="C148" s="466" t="s">
        <v>420</v>
      </c>
      <c r="D148" s="467">
        <v>44763</v>
      </c>
      <c r="E148" s="468">
        <v>3156.56</v>
      </c>
      <c r="F148" s="469">
        <v>5.4836552207251042E-4</v>
      </c>
    </row>
    <row r="149" spans="2:6">
      <c r="B149" s="466" t="s">
        <v>420</v>
      </c>
      <c r="C149" s="466" t="s">
        <v>420</v>
      </c>
      <c r="D149" s="467">
        <v>44764</v>
      </c>
      <c r="E149" s="468">
        <v>3157.63</v>
      </c>
      <c r="F149" s="469">
        <v>3.389766074461324E-4</v>
      </c>
    </row>
    <row r="150" spans="2:6">
      <c r="B150" s="466" t="s">
        <v>420</v>
      </c>
      <c r="C150" s="466" t="s">
        <v>420</v>
      </c>
      <c r="D150" s="467">
        <v>44767</v>
      </c>
      <c r="E150" s="468">
        <v>3159.63</v>
      </c>
      <c r="F150" s="469">
        <v>6.3338643222923515E-4</v>
      </c>
    </row>
    <row r="151" spans="2:6">
      <c r="B151" s="466" t="s">
        <v>420</v>
      </c>
      <c r="C151" s="466" t="s">
        <v>420</v>
      </c>
      <c r="D151" s="467">
        <v>44768</v>
      </c>
      <c r="E151" s="468">
        <v>3160.83</v>
      </c>
      <c r="F151" s="469">
        <v>3.7979130467802184E-4</v>
      </c>
    </row>
    <row r="152" spans="2:6">
      <c r="B152" s="466" t="s">
        <v>420</v>
      </c>
      <c r="C152" s="466" t="s">
        <v>420</v>
      </c>
      <c r="D152" s="467">
        <v>44769</v>
      </c>
      <c r="E152" s="468">
        <v>3163.68</v>
      </c>
      <c r="F152" s="469">
        <v>9.0166190525903299E-4</v>
      </c>
    </row>
    <row r="153" spans="2:6">
      <c r="B153" s="466" t="s">
        <v>420</v>
      </c>
      <c r="C153" s="466" t="s">
        <v>420</v>
      </c>
      <c r="D153" s="467">
        <v>44770</v>
      </c>
      <c r="E153" s="468">
        <v>3165.73</v>
      </c>
      <c r="F153" s="469">
        <v>6.4797956809796887E-4</v>
      </c>
    </row>
    <row r="154" spans="2:6">
      <c r="B154" s="466" t="s">
        <v>420</v>
      </c>
      <c r="C154" s="466" t="s">
        <v>420</v>
      </c>
      <c r="D154" s="467">
        <v>44771</v>
      </c>
      <c r="E154" s="468">
        <v>3168.09</v>
      </c>
      <c r="F154" s="469">
        <v>7.4548366411542597E-4</v>
      </c>
    </row>
    <row r="155" spans="2:6">
      <c r="B155" s="466" t="s">
        <v>420</v>
      </c>
      <c r="C155" s="466" t="s">
        <v>420</v>
      </c>
      <c r="D155" s="467">
        <v>44774</v>
      </c>
      <c r="E155" s="468">
        <v>3168.75</v>
      </c>
      <c r="F155" s="469">
        <v>2.0832741494081748E-4</v>
      </c>
    </row>
    <row r="156" spans="2:6">
      <c r="B156" s="466" t="s">
        <v>420</v>
      </c>
      <c r="C156" s="466" t="s">
        <v>420</v>
      </c>
      <c r="D156" s="467">
        <v>44775</v>
      </c>
      <c r="E156" s="468">
        <v>3169.82</v>
      </c>
      <c r="F156" s="469">
        <v>3.3767258382648164E-4</v>
      </c>
    </row>
    <row r="157" spans="2:6">
      <c r="B157" s="466" t="s">
        <v>420</v>
      </c>
      <c r="C157" s="466" t="s">
        <v>420</v>
      </c>
      <c r="D157" s="467">
        <v>44776</v>
      </c>
      <c r="E157" s="468">
        <v>3174.37</v>
      </c>
      <c r="F157" s="469">
        <v>1.4354127363698024E-3</v>
      </c>
    </row>
    <row r="158" spans="2:6">
      <c r="B158" s="466" t="s">
        <v>420</v>
      </c>
      <c r="C158" s="466" t="s">
        <v>420</v>
      </c>
      <c r="D158" s="467">
        <v>44777</v>
      </c>
      <c r="E158" s="468">
        <v>3175.7</v>
      </c>
      <c r="F158" s="469">
        <v>4.189807741378375E-4</v>
      </c>
    </row>
    <row r="159" spans="2:6">
      <c r="B159" s="466" t="s">
        <v>420</v>
      </c>
      <c r="C159" s="466" t="s">
        <v>420</v>
      </c>
      <c r="D159" s="467">
        <v>44778</v>
      </c>
      <c r="E159" s="468">
        <v>3177.32</v>
      </c>
      <c r="F159" s="469">
        <v>5.1012375224370864E-4</v>
      </c>
    </row>
    <row r="160" spans="2:6">
      <c r="B160" s="466" t="s">
        <v>420</v>
      </c>
      <c r="C160" s="466" t="s">
        <v>420</v>
      </c>
      <c r="D160" s="467">
        <v>44781</v>
      </c>
      <c r="E160" s="468">
        <v>3178.33</v>
      </c>
      <c r="F160" s="469">
        <v>3.1787796004172179E-4</v>
      </c>
    </row>
    <row r="161" spans="2:6">
      <c r="B161" s="466" t="s">
        <v>420</v>
      </c>
      <c r="C161" s="466" t="s">
        <v>420</v>
      </c>
      <c r="D161" s="467">
        <v>44782</v>
      </c>
      <c r="E161" s="468">
        <v>3179.36</v>
      </c>
      <c r="F161" s="469">
        <v>3.2406955854181286E-4</v>
      </c>
    </row>
    <row r="162" spans="2:6">
      <c r="B162" s="466" t="s">
        <v>420</v>
      </c>
      <c r="C162" s="466" t="s">
        <v>420</v>
      </c>
      <c r="D162" s="467">
        <v>44783</v>
      </c>
      <c r="E162" s="468">
        <v>3180.13</v>
      </c>
      <c r="F162" s="469">
        <v>2.4218710683910654E-4</v>
      </c>
    </row>
    <row r="163" spans="2:6">
      <c r="B163" s="466" t="s">
        <v>420</v>
      </c>
      <c r="C163" s="466" t="s">
        <v>420</v>
      </c>
      <c r="D163" s="467">
        <v>44784</v>
      </c>
      <c r="E163" s="468">
        <v>3181.44</v>
      </c>
      <c r="F163" s="469">
        <v>4.1193284551258768E-4</v>
      </c>
    </row>
    <row r="164" spans="2:6">
      <c r="B164" s="466" t="s">
        <v>420</v>
      </c>
      <c r="C164" s="466" t="s">
        <v>420</v>
      </c>
      <c r="D164" s="467">
        <v>44785</v>
      </c>
      <c r="E164" s="468">
        <v>3183.53</v>
      </c>
      <c r="F164" s="469">
        <v>6.5693522430099118E-4</v>
      </c>
    </row>
    <row r="165" spans="2:6">
      <c r="B165" s="466" t="s">
        <v>420</v>
      </c>
      <c r="C165" s="466" t="s">
        <v>420</v>
      </c>
      <c r="D165" s="467">
        <v>44788</v>
      </c>
      <c r="E165" s="468">
        <v>3184.2</v>
      </c>
      <c r="F165" s="469">
        <v>2.1045820205860098E-4</v>
      </c>
    </row>
    <row r="166" spans="2:6">
      <c r="B166" s="466" t="s">
        <v>420</v>
      </c>
      <c r="C166" s="466" t="s">
        <v>420</v>
      </c>
      <c r="D166" s="467">
        <v>44789</v>
      </c>
      <c r="E166" s="468">
        <v>3186.21</v>
      </c>
      <c r="F166" s="469">
        <v>6.3124175617116339E-4</v>
      </c>
    </row>
    <row r="167" spans="2:6">
      <c r="B167" s="466" t="s">
        <v>420</v>
      </c>
      <c r="C167" s="466" t="s">
        <v>420</v>
      </c>
      <c r="D167" s="467">
        <v>44790</v>
      </c>
      <c r="E167" s="468">
        <v>3187.47</v>
      </c>
      <c r="F167" s="469">
        <v>3.954541602718476E-4</v>
      </c>
    </row>
    <row r="168" spans="2:6">
      <c r="B168" s="466" t="s">
        <v>420</v>
      </c>
      <c r="C168" s="466" t="s">
        <v>420</v>
      </c>
      <c r="D168" s="467">
        <v>44791</v>
      </c>
      <c r="E168" s="468">
        <v>3188.4</v>
      </c>
      <c r="F168" s="469">
        <v>2.9176745192905067E-4</v>
      </c>
    </row>
    <row r="169" spans="2:6">
      <c r="B169" s="466" t="s">
        <v>420</v>
      </c>
      <c r="C169" s="466" t="s">
        <v>420</v>
      </c>
      <c r="D169" s="467">
        <v>44792</v>
      </c>
      <c r="E169" s="468">
        <v>3191.22</v>
      </c>
      <c r="F169" s="469">
        <v>8.8445615355655152E-4</v>
      </c>
    </row>
    <row r="170" spans="2:6">
      <c r="B170" s="466" t="s">
        <v>420</v>
      </c>
      <c r="C170" s="466" t="s">
        <v>420</v>
      </c>
      <c r="D170" s="467">
        <v>44795</v>
      </c>
      <c r="E170" s="468">
        <v>3191.36</v>
      </c>
      <c r="F170" s="469">
        <v>4.3870369325940373E-5</v>
      </c>
    </row>
    <row r="171" spans="2:6">
      <c r="B171" s="466" t="s">
        <v>420</v>
      </c>
      <c r="C171" s="466" t="s">
        <v>420</v>
      </c>
      <c r="D171" s="467">
        <v>44796</v>
      </c>
      <c r="E171" s="468">
        <v>3192.74</v>
      </c>
      <c r="F171" s="469">
        <v>4.324175273236659E-4</v>
      </c>
    </row>
    <row r="172" spans="2:6">
      <c r="B172" s="466" t="s">
        <v>420</v>
      </c>
      <c r="C172" s="466" t="s">
        <v>420</v>
      </c>
      <c r="D172" s="467">
        <v>44797</v>
      </c>
      <c r="E172" s="468">
        <v>3193.69</v>
      </c>
      <c r="F172" s="469">
        <v>2.9755006671394253E-4</v>
      </c>
    </row>
    <row r="173" spans="2:6">
      <c r="B173" s="466" t="s">
        <v>420</v>
      </c>
      <c r="C173" s="466" t="s">
        <v>420</v>
      </c>
      <c r="D173" s="467">
        <v>44798</v>
      </c>
      <c r="E173" s="468">
        <v>3194.07</v>
      </c>
      <c r="F173" s="469">
        <v>1.1898462280312401E-4</v>
      </c>
    </row>
    <row r="174" spans="2:6">
      <c r="B174" s="466" t="s">
        <v>420</v>
      </c>
      <c r="C174" s="466" t="s">
        <v>420</v>
      </c>
      <c r="D174" s="467">
        <v>44799</v>
      </c>
      <c r="E174" s="468">
        <v>3196.55</v>
      </c>
      <c r="F174" s="469">
        <v>7.7643883822208599E-4</v>
      </c>
    </row>
    <row r="175" spans="2:6">
      <c r="B175" s="466" t="s">
        <v>420</v>
      </c>
      <c r="C175" s="466" t="s">
        <v>420</v>
      </c>
      <c r="D175" s="467">
        <v>44802</v>
      </c>
      <c r="E175" s="468">
        <v>3197.42</v>
      </c>
      <c r="F175" s="469">
        <v>2.7216843159027414E-4</v>
      </c>
    </row>
    <row r="176" spans="2:6">
      <c r="B176" s="466" t="s">
        <v>420</v>
      </c>
      <c r="C176" s="466" t="s">
        <v>420</v>
      </c>
      <c r="D176" s="467">
        <v>44803</v>
      </c>
      <c r="E176" s="468">
        <v>3199.28</v>
      </c>
      <c r="F176" s="469">
        <v>5.8171901095262029E-4</v>
      </c>
    </row>
    <row r="177" spans="2:6">
      <c r="B177" s="466" t="s">
        <v>420</v>
      </c>
      <c r="C177" s="466" t="s">
        <v>420</v>
      </c>
      <c r="D177" s="467">
        <v>44804</v>
      </c>
      <c r="E177" s="468">
        <v>3200.22</v>
      </c>
      <c r="F177" s="469">
        <v>2.938161086243154E-4</v>
      </c>
    </row>
    <row r="178" spans="2:6">
      <c r="B178" s="466" t="s">
        <v>420</v>
      </c>
      <c r="C178" s="466" t="s">
        <v>420</v>
      </c>
      <c r="D178" s="467">
        <v>44805</v>
      </c>
      <c r="E178" s="468">
        <v>3202.01</v>
      </c>
      <c r="F178" s="469">
        <v>5.5933654561261988E-4</v>
      </c>
    </row>
    <row r="179" spans="2:6">
      <c r="B179" s="466" t="s">
        <v>420</v>
      </c>
      <c r="C179" s="466" t="s">
        <v>420</v>
      </c>
      <c r="D179" s="467">
        <v>44806</v>
      </c>
      <c r="E179" s="468">
        <v>3207.16</v>
      </c>
      <c r="F179" s="469">
        <v>1.6083647458938716E-3</v>
      </c>
    </row>
    <row r="180" spans="2:6">
      <c r="B180" s="466" t="s">
        <v>420</v>
      </c>
      <c r="C180" s="466" t="s">
        <v>420</v>
      </c>
      <c r="D180" s="467">
        <v>44809</v>
      </c>
      <c r="E180" s="468">
        <v>3209.67</v>
      </c>
      <c r="F180" s="469">
        <v>7.8262387907064763E-4</v>
      </c>
    </row>
    <row r="181" spans="2:6">
      <c r="B181" s="466" t="s">
        <v>420</v>
      </c>
      <c r="C181" s="466" t="s">
        <v>420</v>
      </c>
      <c r="D181" s="467">
        <v>44810</v>
      </c>
      <c r="E181" s="468">
        <v>3213.93</v>
      </c>
      <c r="F181" s="469">
        <v>1.3272392488946725E-3</v>
      </c>
    </row>
    <row r="182" spans="2:6">
      <c r="B182" s="466" t="s">
        <v>420</v>
      </c>
      <c r="C182" s="466" t="s">
        <v>420</v>
      </c>
      <c r="D182" s="467">
        <v>44811</v>
      </c>
      <c r="E182" s="468">
        <v>3215.91</v>
      </c>
      <c r="F182" s="469">
        <v>6.1606817821172782E-4</v>
      </c>
    </row>
    <row r="183" spans="2:6">
      <c r="B183" s="466" t="s">
        <v>420</v>
      </c>
      <c r="C183" s="466" t="s">
        <v>420</v>
      </c>
      <c r="D183" s="467">
        <v>44812</v>
      </c>
      <c r="E183" s="468">
        <v>3219.98</v>
      </c>
      <c r="F183" s="469">
        <v>1.2655826811074204E-3</v>
      </c>
    </row>
    <row r="184" spans="2:6">
      <c r="B184" s="466" t="s">
        <v>420</v>
      </c>
      <c r="C184" s="466" t="s">
        <v>420</v>
      </c>
      <c r="D184" s="467">
        <v>44813</v>
      </c>
      <c r="E184" s="468">
        <v>3220.86</v>
      </c>
      <c r="F184" s="469">
        <v>2.7329362294179128E-4</v>
      </c>
    </row>
    <row r="185" spans="2:6">
      <c r="B185" s="466" t="s">
        <v>420</v>
      </c>
      <c r="C185" s="466" t="s">
        <v>420</v>
      </c>
      <c r="D185" s="467">
        <v>44816</v>
      </c>
      <c r="E185" s="468">
        <v>3228.2</v>
      </c>
      <c r="F185" s="469">
        <v>2.2788944567598995E-3</v>
      </c>
    </row>
    <row r="186" spans="2:6">
      <c r="B186" s="466" t="s">
        <v>420</v>
      </c>
      <c r="C186" s="466" t="s">
        <v>420</v>
      </c>
      <c r="D186" s="467">
        <v>44817</v>
      </c>
      <c r="E186" s="468">
        <v>3234.74</v>
      </c>
      <c r="F186" s="469">
        <v>2.0258967845858261E-3</v>
      </c>
    </row>
    <row r="187" spans="2:6">
      <c r="B187" s="466" t="s">
        <v>420</v>
      </c>
      <c r="C187" s="466" t="s">
        <v>420</v>
      </c>
      <c r="D187" s="467">
        <v>44818</v>
      </c>
      <c r="E187" s="468">
        <v>3236.29</v>
      </c>
      <c r="F187" s="469">
        <v>4.7917297835380339E-4</v>
      </c>
    </row>
    <row r="188" spans="2:6">
      <c r="B188" s="466" t="s">
        <v>420</v>
      </c>
      <c r="C188" s="466" t="s">
        <v>420</v>
      </c>
      <c r="D188" s="467">
        <v>44819</v>
      </c>
      <c r="E188" s="468">
        <v>3245.13</v>
      </c>
      <c r="F188" s="469">
        <v>2.7315228239744105E-3</v>
      </c>
    </row>
    <row r="189" spans="2:6">
      <c r="B189" s="466" t="s">
        <v>420</v>
      </c>
      <c r="C189" s="466" t="s">
        <v>420</v>
      </c>
      <c r="D189" s="467">
        <v>44820</v>
      </c>
      <c r="E189" s="468">
        <v>3248.97</v>
      </c>
      <c r="F189" s="469">
        <v>1.1833116084716763E-3</v>
      </c>
    </row>
    <row r="190" spans="2:6">
      <c r="B190" s="466" t="s">
        <v>420</v>
      </c>
      <c r="C190" s="466" t="s">
        <v>420</v>
      </c>
      <c r="D190" s="467">
        <v>44823</v>
      </c>
      <c r="E190" s="468">
        <v>3263.91</v>
      </c>
      <c r="F190" s="469">
        <v>4.5983804097914282E-3</v>
      </c>
    </row>
    <row r="191" spans="2:6">
      <c r="B191" s="466" t="s">
        <v>420</v>
      </c>
      <c r="C191" s="466" t="s">
        <v>420</v>
      </c>
      <c r="D191" s="467">
        <v>44824</v>
      </c>
      <c r="E191" s="468">
        <v>3265.77</v>
      </c>
      <c r="F191" s="469">
        <v>5.6986865446661443E-4</v>
      </c>
    </row>
    <row r="192" spans="2:6">
      <c r="B192" s="466" t="s">
        <v>420</v>
      </c>
      <c r="C192" s="466" t="s">
        <v>420</v>
      </c>
      <c r="D192" s="467">
        <v>44825</v>
      </c>
      <c r="E192" s="468">
        <v>3268.24</v>
      </c>
      <c r="F192" s="469">
        <v>7.5633005386166203E-4</v>
      </c>
    </row>
    <row r="193" spans="2:6">
      <c r="B193" s="466" t="s">
        <v>420</v>
      </c>
      <c r="C193" s="466" t="s">
        <v>420</v>
      </c>
      <c r="D193" s="467">
        <v>44826</v>
      </c>
      <c r="E193" s="468">
        <v>3278.69</v>
      </c>
      <c r="F193" s="469">
        <v>3.1974396005190176E-3</v>
      </c>
    </row>
    <row r="194" spans="2:6">
      <c r="B194" s="466" t="s">
        <v>420</v>
      </c>
      <c r="C194" s="466" t="s">
        <v>420</v>
      </c>
      <c r="D194" s="467">
        <v>44827</v>
      </c>
      <c r="E194" s="468">
        <v>3285.81</v>
      </c>
      <c r="F194" s="469">
        <v>2.1715990227804062E-3</v>
      </c>
    </row>
    <row r="195" spans="2:6">
      <c r="B195" s="466" t="s">
        <v>420</v>
      </c>
      <c r="C195" s="466" t="s">
        <v>420</v>
      </c>
      <c r="D195" s="467">
        <v>44830</v>
      </c>
      <c r="E195" s="468">
        <v>3301.24</v>
      </c>
      <c r="F195" s="469">
        <v>4.6959501614517686E-3</v>
      </c>
    </row>
    <row r="196" spans="2:6">
      <c r="B196" s="466" t="s">
        <v>420</v>
      </c>
      <c r="C196" s="466" t="s">
        <v>420</v>
      </c>
      <c r="D196" s="467">
        <v>44831</v>
      </c>
      <c r="E196" s="468">
        <v>3310.41</v>
      </c>
      <c r="F196" s="469">
        <v>2.777744120391148E-3</v>
      </c>
    </row>
    <row r="197" spans="2:6">
      <c r="B197" s="466" t="s">
        <v>420</v>
      </c>
      <c r="C197" s="466" t="s">
        <v>420</v>
      </c>
      <c r="D197" s="467">
        <v>44832</v>
      </c>
      <c r="E197" s="468">
        <v>3322.25</v>
      </c>
      <c r="F197" s="469">
        <v>3.5765962524279913E-3</v>
      </c>
    </row>
    <row r="198" spans="2:6">
      <c r="B198" s="466" t="s">
        <v>420</v>
      </c>
      <c r="C198" s="466" t="s">
        <v>420</v>
      </c>
      <c r="D198" s="467">
        <v>44833</v>
      </c>
      <c r="E198" s="468">
        <v>3333.02</v>
      </c>
      <c r="F198" s="469">
        <v>3.2417789148920105E-3</v>
      </c>
    </row>
    <row r="199" spans="2:6">
      <c r="B199" s="466" t="s">
        <v>420</v>
      </c>
      <c r="C199" s="466" t="s">
        <v>420</v>
      </c>
      <c r="D199" s="467">
        <v>44834</v>
      </c>
      <c r="E199" s="468">
        <v>3344.09</v>
      </c>
      <c r="F199" s="469">
        <v>3.3213122033471636E-3</v>
      </c>
    </row>
    <row r="200" spans="2:6">
      <c r="B200" s="466" t="s">
        <v>420</v>
      </c>
      <c r="C200" s="466" t="s">
        <v>3</v>
      </c>
      <c r="D200" s="467">
        <v>44837</v>
      </c>
      <c r="E200" s="468">
        <v>3335.92</v>
      </c>
      <c r="F200" s="469">
        <v>-2.4431160644600093E-3</v>
      </c>
    </row>
    <row r="201" spans="2:6">
      <c r="B201" s="466" t="s">
        <v>420</v>
      </c>
      <c r="C201" s="466" t="s">
        <v>420</v>
      </c>
      <c r="D201" s="467">
        <v>44838</v>
      </c>
      <c r="E201" s="468">
        <v>3352.42</v>
      </c>
      <c r="F201" s="469">
        <v>4.9461617784599147E-3</v>
      </c>
    </row>
    <row r="202" spans="2:6">
      <c r="B202" s="466" t="s">
        <v>420</v>
      </c>
      <c r="C202" s="466" t="s">
        <v>420</v>
      </c>
      <c r="D202" s="467">
        <v>44839</v>
      </c>
      <c r="E202" s="468">
        <v>3352.18</v>
      </c>
      <c r="F202" s="469">
        <v>-7.1590075229307929E-5</v>
      </c>
    </row>
    <row r="203" spans="2:6">
      <c r="B203" s="466" t="s">
        <v>420</v>
      </c>
      <c r="C203" s="466" t="s">
        <v>420</v>
      </c>
      <c r="D203" s="467">
        <v>44840</v>
      </c>
      <c r="E203" s="468">
        <v>3354.69</v>
      </c>
      <c r="F203" s="469">
        <v>7.4876647435406763E-4</v>
      </c>
    </row>
    <row r="204" spans="2:6">
      <c r="B204" s="466" t="s">
        <v>420</v>
      </c>
      <c r="C204" s="466" t="s">
        <v>420</v>
      </c>
      <c r="D204" s="467">
        <v>44841</v>
      </c>
      <c r="E204" s="468">
        <v>3359.83</v>
      </c>
      <c r="F204" s="469">
        <v>1.5321833015866958E-3</v>
      </c>
    </row>
    <row r="205" spans="2:6">
      <c r="B205" s="466" t="s">
        <v>420</v>
      </c>
      <c r="C205" s="466" t="s">
        <v>420</v>
      </c>
      <c r="D205" s="467">
        <v>44844</v>
      </c>
      <c r="E205" s="468">
        <v>3362.23</v>
      </c>
      <c r="F205" s="469">
        <v>7.1432185557010052E-4</v>
      </c>
    </row>
    <row r="206" spans="2:6">
      <c r="B206" s="466" t="s">
        <v>420</v>
      </c>
      <c r="C206" s="466" t="s">
        <v>420</v>
      </c>
      <c r="D206" s="467">
        <v>44845</v>
      </c>
      <c r="E206" s="468">
        <v>3365.4</v>
      </c>
      <c r="F206" s="469">
        <v>9.4282663589346138E-4</v>
      </c>
    </row>
    <row r="207" spans="2:6">
      <c r="B207" s="466" t="s">
        <v>420</v>
      </c>
      <c r="C207" s="466" t="s">
        <v>420</v>
      </c>
      <c r="D207" s="467">
        <v>44846</v>
      </c>
      <c r="E207" s="468">
        <v>3366.97</v>
      </c>
      <c r="F207" s="469">
        <v>4.6651215308721368E-4</v>
      </c>
    </row>
    <row r="208" spans="2:6">
      <c r="B208" s="466" t="s">
        <v>420</v>
      </c>
      <c r="C208" s="466" t="s">
        <v>420</v>
      </c>
      <c r="D208" s="467">
        <v>44847</v>
      </c>
      <c r="E208" s="468">
        <v>3370.21</v>
      </c>
      <c r="F208" s="469">
        <v>9.6228953628937496E-4</v>
      </c>
    </row>
    <row r="209" spans="2:6">
      <c r="B209" s="466" t="s">
        <v>420</v>
      </c>
      <c r="C209" s="466" t="s">
        <v>420</v>
      </c>
      <c r="D209" s="467">
        <v>44848</v>
      </c>
      <c r="E209" s="468">
        <v>3370.14</v>
      </c>
      <c r="F209" s="469">
        <v>-2.0770219066516242E-5</v>
      </c>
    </row>
    <row r="210" spans="2:6">
      <c r="B210" s="466" t="s">
        <v>420</v>
      </c>
      <c r="C210" s="466" t="s">
        <v>420</v>
      </c>
      <c r="D210" s="467">
        <v>44851</v>
      </c>
      <c r="E210" s="468">
        <v>3370.61</v>
      </c>
      <c r="F210" s="469">
        <v>1.3946008177709375E-4</v>
      </c>
    </row>
    <row r="211" spans="2:6">
      <c r="B211" s="466" t="s">
        <v>420</v>
      </c>
      <c r="C211" s="466" t="s">
        <v>420</v>
      </c>
      <c r="D211" s="467">
        <v>44852</v>
      </c>
      <c r="E211" s="468">
        <v>3371.66</v>
      </c>
      <c r="F211" s="469">
        <v>3.1151631307084688E-4</v>
      </c>
    </row>
    <row r="212" spans="2:6">
      <c r="B212" s="466" t="s">
        <v>420</v>
      </c>
      <c r="C212" s="466" t="s">
        <v>420</v>
      </c>
      <c r="D212" s="467">
        <v>44853</v>
      </c>
      <c r="E212" s="468">
        <v>3373.65</v>
      </c>
      <c r="F212" s="469">
        <v>5.9021372261741591E-4</v>
      </c>
    </row>
    <row r="213" spans="2:6">
      <c r="B213" s="466" t="s">
        <v>420</v>
      </c>
      <c r="C213" s="466" t="s">
        <v>420</v>
      </c>
      <c r="D213" s="467">
        <v>44854</v>
      </c>
      <c r="E213" s="468">
        <v>3374.53</v>
      </c>
      <c r="F213" s="469">
        <v>2.6084507877228199E-4</v>
      </c>
    </row>
    <row r="214" spans="2:6">
      <c r="B214" s="466" t="s">
        <v>420</v>
      </c>
      <c r="C214" s="466" t="s">
        <v>420</v>
      </c>
      <c r="D214" s="467">
        <v>44855</v>
      </c>
      <c r="E214" s="468">
        <v>3376.51</v>
      </c>
      <c r="F214" s="469">
        <v>5.8674837681099831E-4</v>
      </c>
    </row>
    <row r="215" spans="2:6">
      <c r="B215" s="466" t="s">
        <v>420</v>
      </c>
      <c r="C215" s="466" t="s">
        <v>420</v>
      </c>
      <c r="D215" s="467">
        <v>44858</v>
      </c>
      <c r="E215" s="468">
        <v>3378.1</v>
      </c>
      <c r="F215" s="469">
        <v>4.7090042677193041E-4</v>
      </c>
    </row>
    <row r="216" spans="2:6">
      <c r="B216" s="466" t="s">
        <v>420</v>
      </c>
      <c r="C216" s="466" t="s">
        <v>420</v>
      </c>
      <c r="D216" s="467">
        <v>44859</v>
      </c>
      <c r="E216" s="468">
        <v>3382.39</v>
      </c>
      <c r="F216" s="469">
        <v>1.2699446434386087E-3</v>
      </c>
    </row>
    <row r="217" spans="2:6">
      <c r="B217" s="466" t="s">
        <v>420</v>
      </c>
      <c r="C217" s="466" t="s">
        <v>420</v>
      </c>
      <c r="D217" s="467">
        <v>44860</v>
      </c>
      <c r="E217" s="468">
        <v>3384.06</v>
      </c>
      <c r="F217" s="469">
        <v>4.9373372083055854E-4</v>
      </c>
    </row>
    <row r="218" spans="2:6">
      <c r="B218" s="466" t="s">
        <v>420</v>
      </c>
      <c r="C218" s="466" t="s">
        <v>420</v>
      </c>
      <c r="D218" s="467">
        <v>44861</v>
      </c>
      <c r="E218" s="468">
        <v>3386.2</v>
      </c>
      <c r="F218" s="469">
        <v>6.3237649450656095E-4</v>
      </c>
    </row>
    <row r="219" spans="2:6">
      <c r="B219" s="466" t="s">
        <v>420</v>
      </c>
      <c r="C219" s="466" t="s">
        <v>420</v>
      </c>
      <c r="D219" s="467">
        <v>44862</v>
      </c>
      <c r="E219" s="468">
        <v>3389.12</v>
      </c>
      <c r="F219" s="469">
        <v>8.6232354852048697E-4</v>
      </c>
    </row>
    <row r="220" spans="2:6">
      <c r="B220" s="466" t="s">
        <v>420</v>
      </c>
      <c r="C220" s="466" t="s">
        <v>420</v>
      </c>
      <c r="D220" s="467">
        <v>44865</v>
      </c>
      <c r="E220" s="468">
        <v>3390.99</v>
      </c>
      <c r="F220" s="469">
        <v>5.5176565008022464E-4</v>
      </c>
    </row>
    <row r="221" spans="2:6">
      <c r="B221" s="466" t="s">
        <v>420</v>
      </c>
      <c r="C221" s="466" t="s">
        <v>420</v>
      </c>
      <c r="D221" s="467">
        <v>44866</v>
      </c>
      <c r="E221" s="468">
        <v>3391.07</v>
      </c>
      <c r="F221" s="469">
        <v>2.3591930380326097E-5</v>
      </c>
    </row>
    <row r="222" spans="2:6">
      <c r="B222" s="466" t="s">
        <v>420</v>
      </c>
      <c r="C222" s="466" t="s">
        <v>420</v>
      </c>
      <c r="D222" s="467">
        <v>44867</v>
      </c>
      <c r="E222" s="468">
        <v>3390.18</v>
      </c>
      <c r="F222" s="469">
        <v>-2.6245403368268052E-4</v>
      </c>
    </row>
    <row r="223" spans="2:6">
      <c r="B223" s="466" t="s">
        <v>420</v>
      </c>
      <c r="C223" s="466" t="s">
        <v>420</v>
      </c>
      <c r="D223" s="467">
        <v>44868</v>
      </c>
      <c r="E223" s="468">
        <v>3392.51</v>
      </c>
      <c r="F223" s="469">
        <v>6.8727914152062199E-4</v>
      </c>
    </row>
    <row r="224" spans="2:6">
      <c r="B224" s="466" t="s">
        <v>420</v>
      </c>
      <c r="C224" s="466" t="s">
        <v>420</v>
      </c>
      <c r="D224" s="467">
        <v>44869</v>
      </c>
      <c r="E224" s="468">
        <v>3397.08</v>
      </c>
      <c r="F224" s="469">
        <v>1.3470851965063355E-3</v>
      </c>
    </row>
    <row r="225" spans="2:6">
      <c r="B225" s="466" t="s">
        <v>420</v>
      </c>
      <c r="C225" s="466" t="s">
        <v>420</v>
      </c>
      <c r="D225" s="467">
        <v>44872</v>
      </c>
      <c r="E225" s="468">
        <v>3397.42</v>
      </c>
      <c r="F225" s="469">
        <v>1.0008595617416886E-4</v>
      </c>
    </row>
    <row r="226" spans="2:6">
      <c r="B226" s="466" t="s">
        <v>420</v>
      </c>
      <c r="C226" s="466" t="s">
        <v>420</v>
      </c>
      <c r="D226" s="467">
        <v>44873</v>
      </c>
      <c r="E226" s="468">
        <v>3399.98</v>
      </c>
      <c r="F226" s="469">
        <v>7.5351295983421105E-4</v>
      </c>
    </row>
    <row r="227" spans="2:6">
      <c r="B227" s="466" t="s">
        <v>420</v>
      </c>
      <c r="C227" s="466" t="s">
        <v>420</v>
      </c>
      <c r="D227" s="467">
        <v>44874</v>
      </c>
      <c r="E227" s="468">
        <v>3399.57</v>
      </c>
      <c r="F227" s="469">
        <v>-1.2058894464080803E-4</v>
      </c>
    </row>
    <row r="228" spans="2:6">
      <c r="B228" s="466" t="s">
        <v>420</v>
      </c>
      <c r="C228" s="466" t="s">
        <v>420</v>
      </c>
      <c r="D228" s="467">
        <v>44875</v>
      </c>
      <c r="E228" s="468">
        <v>3401.86</v>
      </c>
      <c r="F228" s="469">
        <v>6.7361460419993217E-4</v>
      </c>
    </row>
    <row r="229" spans="2:6">
      <c r="B229" s="466" t="s">
        <v>420</v>
      </c>
      <c r="C229" s="466" t="s">
        <v>420</v>
      </c>
      <c r="D229" s="467">
        <v>44876</v>
      </c>
      <c r="E229" s="468">
        <v>3404.09</v>
      </c>
      <c r="F229" s="469">
        <v>6.5552374289359883E-4</v>
      </c>
    </row>
    <row r="230" spans="2:6">
      <c r="B230" s="466" t="s">
        <v>420</v>
      </c>
      <c r="C230" s="466" t="s">
        <v>420</v>
      </c>
      <c r="D230" s="467">
        <v>44879</v>
      </c>
      <c r="E230" s="468">
        <v>3407.09</v>
      </c>
      <c r="F230" s="469">
        <v>8.8129279778149223E-4</v>
      </c>
    </row>
    <row r="231" spans="2:6">
      <c r="B231" s="466" t="s">
        <v>420</v>
      </c>
      <c r="C231" s="466" t="s">
        <v>420</v>
      </c>
      <c r="D231" s="467">
        <v>44880</v>
      </c>
      <c r="E231" s="468">
        <v>3408.21</v>
      </c>
      <c r="F231" s="469">
        <v>3.2872627374090228E-4</v>
      </c>
    </row>
    <row r="232" spans="2:6">
      <c r="B232" s="466" t="s">
        <v>420</v>
      </c>
      <c r="C232" s="466" t="s">
        <v>420</v>
      </c>
      <c r="D232" s="467">
        <v>44881</v>
      </c>
      <c r="E232" s="468">
        <v>3408.47</v>
      </c>
      <c r="F232" s="469">
        <v>7.6286379066948194E-5</v>
      </c>
    </row>
    <row r="233" spans="2:6">
      <c r="B233" s="466" t="s">
        <v>420</v>
      </c>
      <c r="C233" s="466" t="s">
        <v>420</v>
      </c>
      <c r="D233" s="467">
        <v>44882</v>
      </c>
      <c r="E233" s="468">
        <v>3409.19</v>
      </c>
      <c r="F233" s="469">
        <v>2.1123847356739378E-4</v>
      </c>
    </row>
    <row r="234" spans="2:6">
      <c r="B234" s="466" t="s">
        <v>420</v>
      </c>
      <c r="C234" s="466" t="s">
        <v>420</v>
      </c>
      <c r="D234" s="467">
        <v>44883</v>
      </c>
      <c r="E234" s="468">
        <v>3411.26</v>
      </c>
      <c r="F234" s="469">
        <v>6.071823512330388E-4</v>
      </c>
    </row>
    <row r="235" spans="2:6">
      <c r="B235" s="466" t="s">
        <v>420</v>
      </c>
      <c r="C235" s="466" t="s">
        <v>420</v>
      </c>
      <c r="D235" s="467">
        <v>44886</v>
      </c>
      <c r="E235" s="468">
        <v>3412.98</v>
      </c>
      <c r="F235" s="469">
        <v>5.0421251971406451E-4</v>
      </c>
    </row>
    <row r="236" spans="2:6">
      <c r="B236" s="466" t="s">
        <v>420</v>
      </c>
      <c r="C236" s="466" t="s">
        <v>420</v>
      </c>
      <c r="D236" s="467">
        <v>44887</v>
      </c>
      <c r="E236" s="468">
        <v>3413.11</v>
      </c>
      <c r="F236" s="469">
        <v>3.8089880397807527E-5</v>
      </c>
    </row>
    <row r="237" spans="2:6">
      <c r="B237" s="466" t="s">
        <v>420</v>
      </c>
      <c r="C237" s="466" t="s">
        <v>420</v>
      </c>
      <c r="D237" s="467">
        <v>44888</v>
      </c>
      <c r="E237" s="468">
        <v>3416.14</v>
      </c>
      <c r="F237" s="469">
        <v>8.8775339792732881E-4</v>
      </c>
    </row>
    <row r="238" spans="2:6">
      <c r="B238" s="466" t="s">
        <v>420</v>
      </c>
      <c r="C238" s="466" t="s">
        <v>420</v>
      </c>
      <c r="D238" s="467">
        <v>44889</v>
      </c>
      <c r="E238" s="468">
        <v>3416.14</v>
      </c>
      <c r="F238" s="469">
        <v>0</v>
      </c>
    </row>
    <row r="239" spans="2:6">
      <c r="B239" s="466" t="s">
        <v>420</v>
      </c>
      <c r="C239" s="466" t="s">
        <v>420</v>
      </c>
      <c r="D239" s="467">
        <v>44890</v>
      </c>
      <c r="E239" s="468">
        <v>3416.6</v>
      </c>
      <c r="F239" s="469">
        <v>1.3465490290211655E-4</v>
      </c>
    </row>
    <row r="240" spans="2:6">
      <c r="B240" s="466" t="s">
        <v>420</v>
      </c>
      <c r="C240" s="466" t="s">
        <v>420</v>
      </c>
      <c r="D240" s="467">
        <v>44893</v>
      </c>
      <c r="E240" s="468">
        <v>3418.56</v>
      </c>
      <c r="F240" s="469">
        <v>5.7366973014108655E-4</v>
      </c>
    </row>
    <row r="241" spans="2:6">
      <c r="B241" s="466" t="s">
        <v>420</v>
      </c>
      <c r="C241" s="466" t="s">
        <v>420</v>
      </c>
      <c r="D241" s="467">
        <v>44894</v>
      </c>
      <c r="E241" s="468">
        <v>3419.67</v>
      </c>
      <c r="F241" s="469">
        <v>3.2469811850607491E-4</v>
      </c>
    </row>
    <row r="242" spans="2:6">
      <c r="B242" s="466" t="s">
        <v>420</v>
      </c>
      <c r="C242" s="466" t="s">
        <v>420</v>
      </c>
      <c r="D242" s="467">
        <v>44895</v>
      </c>
      <c r="E242" s="468">
        <v>3420.06</v>
      </c>
      <c r="F242" s="469">
        <v>1.1404609216675079E-4</v>
      </c>
    </row>
    <row r="243" spans="2:6">
      <c r="B243" s="466" t="s">
        <v>420</v>
      </c>
      <c r="C243" s="466" t="s">
        <v>420</v>
      </c>
      <c r="D243" s="467">
        <v>44896</v>
      </c>
      <c r="E243" s="468">
        <v>3420.57</v>
      </c>
      <c r="F243" s="469">
        <v>1.4912019087390813E-4</v>
      </c>
    </row>
    <row r="244" spans="2:6">
      <c r="B244" s="466" t="s">
        <v>420</v>
      </c>
      <c r="C244" s="466" t="s">
        <v>420</v>
      </c>
      <c r="D244" s="467">
        <v>44897</v>
      </c>
      <c r="E244" s="468">
        <v>3422.41</v>
      </c>
      <c r="F244" s="469">
        <v>5.3792204223263691E-4</v>
      </c>
    </row>
    <row r="245" spans="2:6">
      <c r="B245" s="466" t="s">
        <v>420</v>
      </c>
      <c r="C245" s="466" t="s">
        <v>420</v>
      </c>
      <c r="D245" s="467">
        <v>44900</v>
      </c>
      <c r="E245" s="468">
        <v>3422.09</v>
      </c>
      <c r="F245" s="469">
        <v>-9.3501363074473533E-5</v>
      </c>
    </row>
    <row r="246" spans="2:6">
      <c r="B246" s="466" t="s">
        <v>420</v>
      </c>
      <c r="C246" s="466" t="s">
        <v>420</v>
      </c>
      <c r="D246" s="467">
        <v>44901</v>
      </c>
      <c r="E246" s="468">
        <v>3423.26</v>
      </c>
      <c r="F246" s="469">
        <v>3.4189632651393525E-4</v>
      </c>
    </row>
    <row r="247" spans="2:6">
      <c r="B247" s="466" t="s">
        <v>420</v>
      </c>
      <c r="C247" s="466" t="s">
        <v>420</v>
      </c>
      <c r="D247" s="467">
        <v>44902</v>
      </c>
      <c r="E247" s="468">
        <v>3424.04</v>
      </c>
      <c r="F247" s="469">
        <v>2.2785298224492012E-4</v>
      </c>
    </row>
    <row r="248" spans="2:6">
      <c r="B248" s="466" t="s">
        <v>420</v>
      </c>
      <c r="C248" s="466" t="s">
        <v>420</v>
      </c>
      <c r="D248" s="467">
        <v>44903</v>
      </c>
      <c r="E248" s="468">
        <v>3425.32</v>
      </c>
      <c r="F248" s="469">
        <v>3.7382740855836967E-4</v>
      </c>
    </row>
    <row r="249" spans="2:6">
      <c r="B249" s="466" t="s">
        <v>420</v>
      </c>
      <c r="C249" s="466" t="s">
        <v>420</v>
      </c>
      <c r="D249" s="467">
        <v>44904</v>
      </c>
      <c r="E249" s="468">
        <v>3426.52</v>
      </c>
      <c r="F249" s="469">
        <v>3.5033223173304044E-4</v>
      </c>
    </row>
    <row r="250" spans="2:6">
      <c r="B250" s="466" t="s">
        <v>420</v>
      </c>
      <c r="C250" s="466" t="s">
        <v>420</v>
      </c>
      <c r="D250" s="467">
        <v>44907</v>
      </c>
      <c r="E250" s="468">
        <v>3426.67</v>
      </c>
      <c r="F250" s="469">
        <v>4.3776192755358484E-5</v>
      </c>
    </row>
    <row r="251" spans="2:6">
      <c r="B251" s="466" t="s">
        <v>420</v>
      </c>
      <c r="C251" s="466" t="s">
        <v>420</v>
      </c>
      <c r="D251" s="467">
        <v>44908</v>
      </c>
      <c r="E251" s="468">
        <v>3428.66</v>
      </c>
      <c r="F251" s="469">
        <v>5.8073873468988306E-4</v>
      </c>
    </row>
    <row r="252" spans="2:6">
      <c r="B252" s="466" t="s">
        <v>420</v>
      </c>
      <c r="C252" s="466" t="s">
        <v>420</v>
      </c>
      <c r="D252" s="467">
        <v>44909</v>
      </c>
      <c r="E252" s="468">
        <v>3428.87</v>
      </c>
      <c r="F252" s="469">
        <v>6.1248417749218756E-5</v>
      </c>
    </row>
    <row r="253" spans="2:6">
      <c r="B253" s="466" t="s">
        <v>420</v>
      </c>
      <c r="C253" s="466" t="s">
        <v>420</v>
      </c>
      <c r="D253" s="467">
        <v>44910</v>
      </c>
      <c r="E253" s="468">
        <v>3429.33</v>
      </c>
      <c r="F253" s="469">
        <v>1.3415498400348697E-4</v>
      </c>
    </row>
    <row r="254" spans="2:6">
      <c r="B254" s="466" t="s">
        <v>420</v>
      </c>
      <c r="C254" s="466" t="s">
        <v>420</v>
      </c>
      <c r="D254" s="467">
        <v>44911</v>
      </c>
      <c r="E254" s="468">
        <v>3432.07</v>
      </c>
      <c r="F254" s="469">
        <v>7.9898989015353915E-4</v>
      </c>
    </row>
    <row r="255" spans="2:6">
      <c r="B255" s="466" t="s">
        <v>420</v>
      </c>
      <c r="C255" s="466" t="s">
        <v>420</v>
      </c>
      <c r="D255" s="467">
        <v>44914</v>
      </c>
      <c r="E255" s="468">
        <v>3432.88</v>
      </c>
      <c r="F255" s="469">
        <v>2.3600917230707572E-4</v>
      </c>
    </row>
    <row r="256" spans="2:6">
      <c r="B256" s="466" t="s">
        <v>420</v>
      </c>
      <c r="C256" s="466" t="s">
        <v>420</v>
      </c>
      <c r="D256" s="467">
        <v>44915</v>
      </c>
      <c r="E256" s="468">
        <v>3433.19</v>
      </c>
      <c r="F256" s="469">
        <v>9.0303185663333821E-5</v>
      </c>
    </row>
    <row r="257" spans="2:6">
      <c r="B257" s="466" t="s">
        <v>420</v>
      </c>
      <c r="C257" s="466" t="s">
        <v>420</v>
      </c>
      <c r="D257" s="467">
        <v>44916</v>
      </c>
      <c r="E257" s="468">
        <v>3435.52</v>
      </c>
      <c r="F257" s="469">
        <v>6.7866910948707394E-4</v>
      </c>
    </row>
    <row r="258" spans="2:6">
      <c r="B258" s="466" t="s">
        <v>420</v>
      </c>
      <c r="C258" s="466" t="s">
        <v>420</v>
      </c>
      <c r="D258" s="467">
        <v>44917</v>
      </c>
      <c r="E258" s="468">
        <v>3436.7</v>
      </c>
      <c r="F258" s="469">
        <v>3.4347056631887934E-4</v>
      </c>
    </row>
    <row r="259" spans="2:6">
      <c r="B259" s="466" t="s">
        <v>420</v>
      </c>
      <c r="C259" s="466" t="s">
        <v>420</v>
      </c>
      <c r="D259" s="467">
        <v>44918</v>
      </c>
      <c r="E259" s="468">
        <v>3439.44</v>
      </c>
      <c r="F259" s="469">
        <v>7.9727645706644066E-4</v>
      </c>
    </row>
    <row r="260" spans="2:6">
      <c r="B260" s="466" t="s">
        <v>420</v>
      </c>
      <c r="C260" s="466" t="s">
        <v>420</v>
      </c>
      <c r="D260" s="467">
        <v>44921</v>
      </c>
      <c r="E260" s="468">
        <v>3439.74</v>
      </c>
      <c r="F260" s="469">
        <v>8.7223501500164897E-5</v>
      </c>
    </row>
    <row r="261" spans="2:6">
      <c r="B261" s="466" t="s">
        <v>420</v>
      </c>
      <c r="C261" s="466" t="s">
        <v>420</v>
      </c>
      <c r="D261" s="467">
        <v>44922</v>
      </c>
      <c r="E261" s="468">
        <v>3441.78</v>
      </c>
      <c r="F261" s="469">
        <v>5.9306808072715335E-4</v>
      </c>
    </row>
    <row r="262" spans="2:6">
      <c r="B262" s="466" t="s">
        <v>420</v>
      </c>
      <c r="C262" s="466" t="s">
        <v>420</v>
      </c>
      <c r="D262" s="467">
        <v>44923</v>
      </c>
      <c r="E262" s="468">
        <v>3443.37</v>
      </c>
      <c r="F262" s="469">
        <v>4.6197025957489746E-4</v>
      </c>
    </row>
    <row r="263" spans="2:6">
      <c r="B263" s="466" t="s">
        <v>420</v>
      </c>
      <c r="C263" s="466" t="s">
        <v>420</v>
      </c>
      <c r="D263" s="467">
        <v>44924</v>
      </c>
      <c r="E263" s="468">
        <v>3443.37</v>
      </c>
      <c r="F263" s="469">
        <v>0</v>
      </c>
    </row>
    <row r="264" spans="2:6">
      <c r="B264" s="466" t="s">
        <v>420</v>
      </c>
      <c r="C264" s="466" t="s">
        <v>420</v>
      </c>
      <c r="D264" s="467">
        <v>44925</v>
      </c>
      <c r="E264" s="468">
        <v>3444.6</v>
      </c>
      <c r="F264" s="469">
        <v>3.5720820010629652E-4</v>
      </c>
    </row>
    <row r="265" spans="2:6">
      <c r="B265" s="466">
        <v>2023</v>
      </c>
      <c r="C265" s="466" t="s">
        <v>4</v>
      </c>
      <c r="D265" s="467">
        <v>44928</v>
      </c>
      <c r="E265" s="468">
        <v>3447.27</v>
      </c>
      <c r="F265" s="469">
        <v>7.7512628461942547E-4</v>
      </c>
    </row>
    <row r="266" spans="2:6">
      <c r="B266" s="466" t="s">
        <v>420</v>
      </c>
      <c r="C266" s="466" t="s">
        <v>420</v>
      </c>
      <c r="D266" s="467">
        <v>44929</v>
      </c>
      <c r="E266" s="468">
        <v>3448.54</v>
      </c>
      <c r="F266" s="469">
        <v>3.6840746445737692E-4</v>
      </c>
    </row>
    <row r="267" spans="2:6">
      <c r="B267" s="466" t="s">
        <v>420</v>
      </c>
      <c r="C267" s="466" t="s">
        <v>420</v>
      </c>
      <c r="D267" s="467">
        <v>44930</v>
      </c>
      <c r="E267" s="468">
        <v>3450.52</v>
      </c>
      <c r="F267" s="469">
        <v>5.7415601964890017E-4</v>
      </c>
    </row>
    <row r="268" spans="2:6">
      <c r="B268" s="466" t="s">
        <v>420</v>
      </c>
      <c r="C268" s="466" t="s">
        <v>420</v>
      </c>
      <c r="D268" s="467">
        <v>44931</v>
      </c>
      <c r="E268" s="468">
        <v>3451.09</v>
      </c>
      <c r="F268" s="469">
        <v>1.6519249272578155E-4</v>
      </c>
    </row>
    <row r="269" spans="2:6">
      <c r="B269" s="466" t="s">
        <v>420</v>
      </c>
      <c r="C269" s="466" t="s">
        <v>420</v>
      </c>
      <c r="D269" s="467">
        <v>44932</v>
      </c>
      <c r="E269" s="468">
        <v>3453.84</v>
      </c>
      <c r="F269" s="469">
        <v>7.9684969096720161E-4</v>
      </c>
    </row>
    <row r="270" spans="2:6">
      <c r="B270" s="466" t="s">
        <v>420</v>
      </c>
      <c r="C270" s="466" t="s">
        <v>420</v>
      </c>
      <c r="D270" s="467">
        <v>44935</v>
      </c>
      <c r="E270" s="468">
        <v>3453.99</v>
      </c>
      <c r="F270" s="469">
        <v>4.3429921478596634E-5</v>
      </c>
    </row>
    <row r="271" spans="2:6">
      <c r="B271" s="466" t="s">
        <v>420</v>
      </c>
      <c r="C271" s="466" t="s">
        <v>420</v>
      </c>
      <c r="D271" s="467">
        <v>44936</v>
      </c>
      <c r="E271" s="468">
        <v>3455.72</v>
      </c>
      <c r="F271" s="469">
        <v>5.0087000830923605E-4</v>
      </c>
    </row>
    <row r="272" spans="2:6">
      <c r="B272" s="466" t="s">
        <v>420</v>
      </c>
      <c r="C272" s="466" t="s">
        <v>420</v>
      </c>
      <c r="D272" s="467">
        <v>44937</v>
      </c>
      <c r="E272" s="468">
        <v>3457.7</v>
      </c>
      <c r="F272" s="469">
        <v>5.729630872871698E-4</v>
      </c>
    </row>
    <row r="273" spans="2:6">
      <c r="B273" s="466" t="s">
        <v>420</v>
      </c>
      <c r="C273" s="466" t="s">
        <v>420</v>
      </c>
      <c r="D273" s="467">
        <v>44938</v>
      </c>
      <c r="E273" s="468">
        <v>3459.76</v>
      </c>
      <c r="F273" s="469">
        <v>5.9577175579153779E-4</v>
      </c>
    </row>
    <row r="274" spans="2:6">
      <c r="B274" s="466" t="s">
        <v>420</v>
      </c>
      <c r="C274" s="466" t="s">
        <v>420</v>
      </c>
      <c r="D274" s="467">
        <v>44939</v>
      </c>
      <c r="E274" s="468">
        <v>3462.41</v>
      </c>
      <c r="F274" s="469">
        <v>7.6594908317329413E-4</v>
      </c>
    </row>
    <row r="275" spans="2:6">
      <c r="B275" s="466" t="s">
        <v>420</v>
      </c>
      <c r="C275" s="466" t="s">
        <v>420</v>
      </c>
      <c r="D275" s="467">
        <v>44942</v>
      </c>
      <c r="E275" s="468">
        <v>3464.41</v>
      </c>
      <c r="F275" s="469">
        <v>5.7763234279013754E-4</v>
      </c>
    </row>
    <row r="276" spans="2:6">
      <c r="B276" s="466" t="s">
        <v>420</v>
      </c>
      <c r="C276" s="466" t="s">
        <v>420</v>
      </c>
      <c r="D276" s="467">
        <v>44943</v>
      </c>
      <c r="E276" s="468">
        <v>3466.53</v>
      </c>
      <c r="F276" s="469">
        <v>6.119368088651013E-4</v>
      </c>
    </row>
    <row r="277" spans="2:6">
      <c r="B277" s="466" t="s">
        <v>420</v>
      </c>
      <c r="C277" s="466" t="s">
        <v>420</v>
      </c>
      <c r="D277" s="467">
        <v>44944</v>
      </c>
      <c r="E277" s="468">
        <v>3470.42</v>
      </c>
      <c r="F277" s="469">
        <v>1.1221596236005091E-3</v>
      </c>
    </row>
    <row r="278" spans="2:6">
      <c r="B278" s="466" t="s">
        <v>420</v>
      </c>
      <c r="C278" s="466" t="s">
        <v>420</v>
      </c>
      <c r="D278" s="467">
        <v>44945</v>
      </c>
      <c r="E278" s="468">
        <v>3471.16</v>
      </c>
      <c r="F278" s="469">
        <v>2.1323067524961869E-4</v>
      </c>
    </row>
    <row r="279" spans="2:6">
      <c r="B279" s="466" t="s">
        <v>420</v>
      </c>
      <c r="C279" s="466" t="s">
        <v>420</v>
      </c>
      <c r="D279" s="467">
        <v>44946</v>
      </c>
      <c r="E279" s="468">
        <v>3475.56</v>
      </c>
      <c r="F279" s="469">
        <v>1.2675877804538226E-3</v>
      </c>
    </row>
    <row r="280" spans="2:6">
      <c r="B280" s="466" t="s">
        <v>420</v>
      </c>
      <c r="C280" s="466" t="s">
        <v>420</v>
      </c>
      <c r="D280" s="467">
        <v>44949</v>
      </c>
      <c r="E280" s="468">
        <v>3477.88</v>
      </c>
      <c r="F280" s="469">
        <v>6.6751832798172487E-4</v>
      </c>
    </row>
    <row r="281" spans="2:6">
      <c r="B281" s="466" t="s">
        <v>420</v>
      </c>
      <c r="C281" s="466" t="s">
        <v>420</v>
      </c>
      <c r="D281" s="467">
        <v>44950</v>
      </c>
      <c r="E281" s="468">
        <v>3478.97</v>
      </c>
      <c r="F281" s="469">
        <v>3.1340931832026718E-4</v>
      </c>
    </row>
    <row r="282" spans="2:6">
      <c r="B282" s="466" t="s">
        <v>420</v>
      </c>
      <c r="C282" s="466" t="s">
        <v>420</v>
      </c>
      <c r="D282" s="467">
        <v>44951</v>
      </c>
      <c r="E282" s="468">
        <v>3482.95</v>
      </c>
      <c r="F282" s="469">
        <v>1.14401676358233E-3</v>
      </c>
    </row>
    <row r="283" spans="2:6">
      <c r="B283" s="466" t="s">
        <v>420</v>
      </c>
      <c r="C283" s="466" t="s">
        <v>420</v>
      </c>
      <c r="D283" s="467">
        <v>44952</v>
      </c>
      <c r="E283" s="468">
        <v>3483.5</v>
      </c>
      <c r="F283" s="469">
        <v>1.5791211473038141E-4</v>
      </c>
    </row>
    <row r="284" spans="2:6">
      <c r="B284" s="466" t="s">
        <v>420</v>
      </c>
      <c r="C284" s="466" t="s">
        <v>420</v>
      </c>
      <c r="D284" s="467">
        <v>44953</v>
      </c>
      <c r="E284" s="468">
        <v>3486.32</v>
      </c>
      <c r="F284" s="469">
        <v>8.0953064446681892E-4</v>
      </c>
    </row>
    <row r="285" spans="2:6">
      <c r="B285" s="466" t="s">
        <v>420</v>
      </c>
      <c r="C285" s="466" t="s">
        <v>420</v>
      </c>
      <c r="D285" s="467">
        <v>44956</v>
      </c>
      <c r="E285" s="468">
        <v>3488.69</v>
      </c>
      <c r="F285" s="469">
        <v>6.7979990362327346E-4</v>
      </c>
    </row>
    <row r="286" spans="2:6">
      <c r="B286" s="466" t="s">
        <v>420</v>
      </c>
      <c r="C286" s="466" t="s">
        <v>420</v>
      </c>
      <c r="D286" s="467">
        <v>44957</v>
      </c>
      <c r="E286" s="468">
        <v>3491.46</v>
      </c>
      <c r="F286" s="469">
        <v>7.9399430731878784E-4</v>
      </c>
    </row>
    <row r="287" spans="2:6">
      <c r="B287" s="466" t="s">
        <v>420</v>
      </c>
      <c r="C287" s="466" t="s">
        <v>420</v>
      </c>
      <c r="D287" s="467">
        <v>44958</v>
      </c>
      <c r="E287" s="468">
        <v>3493.65</v>
      </c>
      <c r="F287" s="469">
        <v>6.2724476293586477E-4</v>
      </c>
    </row>
    <row r="288" spans="2:6">
      <c r="B288" s="466" t="s">
        <v>420</v>
      </c>
      <c r="C288" s="466" t="s">
        <v>420</v>
      </c>
      <c r="D288" s="467">
        <v>44959</v>
      </c>
      <c r="E288" s="468">
        <v>3494.19</v>
      </c>
      <c r="F288" s="469">
        <v>1.5456614142800898E-4</v>
      </c>
    </row>
    <row r="289" spans="2:6">
      <c r="B289" s="466" t="s">
        <v>420</v>
      </c>
      <c r="C289" s="466" t="s">
        <v>420</v>
      </c>
      <c r="D289" s="467">
        <v>44960</v>
      </c>
      <c r="E289" s="468">
        <v>3496.9</v>
      </c>
      <c r="F289" s="469">
        <v>7.7557316574085452E-4</v>
      </c>
    </row>
    <row r="290" spans="2:6">
      <c r="B290" s="466" t="s">
        <v>420</v>
      </c>
      <c r="C290" s="466" t="s">
        <v>420</v>
      </c>
      <c r="D290" s="467">
        <v>44963</v>
      </c>
      <c r="E290" s="468">
        <v>3498.37</v>
      </c>
      <c r="F290" s="469">
        <v>4.2037232977774598E-4</v>
      </c>
    </row>
    <row r="291" spans="2:6">
      <c r="B291" s="466" t="s">
        <v>420</v>
      </c>
      <c r="C291" s="466" t="s">
        <v>420</v>
      </c>
      <c r="D291" s="467">
        <v>44964</v>
      </c>
      <c r="E291" s="468">
        <v>3499.61</v>
      </c>
      <c r="F291" s="469">
        <v>3.5445078708090812E-4</v>
      </c>
    </row>
    <row r="292" spans="2:6">
      <c r="B292" s="466" t="s">
        <v>420</v>
      </c>
      <c r="C292" s="466" t="s">
        <v>420</v>
      </c>
      <c r="D292" s="467">
        <v>44965</v>
      </c>
      <c r="E292" s="468">
        <v>3503.05</v>
      </c>
      <c r="F292" s="469">
        <v>9.8296667342934055E-4</v>
      </c>
    </row>
    <row r="293" spans="2:6">
      <c r="B293" s="466" t="s">
        <v>420</v>
      </c>
      <c r="C293" s="466" t="s">
        <v>420</v>
      </c>
      <c r="D293" s="467">
        <v>44966</v>
      </c>
      <c r="E293" s="468">
        <v>3504</v>
      </c>
      <c r="F293" s="469">
        <v>2.7119224675634606E-4</v>
      </c>
    </row>
    <row r="294" spans="2:6">
      <c r="B294" s="466" t="s">
        <v>420</v>
      </c>
      <c r="C294" s="466" t="s">
        <v>420</v>
      </c>
      <c r="D294" s="467">
        <v>44967</v>
      </c>
      <c r="E294" s="468">
        <v>3506.89</v>
      </c>
      <c r="F294" s="469">
        <v>8.247716894976806E-4</v>
      </c>
    </row>
    <row r="295" spans="2:6">
      <c r="B295" s="466" t="s">
        <v>420</v>
      </c>
      <c r="C295" s="466" t="s">
        <v>420</v>
      </c>
      <c r="D295" s="467">
        <v>44970</v>
      </c>
      <c r="E295" s="468">
        <v>3509.2</v>
      </c>
      <c r="F295" s="469">
        <v>6.5870329551253259E-4</v>
      </c>
    </row>
    <row r="296" spans="2:6">
      <c r="B296" s="466" t="s">
        <v>420</v>
      </c>
      <c r="C296" s="466" t="s">
        <v>420</v>
      </c>
      <c r="D296" s="467">
        <v>44971</v>
      </c>
      <c r="E296" s="468">
        <v>3509.7</v>
      </c>
      <c r="F296" s="469">
        <v>1.4248261712071129E-4</v>
      </c>
    </row>
    <row r="297" spans="2:6">
      <c r="B297" s="466" t="s">
        <v>420</v>
      </c>
      <c r="C297" s="466" t="s">
        <v>420</v>
      </c>
      <c r="D297" s="467">
        <v>44972</v>
      </c>
      <c r="E297" s="468">
        <v>3514.02</v>
      </c>
      <c r="F297" s="469">
        <v>1.2308744337123298E-3</v>
      </c>
    </row>
    <row r="298" spans="2:6">
      <c r="B298" s="466" t="s">
        <v>420</v>
      </c>
      <c r="C298" s="466" t="s">
        <v>420</v>
      </c>
      <c r="D298" s="467">
        <v>44973</v>
      </c>
      <c r="E298" s="468">
        <v>3514.27</v>
      </c>
      <c r="F298" s="469">
        <v>7.1143590531641822E-5</v>
      </c>
    </row>
    <row r="299" spans="2:6">
      <c r="B299" s="466" t="s">
        <v>420</v>
      </c>
      <c r="C299" s="466" t="s">
        <v>420</v>
      </c>
      <c r="D299" s="467">
        <v>44974</v>
      </c>
      <c r="E299" s="468">
        <v>3515.06</v>
      </c>
      <c r="F299" s="469">
        <v>2.247977531606745E-4</v>
      </c>
    </row>
    <row r="300" spans="2:6">
      <c r="B300" s="466" t="s">
        <v>420</v>
      </c>
      <c r="C300" s="466" t="s">
        <v>420</v>
      </c>
      <c r="D300" s="467">
        <v>44977</v>
      </c>
      <c r="E300" s="468">
        <v>3516.97</v>
      </c>
      <c r="F300" s="469">
        <v>5.4337621548418934E-4</v>
      </c>
    </row>
    <row r="301" spans="2:6">
      <c r="B301" s="466" t="s">
        <v>420</v>
      </c>
      <c r="C301" s="466" t="s">
        <v>420</v>
      </c>
      <c r="D301" s="467">
        <v>44978</v>
      </c>
      <c r="E301" s="468">
        <v>3516.97</v>
      </c>
      <c r="F301" s="469">
        <v>0</v>
      </c>
    </row>
    <row r="302" spans="2:6">
      <c r="B302" s="466" t="s">
        <v>420</v>
      </c>
      <c r="C302" s="466" t="s">
        <v>420</v>
      </c>
      <c r="D302" s="467">
        <v>44979</v>
      </c>
      <c r="E302" s="468">
        <v>3516.97</v>
      </c>
      <c r="F302" s="469">
        <v>0</v>
      </c>
    </row>
    <row r="303" spans="2:6">
      <c r="B303" s="466" t="s">
        <v>420</v>
      </c>
      <c r="C303" s="466" t="s">
        <v>420</v>
      </c>
      <c r="D303" s="467">
        <v>44980</v>
      </c>
      <c r="E303" s="468">
        <v>3516.97</v>
      </c>
      <c r="F303" s="469">
        <v>0</v>
      </c>
    </row>
    <row r="304" spans="2:6">
      <c r="B304" s="466" t="s">
        <v>420</v>
      </c>
      <c r="C304" s="466" t="s">
        <v>420</v>
      </c>
      <c r="D304" s="467">
        <v>44981</v>
      </c>
      <c r="E304" s="468">
        <v>3517.74</v>
      </c>
      <c r="F304" s="469">
        <v>2.1893846123224875E-4</v>
      </c>
    </row>
    <row r="305" spans="2:6">
      <c r="B305" s="466" t="s">
        <v>420</v>
      </c>
      <c r="C305" s="466" t="s">
        <v>420</v>
      </c>
      <c r="D305" s="467">
        <v>44984</v>
      </c>
      <c r="E305" s="468">
        <v>3521.54</v>
      </c>
      <c r="F305" s="469">
        <v>1.0802390170962556E-3</v>
      </c>
    </row>
    <row r="306" spans="2:6">
      <c r="B306" s="466" t="s">
        <v>420</v>
      </c>
      <c r="C306" s="466" t="s">
        <v>420</v>
      </c>
      <c r="D306" s="467">
        <v>44985</v>
      </c>
      <c r="E306" s="468">
        <v>3521.87</v>
      </c>
      <c r="F306" s="469">
        <v>9.3709002311468068E-5</v>
      </c>
    </row>
    <row r="307" spans="2:6">
      <c r="B307" s="466" t="s">
        <v>420</v>
      </c>
      <c r="C307" s="466" t="s">
        <v>420</v>
      </c>
      <c r="D307" s="467">
        <v>44986</v>
      </c>
      <c r="E307" s="468">
        <v>3520.9</v>
      </c>
      <c r="F307" s="469">
        <v>-2.7542186395290003E-4</v>
      </c>
    </row>
    <row r="308" spans="2:6">
      <c r="B308" s="466" t="s">
        <v>420</v>
      </c>
      <c r="C308" s="466" t="s">
        <v>420</v>
      </c>
      <c r="D308" s="467">
        <v>44987</v>
      </c>
      <c r="E308" s="468">
        <v>3521.7</v>
      </c>
      <c r="F308" s="469">
        <v>2.2721463262226338E-4</v>
      </c>
    </row>
    <row r="309" spans="2:6">
      <c r="B309" s="466" t="s">
        <v>420</v>
      </c>
      <c r="C309" s="466" t="s">
        <v>420</v>
      </c>
      <c r="D309" s="467">
        <v>44988</v>
      </c>
      <c r="E309" s="468">
        <v>3523.73</v>
      </c>
      <c r="F309" s="469">
        <v>5.7642615782156354E-4</v>
      </c>
    </row>
    <row r="310" spans="2:6">
      <c r="B310" s="466" t="s">
        <v>420</v>
      </c>
      <c r="C310" s="466" t="s">
        <v>420</v>
      </c>
      <c r="D310" s="467">
        <v>44991</v>
      </c>
      <c r="E310" s="468">
        <v>3524.75</v>
      </c>
      <c r="F310" s="469">
        <v>2.8946599200278735E-4</v>
      </c>
    </row>
    <row r="311" spans="2:6">
      <c r="B311" s="466" t="s">
        <v>420</v>
      </c>
      <c r="C311" s="466" t="s">
        <v>420</v>
      </c>
      <c r="D311" s="467">
        <v>44992</v>
      </c>
      <c r="E311" s="468">
        <v>3525.24</v>
      </c>
      <c r="F311" s="469">
        <v>1.3901695155678608E-4</v>
      </c>
    </row>
    <row r="312" spans="2:6">
      <c r="B312" s="466" t="s">
        <v>420</v>
      </c>
      <c r="C312" s="466" t="s">
        <v>420</v>
      </c>
      <c r="D312" s="467">
        <v>44993</v>
      </c>
      <c r="E312" s="468">
        <v>3525.24</v>
      </c>
      <c r="F312" s="469">
        <v>0</v>
      </c>
    </row>
    <row r="313" spans="2:6">
      <c r="B313" s="466" t="s">
        <v>420</v>
      </c>
      <c r="C313" s="466" t="s">
        <v>420</v>
      </c>
      <c r="D313" s="467">
        <v>44994</v>
      </c>
      <c r="E313" s="468">
        <v>3526.08</v>
      </c>
      <c r="F313" s="469">
        <v>2.3828164890905175E-4</v>
      </c>
    </row>
    <row r="314" spans="2:6">
      <c r="B314" s="466" t="s">
        <v>420</v>
      </c>
      <c r="C314" s="466" t="s">
        <v>420</v>
      </c>
      <c r="D314" s="467">
        <v>44995</v>
      </c>
      <c r="E314" s="468">
        <v>3527.07</v>
      </c>
      <c r="F314" s="469">
        <v>2.8076504219990371E-4</v>
      </c>
    </row>
    <row r="315" spans="2:6">
      <c r="B315" s="466" t="s">
        <v>420</v>
      </c>
      <c r="C315" s="466" t="s">
        <v>420</v>
      </c>
      <c r="D315" s="467">
        <v>44998</v>
      </c>
      <c r="E315" s="468">
        <v>3526.42</v>
      </c>
      <c r="F315" s="469">
        <v>-1.8428894237996154E-4</v>
      </c>
    </row>
    <row r="316" spans="2:6">
      <c r="B316" s="466" t="s">
        <v>420</v>
      </c>
      <c r="C316" s="466" t="s">
        <v>420</v>
      </c>
      <c r="D316" s="467">
        <v>44999</v>
      </c>
      <c r="E316" s="468">
        <v>3526.98</v>
      </c>
      <c r="F316" s="469">
        <v>1.5880127721597126E-4</v>
      </c>
    </row>
    <row r="317" spans="2:6">
      <c r="B317" s="466" t="s">
        <v>420</v>
      </c>
      <c r="C317" s="466" t="s">
        <v>420</v>
      </c>
      <c r="D317" s="467">
        <v>45000</v>
      </c>
      <c r="E317" s="468">
        <v>3527.38</v>
      </c>
      <c r="F317" s="469">
        <v>1.1341147383883406E-4</v>
      </c>
    </row>
    <row r="318" spans="2:6">
      <c r="B318" s="466" t="s">
        <v>420</v>
      </c>
      <c r="C318" s="466" t="s">
        <v>420</v>
      </c>
      <c r="D318" s="467">
        <v>45001</v>
      </c>
      <c r="E318" s="468">
        <v>3527.57</v>
      </c>
      <c r="F318" s="469">
        <v>5.3864341239122115E-5</v>
      </c>
    </row>
    <row r="319" spans="2:6">
      <c r="B319" s="466" t="s">
        <v>420</v>
      </c>
      <c r="C319" s="466" t="s">
        <v>420</v>
      </c>
      <c r="D319" s="467">
        <v>45002</v>
      </c>
      <c r="E319" s="468">
        <v>3528.05</v>
      </c>
      <c r="F319" s="469">
        <v>1.36071006386838E-4</v>
      </c>
    </row>
    <row r="320" spans="2:6">
      <c r="B320" s="466" t="s">
        <v>420</v>
      </c>
      <c r="C320" s="466" t="s">
        <v>420</v>
      </c>
      <c r="D320" s="467">
        <v>45005</v>
      </c>
      <c r="E320" s="468">
        <v>3527.53</v>
      </c>
      <c r="F320" s="469">
        <v>-1.4739020138602961E-4</v>
      </c>
    </row>
    <row r="321" spans="2:6">
      <c r="B321" s="466" t="s">
        <v>420</v>
      </c>
      <c r="C321" s="466" t="s">
        <v>420</v>
      </c>
      <c r="D321" s="467">
        <v>45006</v>
      </c>
      <c r="E321" s="468">
        <v>3527.49</v>
      </c>
      <c r="F321" s="469">
        <v>-1.1339379112415307E-5</v>
      </c>
    </row>
    <row r="322" spans="2:6">
      <c r="B322" s="466" t="s">
        <v>420</v>
      </c>
      <c r="C322" s="466" t="s">
        <v>420</v>
      </c>
      <c r="D322" s="467">
        <v>45007</v>
      </c>
      <c r="E322" s="468">
        <v>3527.38</v>
      </c>
      <c r="F322" s="469">
        <v>-3.1183646161909057E-5</v>
      </c>
    </row>
    <row r="323" spans="2:6">
      <c r="B323" s="466" t="s">
        <v>420</v>
      </c>
      <c r="C323" s="466" t="s">
        <v>420</v>
      </c>
      <c r="D323" s="467">
        <v>45008</v>
      </c>
      <c r="E323" s="468">
        <v>3526.34</v>
      </c>
      <c r="F323" s="469">
        <v>-2.9483639415088921E-4</v>
      </c>
    </row>
    <row r="324" spans="2:6">
      <c r="B324" s="466" t="s">
        <v>420</v>
      </c>
      <c r="C324" s="466" t="s">
        <v>420</v>
      </c>
      <c r="D324" s="467">
        <v>45009</v>
      </c>
      <c r="E324" s="468">
        <v>3525.51</v>
      </c>
      <c r="F324" s="469">
        <v>-2.3537151834477878E-4</v>
      </c>
    </row>
    <row r="325" spans="2:6">
      <c r="B325" s="466" t="s">
        <v>420</v>
      </c>
      <c r="C325" s="466" t="s">
        <v>420</v>
      </c>
      <c r="D325" s="467">
        <v>45012</v>
      </c>
      <c r="E325" s="468">
        <v>3524.63</v>
      </c>
      <c r="F325" s="469">
        <v>-2.4960927638841164E-4</v>
      </c>
    </row>
    <row r="326" spans="2:6">
      <c r="B326" s="466" t="s">
        <v>420</v>
      </c>
      <c r="C326" s="466" t="s">
        <v>420</v>
      </c>
      <c r="D326" s="467">
        <v>45013</v>
      </c>
      <c r="E326" s="468">
        <v>3523.93</v>
      </c>
      <c r="F326" s="469">
        <v>-1.9860240649380867E-4</v>
      </c>
    </row>
    <row r="327" spans="2:6">
      <c r="B327" s="466" t="s">
        <v>420</v>
      </c>
      <c r="C327" s="466" t="s">
        <v>420</v>
      </c>
      <c r="D327" s="467">
        <v>45014</v>
      </c>
      <c r="E327" s="468">
        <v>3521.99</v>
      </c>
      <c r="F327" s="469">
        <v>-5.5052171864936441E-4</v>
      </c>
    </row>
    <row r="328" spans="2:6">
      <c r="B328" s="466" t="s">
        <v>420</v>
      </c>
      <c r="C328" s="466" t="s">
        <v>420</v>
      </c>
      <c r="D328" s="467">
        <v>45015</v>
      </c>
      <c r="E328" s="468">
        <v>3520.67</v>
      </c>
      <c r="F328" s="469">
        <v>-3.7478811694516707E-4</v>
      </c>
    </row>
    <row r="329" spans="2:6">
      <c r="B329" s="466" t="s">
        <v>420</v>
      </c>
      <c r="C329" s="466" t="s">
        <v>420</v>
      </c>
      <c r="D329" s="467">
        <v>45016</v>
      </c>
      <c r="E329" s="468">
        <v>3518.14</v>
      </c>
      <c r="F329" s="469">
        <v>-7.1861321850676151E-4</v>
      </c>
    </row>
    <row r="330" spans="2:6">
      <c r="B330" s="466" t="s">
        <v>420</v>
      </c>
      <c r="C330" s="466" t="s">
        <v>1</v>
      </c>
      <c r="D330" s="467">
        <v>45019</v>
      </c>
      <c r="E330" s="468">
        <v>3517.05</v>
      </c>
      <c r="F330" s="469">
        <v>-3.0982280409525795E-4</v>
      </c>
    </row>
    <row r="331" spans="2:6">
      <c r="B331" s="466" t="s">
        <v>420</v>
      </c>
      <c r="C331" s="466" t="s">
        <v>420</v>
      </c>
      <c r="D331" s="467">
        <v>45020</v>
      </c>
      <c r="E331" s="468">
        <v>3515.02</v>
      </c>
      <c r="F331" s="469">
        <v>-5.771882685774157E-4</v>
      </c>
    </row>
    <row r="332" spans="2:6">
      <c r="B332" s="466" t="s">
        <v>420</v>
      </c>
      <c r="C332" s="466" t="s">
        <v>420</v>
      </c>
      <c r="D332" s="467">
        <v>45021</v>
      </c>
      <c r="E332" s="468">
        <v>3513.73</v>
      </c>
      <c r="F332" s="469">
        <v>-3.669964893514016E-4</v>
      </c>
    </row>
    <row r="333" spans="2:6">
      <c r="B333" s="466" t="s">
        <v>420</v>
      </c>
      <c r="C333" s="466" t="s">
        <v>420</v>
      </c>
      <c r="D333" s="467">
        <v>45022</v>
      </c>
      <c r="E333" s="468">
        <v>3511.1</v>
      </c>
      <c r="F333" s="469">
        <v>-7.4849234289490346E-4</v>
      </c>
    </row>
    <row r="334" spans="2:6">
      <c r="B334" s="466" t="s">
        <v>420</v>
      </c>
      <c r="C334" s="466" t="s">
        <v>420</v>
      </c>
      <c r="D334" s="467">
        <v>45023</v>
      </c>
      <c r="E334" s="468">
        <v>3510.03</v>
      </c>
      <c r="F334" s="469">
        <v>-3.0474779983472673E-4</v>
      </c>
    </row>
    <row r="335" spans="2:6">
      <c r="B335" s="466" t="s">
        <v>420</v>
      </c>
      <c r="C335" s="466" t="s">
        <v>420</v>
      </c>
      <c r="D335" s="467">
        <v>45026</v>
      </c>
      <c r="E335" s="468">
        <v>3507.04</v>
      </c>
      <c r="F335" s="469">
        <v>-8.5184457112908905E-4</v>
      </c>
    </row>
    <row r="336" spans="2:6">
      <c r="B336" s="466" t="s">
        <v>420</v>
      </c>
      <c r="C336" s="466" t="s">
        <v>420</v>
      </c>
      <c r="D336" s="467">
        <v>45027</v>
      </c>
      <c r="E336" s="468">
        <v>3505.13</v>
      </c>
      <c r="F336" s="469">
        <v>-5.4461882385141154E-4</v>
      </c>
    </row>
    <row r="337" spans="2:6">
      <c r="B337" s="466" t="s">
        <v>420</v>
      </c>
      <c r="C337" s="466" t="s">
        <v>420</v>
      </c>
      <c r="D337" s="467">
        <v>45028</v>
      </c>
      <c r="E337" s="468">
        <v>3501.68</v>
      </c>
      <c r="F337" s="469">
        <v>-9.8427162473296924E-4</v>
      </c>
    </row>
    <row r="338" spans="2:6">
      <c r="B338" s="466" t="s">
        <v>420</v>
      </c>
      <c r="C338" s="466" t="s">
        <v>420</v>
      </c>
      <c r="D338" s="467">
        <v>45029</v>
      </c>
      <c r="E338" s="468">
        <v>3498.69</v>
      </c>
      <c r="F338" s="469">
        <v>-8.5387585387579161E-4</v>
      </c>
    </row>
    <row r="339" spans="2:6">
      <c r="B339" s="466" t="s">
        <v>420</v>
      </c>
      <c r="C339" s="466" t="s">
        <v>420</v>
      </c>
      <c r="D339" s="467">
        <v>45030</v>
      </c>
      <c r="E339" s="468">
        <v>3496.04</v>
      </c>
      <c r="F339" s="469">
        <v>-7.5742635100568812E-4</v>
      </c>
    </row>
    <row r="340" spans="2:6">
      <c r="B340" s="466" t="s">
        <v>420</v>
      </c>
      <c r="C340" s="466" t="s">
        <v>420</v>
      </c>
      <c r="D340" s="467">
        <v>45033</v>
      </c>
      <c r="E340" s="468">
        <v>3495.07</v>
      </c>
      <c r="F340" s="469">
        <v>-2.7745677967065593E-4</v>
      </c>
    </row>
    <row r="341" spans="2:6">
      <c r="B341" s="466" t="s">
        <v>420</v>
      </c>
      <c r="C341" s="466" t="s">
        <v>420</v>
      </c>
      <c r="D341" s="467">
        <v>45034</v>
      </c>
      <c r="E341" s="468">
        <v>3493.45</v>
      </c>
      <c r="F341" s="469">
        <v>-4.6351002984213352E-4</v>
      </c>
    </row>
    <row r="342" spans="2:6">
      <c r="B342" s="466" t="s">
        <v>420</v>
      </c>
      <c r="C342" s="466" t="s">
        <v>420</v>
      </c>
      <c r="D342" s="467">
        <v>45035</v>
      </c>
      <c r="E342" s="468">
        <v>3491.45</v>
      </c>
      <c r="F342" s="469">
        <v>-5.7249996421875223E-4</v>
      </c>
    </row>
    <row r="343" spans="2:6">
      <c r="B343" s="466" t="s">
        <v>420</v>
      </c>
      <c r="C343" s="466" t="s">
        <v>420</v>
      </c>
      <c r="D343" s="467">
        <v>45036</v>
      </c>
      <c r="E343" s="468">
        <v>3489.61</v>
      </c>
      <c r="F343" s="469">
        <v>-5.2700167552154292E-4</v>
      </c>
    </row>
    <row r="344" spans="2:6">
      <c r="B344" s="466" t="s">
        <v>420</v>
      </c>
      <c r="C344" s="466" t="s">
        <v>420</v>
      </c>
      <c r="D344" s="467">
        <v>45037</v>
      </c>
      <c r="E344" s="468">
        <v>3486.63</v>
      </c>
      <c r="F344" s="469">
        <v>-8.5396362344216639E-4</v>
      </c>
    </row>
    <row r="345" spans="2:6">
      <c r="B345" s="466" t="s">
        <v>420</v>
      </c>
      <c r="C345" s="466" t="s">
        <v>420</v>
      </c>
      <c r="D345" s="467">
        <v>45040</v>
      </c>
      <c r="E345" s="468">
        <v>3483.83</v>
      </c>
      <c r="F345" s="469">
        <v>-8.0306771868543026E-4</v>
      </c>
    </row>
    <row r="346" spans="2:6">
      <c r="B346" s="466" t="s">
        <v>420</v>
      </c>
      <c r="C346" s="466" t="s">
        <v>420</v>
      </c>
      <c r="D346" s="467">
        <v>45041</v>
      </c>
      <c r="E346" s="468">
        <v>3482.9</v>
      </c>
      <c r="F346" s="469">
        <v>-2.6694758355024108E-4</v>
      </c>
    </row>
    <row r="347" spans="2:6">
      <c r="B347" s="466" t="s">
        <v>420</v>
      </c>
      <c r="C347" s="466" t="s">
        <v>420</v>
      </c>
      <c r="D347" s="467">
        <v>45042</v>
      </c>
      <c r="E347" s="468">
        <v>3480.2</v>
      </c>
      <c r="F347" s="469">
        <v>-7.752160555859407E-4</v>
      </c>
    </row>
    <row r="348" spans="2:6">
      <c r="B348" s="466" t="s">
        <v>420</v>
      </c>
      <c r="C348" s="466" t="s">
        <v>420</v>
      </c>
      <c r="D348" s="467">
        <v>45043</v>
      </c>
      <c r="E348" s="468">
        <v>3476.89</v>
      </c>
      <c r="F348" s="469">
        <v>-9.5109476466868155E-4</v>
      </c>
    </row>
    <row r="349" spans="2:6">
      <c r="B349" s="466" t="s">
        <v>420</v>
      </c>
      <c r="C349" s="466" t="s">
        <v>420</v>
      </c>
      <c r="D349" s="467">
        <v>45044</v>
      </c>
      <c r="E349" s="468">
        <v>3475.7</v>
      </c>
      <c r="F349" s="469">
        <v>-3.4225989318041546E-4</v>
      </c>
    </row>
    <row r="350" spans="2:6">
      <c r="B350" s="466" t="s">
        <v>420</v>
      </c>
      <c r="C350" s="466" t="s">
        <v>420</v>
      </c>
      <c r="D350" s="467">
        <v>45047</v>
      </c>
      <c r="E350" s="468">
        <v>3473.83</v>
      </c>
      <c r="F350" s="469">
        <v>-5.3802111804813156E-4</v>
      </c>
    </row>
    <row r="351" spans="2:6">
      <c r="B351" s="466" t="s">
        <v>420</v>
      </c>
      <c r="C351" s="466" t="s">
        <v>420</v>
      </c>
      <c r="D351" s="467">
        <v>45048</v>
      </c>
      <c r="E351" s="468">
        <v>3472.91</v>
      </c>
      <c r="F351" s="469">
        <v>-2.6483736970435304E-4</v>
      </c>
    </row>
    <row r="352" spans="2:6">
      <c r="B352" s="466" t="s">
        <v>420</v>
      </c>
      <c r="C352" s="466" t="s">
        <v>420</v>
      </c>
      <c r="D352" s="467">
        <v>45049</v>
      </c>
      <c r="E352" s="468">
        <v>3471.53</v>
      </c>
      <c r="F352" s="469">
        <v>-3.9736129067544351E-4</v>
      </c>
    </row>
    <row r="353" spans="2:6">
      <c r="B353" s="466" t="s">
        <v>420</v>
      </c>
      <c r="C353" s="466" t="s">
        <v>420</v>
      </c>
      <c r="D353" s="467">
        <v>45050</v>
      </c>
      <c r="E353" s="468">
        <v>3471.46</v>
      </c>
      <c r="F353" s="469">
        <v>-2.0164019899054222E-5</v>
      </c>
    </row>
    <row r="354" spans="2:6">
      <c r="B354" s="466" t="s">
        <v>420</v>
      </c>
      <c r="C354" s="466" t="s">
        <v>420</v>
      </c>
      <c r="D354" s="467">
        <v>45051</v>
      </c>
      <c r="E354" s="468">
        <v>3470.29</v>
      </c>
      <c r="F354" s="469">
        <v>-3.3703398570056195E-4</v>
      </c>
    </row>
    <row r="355" spans="2:6">
      <c r="B355" s="466" t="s">
        <v>420</v>
      </c>
      <c r="C355" s="466" t="s">
        <v>420</v>
      </c>
      <c r="D355" s="467">
        <v>45054</v>
      </c>
      <c r="E355" s="468">
        <v>3469.64</v>
      </c>
      <c r="F355" s="469">
        <v>-1.8730423105852565E-4</v>
      </c>
    </row>
    <row r="356" spans="2:6">
      <c r="B356" s="466" t="s">
        <v>420</v>
      </c>
      <c r="C356" s="466" t="s">
        <v>420</v>
      </c>
      <c r="D356" s="467">
        <v>45055</v>
      </c>
      <c r="E356" s="468">
        <v>3468.03</v>
      </c>
      <c r="F356" s="469">
        <v>-4.6402508617599306E-4</v>
      </c>
    </row>
    <row r="357" spans="2:6">
      <c r="B357" s="466" t="s">
        <v>420</v>
      </c>
      <c r="C357" s="466" t="s">
        <v>420</v>
      </c>
      <c r="D357" s="467">
        <v>45056</v>
      </c>
      <c r="E357" s="468">
        <v>3465.44</v>
      </c>
      <c r="F357" s="469">
        <v>-7.4682168262677818E-4</v>
      </c>
    </row>
    <row r="358" spans="2:6">
      <c r="B358" s="466" t="s">
        <v>420</v>
      </c>
      <c r="C358" s="466" t="s">
        <v>420</v>
      </c>
      <c r="D358" s="467">
        <v>45057</v>
      </c>
      <c r="E358" s="468">
        <v>3464.85</v>
      </c>
      <c r="F358" s="469">
        <v>-1.7025255090266907E-4</v>
      </c>
    </row>
    <row r="359" spans="2:6">
      <c r="B359" s="466" t="s">
        <v>420</v>
      </c>
      <c r="C359" s="466" t="s">
        <v>420</v>
      </c>
      <c r="D359" s="467">
        <v>45058</v>
      </c>
      <c r="E359" s="468">
        <v>3463.85</v>
      </c>
      <c r="F359" s="469">
        <v>-2.8861278266014404E-4</v>
      </c>
    </row>
    <row r="360" spans="2:6">
      <c r="B360" s="466" t="s">
        <v>420</v>
      </c>
      <c r="C360" s="466" t="s">
        <v>420</v>
      </c>
      <c r="D360" s="467">
        <v>45061</v>
      </c>
      <c r="E360" s="468">
        <v>3462.17</v>
      </c>
      <c r="F360" s="469">
        <v>-4.8500945479736026E-4</v>
      </c>
    </row>
    <row r="361" spans="2:6">
      <c r="B361" s="466" t="s">
        <v>420</v>
      </c>
      <c r="C361" s="466" t="s">
        <v>420</v>
      </c>
      <c r="D361" s="467">
        <v>45062</v>
      </c>
      <c r="E361" s="468">
        <v>3461.5</v>
      </c>
      <c r="F361" s="469">
        <v>-1.9352024886128431E-4</v>
      </c>
    </row>
    <row r="362" spans="2:6">
      <c r="B362" s="466" t="s">
        <v>420</v>
      </c>
      <c r="C362" s="466" t="s">
        <v>420</v>
      </c>
      <c r="D362" s="467">
        <v>45063</v>
      </c>
      <c r="E362" s="468">
        <v>3460.03</v>
      </c>
      <c r="F362" s="469">
        <v>-4.2467138523755594E-4</v>
      </c>
    </row>
    <row r="363" spans="2:6">
      <c r="B363" s="466" t="s">
        <v>420</v>
      </c>
      <c r="C363" s="466" t="s">
        <v>420</v>
      </c>
      <c r="D363" s="467">
        <v>45064</v>
      </c>
      <c r="E363" s="468">
        <v>3459.33</v>
      </c>
      <c r="F363" s="469">
        <v>-2.0231038459211996E-4</v>
      </c>
    </row>
    <row r="364" spans="2:6">
      <c r="B364" s="466" t="s">
        <v>420</v>
      </c>
      <c r="C364" s="466" t="s">
        <v>420</v>
      </c>
      <c r="D364" s="467">
        <v>45065</v>
      </c>
      <c r="E364" s="468">
        <v>3458.02</v>
      </c>
      <c r="F364" s="469">
        <v>-3.7868604614186722E-4</v>
      </c>
    </row>
    <row r="365" spans="2:6">
      <c r="B365" s="466" t="s">
        <v>420</v>
      </c>
      <c r="C365" s="466" t="s">
        <v>420</v>
      </c>
      <c r="D365" s="467">
        <v>45068</v>
      </c>
      <c r="E365" s="468">
        <v>3456.77</v>
      </c>
      <c r="F365" s="469">
        <v>-3.614785339587394E-4</v>
      </c>
    </row>
    <row r="366" spans="2:6">
      <c r="B366" s="466" t="s">
        <v>420</v>
      </c>
      <c r="C366" s="466" t="s">
        <v>420</v>
      </c>
      <c r="D366" s="467">
        <v>45069</v>
      </c>
      <c r="E366" s="468">
        <v>3455.85</v>
      </c>
      <c r="F366" s="469">
        <v>-2.6614440648353022E-4</v>
      </c>
    </row>
    <row r="367" spans="2:6">
      <c r="B367" s="466" t="s">
        <v>420</v>
      </c>
      <c r="C367" s="466" t="s">
        <v>420</v>
      </c>
      <c r="D367" s="467">
        <v>45070</v>
      </c>
      <c r="E367" s="468">
        <v>3454.09</v>
      </c>
      <c r="F367" s="469">
        <v>-5.0928136348503655E-4</v>
      </c>
    </row>
    <row r="368" spans="2:6">
      <c r="B368" s="466" t="s">
        <v>420</v>
      </c>
      <c r="C368" s="466" t="s">
        <v>420</v>
      </c>
      <c r="D368" s="467">
        <v>45071</v>
      </c>
      <c r="E368" s="468">
        <v>3452.7</v>
      </c>
      <c r="F368" s="469">
        <v>-4.0242147714747656E-4</v>
      </c>
    </row>
    <row r="369" spans="2:6">
      <c r="B369" s="466" t="s">
        <v>420</v>
      </c>
      <c r="C369" s="466" t="s">
        <v>420</v>
      </c>
      <c r="D369" s="467">
        <v>45072</v>
      </c>
      <c r="E369" s="468">
        <v>3450.91</v>
      </c>
      <c r="F369" s="469">
        <v>-5.1843484808989011E-4</v>
      </c>
    </row>
    <row r="370" spans="2:6">
      <c r="B370" s="466" t="s">
        <v>420</v>
      </c>
      <c r="C370" s="466" t="s">
        <v>420</v>
      </c>
      <c r="D370" s="467">
        <v>45075</v>
      </c>
      <c r="E370" s="468">
        <v>3448.53</v>
      </c>
      <c r="F370" s="469">
        <v>-6.8967315867398879E-4</v>
      </c>
    </row>
    <row r="371" spans="2:6">
      <c r="B371" s="466" t="s">
        <v>420</v>
      </c>
      <c r="C371" s="466" t="s">
        <v>420</v>
      </c>
      <c r="D371" s="467">
        <v>45076</v>
      </c>
      <c r="E371" s="468">
        <v>3447.92</v>
      </c>
      <c r="F371" s="469">
        <v>-1.7688696343083206E-4</v>
      </c>
    </row>
    <row r="372" spans="2:6">
      <c r="B372" s="466" t="s">
        <v>420</v>
      </c>
      <c r="C372" s="466" t="s">
        <v>420</v>
      </c>
      <c r="D372" s="467">
        <v>45077</v>
      </c>
      <c r="E372" s="468">
        <v>3447.5</v>
      </c>
      <c r="F372" s="469">
        <v>-1.2181257105735421E-4</v>
      </c>
    </row>
    <row r="373" spans="2:6">
      <c r="B373" s="466" t="s">
        <v>420</v>
      </c>
      <c r="C373" s="466" t="s">
        <v>420</v>
      </c>
      <c r="D373" s="467">
        <v>45078</v>
      </c>
      <c r="E373" s="468">
        <v>3447.5</v>
      </c>
      <c r="F373" s="469">
        <v>0</v>
      </c>
    </row>
    <row r="374" spans="2:6">
      <c r="B374" s="466" t="s">
        <v>420</v>
      </c>
      <c r="C374" s="466" t="s">
        <v>420</v>
      </c>
      <c r="D374" s="467">
        <v>45079</v>
      </c>
      <c r="E374" s="468">
        <v>3447.13</v>
      </c>
      <c r="F374" s="469">
        <v>-1.0732414793325333E-4</v>
      </c>
    </row>
    <row r="375" spans="2:6">
      <c r="B375" s="466" t="s">
        <v>420</v>
      </c>
      <c r="C375" s="466" t="s">
        <v>420</v>
      </c>
      <c r="D375" s="467">
        <v>45082</v>
      </c>
      <c r="E375" s="468">
        <v>3446.96</v>
      </c>
      <c r="F375" s="469">
        <v>-4.93163878356989E-5</v>
      </c>
    </row>
    <row r="376" spans="2:6">
      <c r="B376" s="466" t="s">
        <v>420</v>
      </c>
      <c r="C376" s="466" t="s">
        <v>420</v>
      </c>
      <c r="D376" s="467">
        <v>45083</v>
      </c>
      <c r="E376" s="468">
        <v>3446.53</v>
      </c>
      <c r="F376" s="469">
        <v>-1.2474760368551892E-4</v>
      </c>
    </row>
    <row r="377" spans="2:6">
      <c r="B377" s="466" t="s">
        <v>420</v>
      </c>
      <c r="C377" s="466" t="s">
        <v>420</v>
      </c>
      <c r="D377" s="467">
        <v>45084</v>
      </c>
      <c r="E377" s="468">
        <v>3444.89</v>
      </c>
      <c r="F377" s="469">
        <v>-4.7584091825700846E-4</v>
      </c>
    </row>
    <row r="378" spans="2:6">
      <c r="B378" s="466" t="s">
        <v>420</v>
      </c>
      <c r="C378" s="466" t="s">
        <v>420</v>
      </c>
      <c r="D378" s="467">
        <v>45085</v>
      </c>
      <c r="E378" s="468">
        <v>3443.42</v>
      </c>
      <c r="F378" s="469">
        <v>-4.2671899538150707E-4</v>
      </c>
    </row>
    <row r="379" spans="2:6">
      <c r="B379" s="466" t="s">
        <v>420</v>
      </c>
      <c r="C379" s="466" t="s">
        <v>420</v>
      </c>
      <c r="D379" s="467">
        <v>45086</v>
      </c>
      <c r="E379" s="468">
        <v>3441.98</v>
      </c>
      <c r="F379" s="469">
        <v>-4.1818889359998329E-4</v>
      </c>
    </row>
    <row r="380" spans="2:6">
      <c r="B380" s="466" t="s">
        <v>420</v>
      </c>
      <c r="C380" s="466" t="s">
        <v>420</v>
      </c>
      <c r="D380" s="467">
        <v>45089</v>
      </c>
      <c r="E380" s="468">
        <v>3441.33</v>
      </c>
      <c r="F380" s="469">
        <v>-1.8884479282276216E-4</v>
      </c>
    </row>
    <row r="381" spans="2:6">
      <c r="B381" s="466" t="s">
        <v>420</v>
      </c>
      <c r="C381" s="466" t="s">
        <v>420</v>
      </c>
      <c r="D381" s="467">
        <v>45090</v>
      </c>
      <c r="E381" s="468">
        <v>3440.35</v>
      </c>
      <c r="F381" s="469">
        <v>-2.8477361950176769E-4</v>
      </c>
    </row>
    <row r="382" spans="2:6">
      <c r="B382" s="466" t="s">
        <v>420</v>
      </c>
      <c r="C382" s="466" t="s">
        <v>420</v>
      </c>
      <c r="D382" s="467">
        <v>45091</v>
      </c>
      <c r="E382" s="468">
        <v>3439.93</v>
      </c>
      <c r="F382" s="469">
        <v>-1.2208060226432565E-4</v>
      </c>
    </row>
    <row r="383" spans="2:6">
      <c r="B383" s="466" t="s">
        <v>420</v>
      </c>
      <c r="C383" s="466" t="s">
        <v>420</v>
      </c>
      <c r="D383" s="467">
        <v>45092</v>
      </c>
      <c r="E383" s="468">
        <v>3438.18</v>
      </c>
      <c r="F383" s="469">
        <v>-5.087312823226054E-4</v>
      </c>
    </row>
    <row r="384" spans="2:6">
      <c r="B384" s="466" t="s">
        <v>420</v>
      </c>
      <c r="C384" s="466" t="s">
        <v>420</v>
      </c>
      <c r="D384" s="467">
        <v>45093</v>
      </c>
      <c r="E384" s="468">
        <v>3437.39</v>
      </c>
      <c r="F384" s="469">
        <v>-2.2977272859476923E-4</v>
      </c>
    </row>
    <row r="385" spans="2:6">
      <c r="B385" s="466" t="s">
        <v>420</v>
      </c>
      <c r="C385" s="466" t="s">
        <v>420</v>
      </c>
      <c r="D385" s="467">
        <v>45096</v>
      </c>
      <c r="E385" s="468">
        <v>3436.15</v>
      </c>
      <c r="F385" s="469">
        <v>-3.6073881636933307E-4</v>
      </c>
    </row>
    <row r="386" spans="2:6">
      <c r="B386" s="466" t="s">
        <v>420</v>
      </c>
      <c r="C386" s="466" t="s">
        <v>420</v>
      </c>
      <c r="D386" s="467">
        <v>45097</v>
      </c>
      <c r="E386" s="468">
        <v>3435.31</v>
      </c>
      <c r="F386" s="469">
        <v>-2.4445964233230376E-4</v>
      </c>
    </row>
    <row r="387" spans="2:6">
      <c r="B387" s="466" t="s">
        <v>420</v>
      </c>
      <c r="C387" s="466" t="s">
        <v>420</v>
      </c>
      <c r="D387" s="467">
        <v>45098</v>
      </c>
      <c r="E387" s="468">
        <v>3434.95</v>
      </c>
      <c r="F387" s="469">
        <v>-1.0479403605500735E-4</v>
      </c>
    </row>
    <row r="388" spans="2:6">
      <c r="B388" s="466" t="s">
        <v>420</v>
      </c>
      <c r="C388" s="466" t="s">
        <v>420</v>
      </c>
      <c r="D388" s="467">
        <v>45099</v>
      </c>
      <c r="E388" s="468">
        <v>3433.81</v>
      </c>
      <c r="F388" s="469">
        <v>-3.31882560153677E-4</v>
      </c>
    </row>
    <row r="389" spans="2:6">
      <c r="B389" s="466" t="s">
        <v>420</v>
      </c>
      <c r="C389" s="466" t="s">
        <v>420</v>
      </c>
      <c r="D389" s="467">
        <v>45100</v>
      </c>
      <c r="E389" s="468">
        <v>3432.99</v>
      </c>
      <c r="F389" s="469">
        <v>-2.3880179742040582E-4</v>
      </c>
    </row>
    <row r="390" spans="2:6">
      <c r="B390" s="466" t="s">
        <v>420</v>
      </c>
      <c r="C390" s="466" t="s">
        <v>420</v>
      </c>
      <c r="D390" s="467">
        <v>45103</v>
      </c>
      <c r="E390" s="468">
        <v>3432.53</v>
      </c>
      <c r="F390" s="469">
        <v>-1.3399398192234224E-4</v>
      </c>
    </row>
    <row r="391" spans="2:6">
      <c r="B391" s="466" t="s">
        <v>420</v>
      </c>
      <c r="C391" s="466" t="s">
        <v>420</v>
      </c>
      <c r="D391" s="467">
        <v>45104</v>
      </c>
      <c r="E391" s="468">
        <v>3432.14</v>
      </c>
      <c r="F391" s="469">
        <v>-1.1361881760693349E-4</v>
      </c>
    </row>
    <row r="392" spans="2:6">
      <c r="B392" s="466" t="s">
        <v>420</v>
      </c>
      <c r="C392" s="466" t="s">
        <v>420</v>
      </c>
      <c r="D392" s="467">
        <v>45105</v>
      </c>
      <c r="E392" s="468">
        <v>3432.39</v>
      </c>
      <c r="F392" s="469">
        <v>7.2840851480417465E-5</v>
      </c>
    </row>
    <row r="393" spans="2:6">
      <c r="B393" s="466" t="s">
        <v>420</v>
      </c>
      <c r="C393" s="466" t="s">
        <v>420</v>
      </c>
      <c r="D393" s="467">
        <v>45106</v>
      </c>
      <c r="E393" s="468">
        <v>3432.51</v>
      </c>
      <c r="F393" s="469">
        <v>3.4961062117167807E-5</v>
      </c>
    </row>
    <row r="394" spans="2:6">
      <c r="B394" s="466" t="s">
        <v>420</v>
      </c>
      <c r="C394" s="466" t="s">
        <v>420</v>
      </c>
      <c r="D394" s="467">
        <v>45107</v>
      </c>
      <c r="E394" s="468">
        <v>3432.66</v>
      </c>
      <c r="F394" s="469">
        <v>4.3699799854810677E-5</v>
      </c>
    </row>
    <row r="395" spans="2:6">
      <c r="B395" s="466" t="s">
        <v>420</v>
      </c>
      <c r="C395" s="466" t="s">
        <v>2</v>
      </c>
      <c r="D395" s="467">
        <v>45110</v>
      </c>
      <c r="E395" s="468">
        <v>3432.52</v>
      </c>
      <c r="F395" s="469">
        <v>-4.0784697581430345E-5</v>
      </c>
    </row>
    <row r="396" spans="2:6">
      <c r="B396" s="466" t="s">
        <v>420</v>
      </c>
      <c r="C396" s="466" t="s">
        <v>420</v>
      </c>
      <c r="D396" s="467">
        <v>45111</v>
      </c>
      <c r="E396" s="468">
        <v>3433.63</v>
      </c>
      <c r="F396" s="469">
        <v>3.2337757682406141E-4</v>
      </c>
    </row>
    <row r="397" spans="2:6">
      <c r="B397" s="466" t="s">
        <v>420</v>
      </c>
      <c r="C397" s="466" t="s">
        <v>420</v>
      </c>
      <c r="D397" s="467">
        <v>45112</v>
      </c>
      <c r="E397" s="468">
        <v>3434.38</v>
      </c>
      <c r="F397" s="469">
        <v>2.1842772808951458E-4</v>
      </c>
    </row>
    <row r="398" spans="2:6">
      <c r="B398" s="466" t="s">
        <v>420</v>
      </c>
      <c r="C398" s="466" t="s">
        <v>420</v>
      </c>
      <c r="D398" s="467">
        <v>45113</v>
      </c>
      <c r="E398" s="468">
        <v>3435.66</v>
      </c>
      <c r="F398" s="469">
        <v>3.7270191417366317E-4</v>
      </c>
    </row>
    <row r="399" spans="2:6">
      <c r="B399" s="466" t="s">
        <v>420</v>
      </c>
      <c r="C399" s="466" t="s">
        <v>420</v>
      </c>
      <c r="D399" s="467">
        <v>45114</v>
      </c>
      <c r="E399" s="468">
        <v>3437.35</v>
      </c>
      <c r="F399" s="469">
        <v>4.918996641111328E-4</v>
      </c>
    </row>
    <row r="400" spans="2:6">
      <c r="B400" s="466" t="s">
        <v>420</v>
      </c>
      <c r="C400" s="466" t="s">
        <v>420</v>
      </c>
      <c r="D400" s="467">
        <v>45117</v>
      </c>
      <c r="E400" s="468">
        <v>3437.35</v>
      </c>
      <c r="F400" s="469">
        <v>0</v>
      </c>
    </row>
    <row r="401" spans="2:6">
      <c r="B401" s="466" t="s">
        <v>420</v>
      </c>
      <c r="C401" s="466" t="s">
        <v>420</v>
      </c>
      <c r="D401" s="467">
        <v>45118</v>
      </c>
      <c r="E401" s="468">
        <v>3437.35</v>
      </c>
      <c r="F401" s="469">
        <v>0</v>
      </c>
    </row>
    <row r="402" spans="2:6">
      <c r="B402" s="466" t="s">
        <v>420</v>
      </c>
      <c r="C402" s="466" t="s">
        <v>420</v>
      </c>
      <c r="D402" s="467">
        <v>45119</v>
      </c>
      <c r="E402" s="468">
        <v>3437.35</v>
      </c>
      <c r="F402" s="469">
        <v>0</v>
      </c>
    </row>
    <row r="403" spans="2:6">
      <c r="B403" s="466" t="s">
        <v>420</v>
      </c>
      <c r="C403" s="466" t="s">
        <v>420</v>
      </c>
      <c r="D403" s="467">
        <v>45120</v>
      </c>
      <c r="E403" s="468">
        <v>3437.35</v>
      </c>
      <c r="F403" s="469">
        <v>0</v>
      </c>
    </row>
    <row r="404" spans="2:6">
      <c r="B404" s="466" t="s">
        <v>420</v>
      </c>
      <c r="C404" s="466" t="s">
        <v>420</v>
      </c>
      <c r="D404" s="467">
        <v>45121</v>
      </c>
      <c r="E404" s="468">
        <v>3437.35</v>
      </c>
      <c r="F404" s="469">
        <v>0</v>
      </c>
    </row>
    <row r="405" spans="2:6">
      <c r="B405" s="466" t="s">
        <v>420</v>
      </c>
      <c r="C405" s="466" t="s">
        <v>420</v>
      </c>
      <c r="D405" s="467">
        <v>45124</v>
      </c>
      <c r="E405" s="468">
        <v>3437.48</v>
      </c>
      <c r="F405" s="469">
        <v>3.7819832138161415E-5</v>
      </c>
    </row>
    <row r="406" spans="2:6">
      <c r="B406" s="466" t="s">
        <v>420</v>
      </c>
      <c r="C406" s="466" t="s">
        <v>420</v>
      </c>
      <c r="D406" s="467">
        <v>45125</v>
      </c>
      <c r="E406" s="468">
        <v>3439.06</v>
      </c>
      <c r="F406" s="469">
        <v>4.5963903789983569E-4</v>
      </c>
    </row>
    <row r="407" spans="2:6">
      <c r="B407" s="466" t="s">
        <v>420</v>
      </c>
      <c r="C407" s="466" t="s">
        <v>420</v>
      </c>
      <c r="D407" s="467">
        <v>45126</v>
      </c>
      <c r="E407" s="468">
        <v>3440.25</v>
      </c>
      <c r="F407" s="469">
        <v>3.4602478584265891E-4</v>
      </c>
    </row>
    <row r="408" spans="2:6">
      <c r="B408" s="466" t="s">
        <v>420</v>
      </c>
      <c r="C408" s="466" t="s">
        <v>420</v>
      </c>
      <c r="D408" s="467">
        <v>45127</v>
      </c>
      <c r="E408" s="468">
        <v>3443.15</v>
      </c>
      <c r="F408" s="469">
        <v>8.4296199404115715E-4</v>
      </c>
    </row>
    <row r="409" spans="2:6">
      <c r="B409" s="466" t="s">
        <v>420</v>
      </c>
      <c r="C409" s="466" t="s">
        <v>420</v>
      </c>
      <c r="D409" s="467">
        <v>45128</v>
      </c>
      <c r="E409" s="468">
        <v>3444.29</v>
      </c>
      <c r="F409" s="469">
        <v>3.3109216850845085E-4</v>
      </c>
    </row>
    <row r="410" spans="2:6">
      <c r="B410" s="466" t="s">
        <v>420</v>
      </c>
      <c r="C410" s="466" t="s">
        <v>420</v>
      </c>
      <c r="D410" s="467">
        <v>45131</v>
      </c>
      <c r="E410" s="468">
        <v>3445.98</v>
      </c>
      <c r="F410" s="469">
        <v>4.9066716217277138E-4</v>
      </c>
    </row>
    <row r="411" spans="2:6">
      <c r="B411" s="466" t="s">
        <v>420</v>
      </c>
      <c r="C411" s="466" t="s">
        <v>420</v>
      </c>
      <c r="D411" s="467">
        <v>45132</v>
      </c>
      <c r="E411" s="468">
        <v>3446.28</v>
      </c>
      <c r="F411" s="469">
        <v>8.7057963191945951E-5</v>
      </c>
    </row>
    <row r="412" spans="2:6">
      <c r="B412" s="466" t="s">
        <v>420</v>
      </c>
      <c r="C412" s="466" t="s">
        <v>420</v>
      </c>
      <c r="D412" s="467">
        <v>45133</v>
      </c>
      <c r="E412" s="468">
        <v>3448.37</v>
      </c>
      <c r="F412" s="469">
        <v>6.064510138467248E-4</v>
      </c>
    </row>
    <row r="413" spans="2:6">
      <c r="B413" s="466" t="s">
        <v>420</v>
      </c>
      <c r="C413" s="466" t="s">
        <v>420</v>
      </c>
      <c r="D413" s="467">
        <v>45134</v>
      </c>
      <c r="E413" s="468">
        <v>3450.99</v>
      </c>
      <c r="F413" s="469">
        <v>7.5977925802622422E-4</v>
      </c>
    </row>
    <row r="414" spans="2:6">
      <c r="B414" s="466" t="s">
        <v>420</v>
      </c>
      <c r="C414" s="466" t="s">
        <v>420</v>
      </c>
      <c r="D414" s="467">
        <v>45135</v>
      </c>
      <c r="E414" s="468">
        <v>3453.71</v>
      </c>
      <c r="F414" s="469">
        <v>7.8817962381816657E-4</v>
      </c>
    </row>
    <row r="415" spans="2:6">
      <c r="B415" s="466" t="s">
        <v>420</v>
      </c>
      <c r="C415" s="466" t="s">
        <v>420</v>
      </c>
      <c r="D415" s="467">
        <v>45138</v>
      </c>
      <c r="E415" s="468">
        <v>3454.55</v>
      </c>
      <c r="F415" s="469">
        <v>2.4321671477922163E-4</v>
      </c>
    </row>
    <row r="416" spans="2:6">
      <c r="B416" s="466" t="s">
        <v>420</v>
      </c>
      <c r="C416" s="466" t="s">
        <v>420</v>
      </c>
      <c r="D416" s="467">
        <v>45139</v>
      </c>
      <c r="E416" s="468">
        <v>3458.91</v>
      </c>
      <c r="F416" s="469">
        <v>1.262103602495165E-3</v>
      </c>
    </row>
    <row r="417" spans="2:6">
      <c r="B417" s="466" t="s">
        <v>420</v>
      </c>
      <c r="C417" s="466" t="s">
        <v>420</v>
      </c>
      <c r="D417" s="467">
        <v>45140</v>
      </c>
      <c r="E417" s="468">
        <v>3460.84</v>
      </c>
      <c r="F417" s="469">
        <v>5.5797924779780084E-4</v>
      </c>
    </row>
    <row r="418" spans="2:6">
      <c r="B418" s="466" t="s">
        <v>420</v>
      </c>
      <c r="C418" s="466" t="s">
        <v>420</v>
      </c>
      <c r="D418" s="467">
        <v>45141</v>
      </c>
      <c r="E418" s="468">
        <v>3463.68</v>
      </c>
      <c r="F418" s="469">
        <v>8.2061002531168465E-4</v>
      </c>
    </row>
    <row r="419" spans="2:6">
      <c r="B419" s="466" t="s">
        <v>420</v>
      </c>
      <c r="C419" s="466" t="s">
        <v>420</v>
      </c>
      <c r="D419" s="467">
        <v>45142</v>
      </c>
      <c r="E419" s="468">
        <v>3465.09</v>
      </c>
      <c r="F419" s="469">
        <v>4.0708148558767245E-4</v>
      </c>
    </row>
    <row r="420" spans="2:6">
      <c r="B420" s="466" t="s">
        <v>420</v>
      </c>
      <c r="C420" s="466" t="s">
        <v>420</v>
      </c>
      <c r="D420" s="467">
        <v>45145</v>
      </c>
      <c r="E420" s="468">
        <v>3465.56</v>
      </c>
      <c r="F420" s="469">
        <v>1.3563861256123214E-4</v>
      </c>
    </row>
    <row r="421" spans="2:6">
      <c r="B421" s="466" t="s">
        <v>420</v>
      </c>
      <c r="C421" s="466" t="s">
        <v>420</v>
      </c>
      <c r="D421" s="467">
        <v>45146</v>
      </c>
      <c r="E421" s="468">
        <v>3466.93</v>
      </c>
      <c r="F421" s="469">
        <v>3.9531850552288546E-4</v>
      </c>
    </row>
    <row r="422" spans="2:6">
      <c r="B422" s="466" t="s">
        <v>420</v>
      </c>
      <c r="C422" s="466" t="s">
        <v>420</v>
      </c>
      <c r="D422" s="467">
        <v>45147</v>
      </c>
      <c r="E422" s="468">
        <v>3468.1</v>
      </c>
      <c r="F422" s="469">
        <v>3.3747436492806974E-4</v>
      </c>
    </row>
    <row r="423" spans="2:6">
      <c r="B423" s="466" t="s">
        <v>420</v>
      </c>
      <c r="C423" s="466" t="s">
        <v>420</v>
      </c>
      <c r="D423" s="467">
        <v>45148</v>
      </c>
      <c r="E423" s="468">
        <v>3468.92</v>
      </c>
      <c r="F423" s="469">
        <v>2.3644070240193873E-4</v>
      </c>
    </row>
    <row r="424" spans="2:6">
      <c r="B424" s="466" t="s">
        <v>420</v>
      </c>
      <c r="C424" s="466" t="s">
        <v>420</v>
      </c>
      <c r="D424" s="467">
        <v>45149</v>
      </c>
      <c r="E424" s="468">
        <v>3469.54</v>
      </c>
      <c r="F424" s="469">
        <v>1.7872997935953867E-4</v>
      </c>
    </row>
    <row r="425" spans="2:6">
      <c r="B425" s="466" t="s">
        <v>420</v>
      </c>
      <c r="C425" s="466" t="s">
        <v>420</v>
      </c>
      <c r="D425" s="467">
        <v>45152</v>
      </c>
      <c r="E425" s="468">
        <v>3470.54</v>
      </c>
      <c r="F425" s="469">
        <v>2.8822264622975957E-4</v>
      </c>
    </row>
    <row r="426" spans="2:6">
      <c r="B426" s="466" t="s">
        <v>420</v>
      </c>
      <c r="C426" s="466" t="s">
        <v>420</v>
      </c>
      <c r="D426" s="467">
        <v>45153</v>
      </c>
      <c r="E426" s="468">
        <v>3470.99</v>
      </c>
      <c r="F426" s="469">
        <v>1.2966281904251733E-4</v>
      </c>
    </row>
    <row r="427" spans="2:6">
      <c r="B427" s="466" t="s">
        <v>420</v>
      </c>
      <c r="C427" s="466" t="s">
        <v>420</v>
      </c>
      <c r="D427" s="467">
        <v>45154</v>
      </c>
      <c r="E427" s="468">
        <v>3472.55</v>
      </c>
      <c r="F427" s="469">
        <v>4.4943949708884219E-4</v>
      </c>
    </row>
    <row r="428" spans="2:6">
      <c r="B428" s="466" t="s">
        <v>420</v>
      </c>
      <c r="C428" s="466" t="s">
        <v>420</v>
      </c>
      <c r="D428" s="467">
        <v>45155</v>
      </c>
      <c r="E428" s="468">
        <v>3472.44</v>
      </c>
      <c r="F428" s="469">
        <v>-3.1677009690321904E-5</v>
      </c>
    </row>
    <row r="429" spans="2:6">
      <c r="B429" s="466" t="s">
        <v>420</v>
      </c>
      <c r="C429" s="466" t="s">
        <v>420</v>
      </c>
      <c r="D429" s="467">
        <v>45156</v>
      </c>
      <c r="E429" s="468">
        <v>3472.74</v>
      </c>
      <c r="F429" s="469">
        <v>8.6394581331780294E-5</v>
      </c>
    </row>
    <row r="430" spans="2:6">
      <c r="B430" s="466" t="s">
        <v>420</v>
      </c>
      <c r="C430" s="466" t="s">
        <v>420</v>
      </c>
      <c r="D430" s="467">
        <v>45159</v>
      </c>
      <c r="E430" s="468">
        <v>3472.52</v>
      </c>
      <c r="F430" s="469">
        <v>-6.3350553165454342E-5</v>
      </c>
    </row>
    <row r="431" spans="2:6">
      <c r="B431" s="466" t="s">
        <v>420</v>
      </c>
      <c r="C431" s="466" t="s">
        <v>420</v>
      </c>
      <c r="D431" s="467">
        <v>45160</v>
      </c>
      <c r="E431" s="468">
        <v>3473.75</v>
      </c>
      <c r="F431" s="469">
        <v>3.5420962298273823E-4</v>
      </c>
    </row>
    <row r="432" spans="2:6">
      <c r="B432" s="466" t="s">
        <v>420</v>
      </c>
      <c r="C432" s="466" t="s">
        <v>420</v>
      </c>
      <c r="D432" s="467">
        <v>45161</v>
      </c>
      <c r="E432" s="468">
        <v>3474.21</v>
      </c>
      <c r="F432" s="469">
        <v>1.3242173443685825E-4</v>
      </c>
    </row>
    <row r="433" spans="2:6">
      <c r="B433" s="466" t="s">
        <v>420</v>
      </c>
      <c r="C433" s="466" t="s">
        <v>420</v>
      </c>
      <c r="D433" s="467">
        <v>45162</v>
      </c>
      <c r="E433" s="468">
        <v>3474.23</v>
      </c>
      <c r="F433" s="469">
        <v>5.7567044018587852E-6</v>
      </c>
    </row>
    <row r="434" spans="2:6">
      <c r="B434" s="466" t="s">
        <v>420</v>
      </c>
      <c r="C434" s="466" t="s">
        <v>420</v>
      </c>
      <c r="D434" s="467">
        <v>45163</v>
      </c>
      <c r="E434" s="468">
        <v>3474.36</v>
      </c>
      <c r="F434" s="469">
        <v>3.7418363205691373E-5</v>
      </c>
    </row>
    <row r="435" spans="2:6">
      <c r="B435" s="466" t="s">
        <v>420</v>
      </c>
      <c r="C435" s="466" t="s">
        <v>420</v>
      </c>
      <c r="D435" s="467">
        <v>45166</v>
      </c>
      <c r="E435" s="468">
        <v>3473.31</v>
      </c>
      <c r="F435" s="469">
        <v>-3.0221393292582862E-4</v>
      </c>
    </row>
    <row r="436" spans="2:6">
      <c r="B436" s="466" t="s">
        <v>420</v>
      </c>
      <c r="C436" s="466" t="s">
        <v>420</v>
      </c>
      <c r="D436" s="467">
        <v>45167</v>
      </c>
      <c r="E436" s="468">
        <v>3473.64</v>
      </c>
      <c r="F436" s="469">
        <v>9.5010235193497626E-5</v>
      </c>
    </row>
    <row r="437" spans="2:6">
      <c r="B437" s="466" t="s">
        <v>420</v>
      </c>
      <c r="C437" s="466" t="s">
        <v>420</v>
      </c>
      <c r="D437" s="467">
        <v>45168</v>
      </c>
      <c r="E437" s="468">
        <v>3473.86</v>
      </c>
      <c r="F437" s="469">
        <v>6.3334139404271791E-5</v>
      </c>
    </row>
    <row r="438" spans="2:6">
      <c r="B438" s="466" t="s">
        <v>420</v>
      </c>
      <c r="C438" s="466" t="s">
        <v>420</v>
      </c>
      <c r="D438" s="467">
        <v>45169</v>
      </c>
      <c r="E438" s="468">
        <v>3472.78</v>
      </c>
      <c r="F438" s="469">
        <v>-3.1089335782096206E-4</v>
      </c>
    </row>
    <row r="439" spans="2:6">
      <c r="B439" s="466" t="s">
        <v>420</v>
      </c>
      <c r="C439" s="466" t="s">
        <v>420</v>
      </c>
      <c r="D439" s="467">
        <v>45170</v>
      </c>
      <c r="E439" s="468">
        <v>3472.98</v>
      </c>
      <c r="F439" s="469">
        <v>5.7590748622088957E-5</v>
      </c>
    </row>
    <row r="440" spans="2:6">
      <c r="B440" s="466" t="s">
        <v>420</v>
      </c>
      <c r="C440" s="466" t="s">
        <v>420</v>
      </c>
      <c r="D440" s="467">
        <v>45173</v>
      </c>
      <c r="E440" s="468">
        <v>3472.65</v>
      </c>
      <c r="F440" s="469">
        <v>-9.5019262996022793E-5</v>
      </c>
    </row>
    <row r="441" spans="2:6">
      <c r="B441" s="466" t="s">
        <v>420</v>
      </c>
      <c r="C441" s="466" t="s">
        <v>420</v>
      </c>
      <c r="D441" s="467">
        <v>45174</v>
      </c>
      <c r="E441" s="468">
        <v>3471.89</v>
      </c>
      <c r="F441" s="469">
        <v>-2.1885303730586678E-4</v>
      </c>
    </row>
    <row r="442" spans="2:6">
      <c r="B442" s="466" t="s">
        <v>420</v>
      </c>
      <c r="C442" s="466" t="s">
        <v>420</v>
      </c>
      <c r="D442" s="467">
        <v>45175</v>
      </c>
      <c r="E442" s="468">
        <v>3471.85</v>
      </c>
      <c r="F442" s="469">
        <v>-1.1521102339061325E-5</v>
      </c>
    </row>
    <row r="443" spans="2:6">
      <c r="B443" s="466" t="s">
        <v>420</v>
      </c>
      <c r="C443" s="466" t="s">
        <v>420</v>
      </c>
      <c r="D443" s="467">
        <v>45176</v>
      </c>
      <c r="E443" s="468">
        <v>3469.74</v>
      </c>
      <c r="F443" s="469">
        <v>-6.0774515028014676E-4</v>
      </c>
    </row>
    <row r="444" spans="2:6">
      <c r="B444" s="466" t="s">
        <v>420</v>
      </c>
      <c r="C444" s="466" t="s">
        <v>420</v>
      </c>
      <c r="D444" s="467">
        <v>45177</v>
      </c>
      <c r="E444" s="468">
        <v>3469.79</v>
      </c>
      <c r="F444" s="469">
        <v>1.4410301636486279E-5</v>
      </c>
    </row>
    <row r="445" spans="2:6">
      <c r="B445" s="466" t="s">
        <v>420</v>
      </c>
      <c r="C445" s="466" t="s">
        <v>420</v>
      </c>
      <c r="D445" s="467">
        <v>45180</v>
      </c>
      <c r="E445" s="468">
        <v>3469.58</v>
      </c>
      <c r="F445" s="469">
        <v>-6.0522394727068896E-5</v>
      </c>
    </row>
    <row r="446" spans="2:6">
      <c r="B446" s="466" t="s">
        <v>420</v>
      </c>
      <c r="C446" s="466" t="s">
        <v>420</v>
      </c>
      <c r="D446" s="467">
        <v>45181</v>
      </c>
      <c r="E446" s="468">
        <v>3467.91</v>
      </c>
      <c r="F446" s="469">
        <v>-4.8132627003846942E-4</v>
      </c>
    </row>
    <row r="447" spans="2:6">
      <c r="B447" s="466" t="s">
        <v>420</v>
      </c>
      <c r="C447" s="466" t="s">
        <v>420</v>
      </c>
      <c r="D447" s="467">
        <v>45182</v>
      </c>
      <c r="E447" s="468">
        <v>3468.16</v>
      </c>
      <c r="F447" s="469">
        <v>7.2089529428387707E-5</v>
      </c>
    </row>
    <row r="448" spans="2:6">
      <c r="B448" s="466" t="s">
        <v>420</v>
      </c>
      <c r="C448" s="466" t="s">
        <v>420</v>
      </c>
      <c r="D448" s="467">
        <v>45183</v>
      </c>
      <c r="E448" s="468">
        <v>3466.09</v>
      </c>
      <c r="F448" s="469">
        <v>-5.9685827643468268E-4</v>
      </c>
    </row>
    <row r="449" spans="2:6">
      <c r="B449" s="466" t="s">
        <v>420</v>
      </c>
      <c r="C449" s="466" t="s">
        <v>420</v>
      </c>
      <c r="D449" s="467">
        <v>45184</v>
      </c>
      <c r="E449" s="468">
        <v>3465.98</v>
      </c>
      <c r="F449" s="469">
        <v>-3.1736048400395639E-5</v>
      </c>
    </row>
    <row r="450" spans="2:6">
      <c r="B450" s="466" t="s">
        <v>420</v>
      </c>
      <c r="C450" s="466" t="s">
        <v>420</v>
      </c>
      <c r="D450" s="467">
        <v>45187</v>
      </c>
      <c r="E450" s="468">
        <v>3465.26</v>
      </c>
      <c r="F450" s="469">
        <v>-2.0773345489581588E-4</v>
      </c>
    </row>
    <row r="451" spans="2:6">
      <c r="B451" s="466" t="s">
        <v>420</v>
      </c>
      <c r="C451" s="466" t="s">
        <v>420</v>
      </c>
      <c r="D451" s="467">
        <v>45188</v>
      </c>
      <c r="E451" s="468">
        <v>3464.6</v>
      </c>
      <c r="F451" s="469">
        <v>-1.9046189896293762E-4</v>
      </c>
    </row>
    <row r="452" spans="2:6">
      <c r="B452" s="466" t="s">
        <v>420</v>
      </c>
      <c r="C452" s="466" t="s">
        <v>420</v>
      </c>
      <c r="D452" s="467">
        <v>45189</v>
      </c>
      <c r="E452" s="468">
        <v>3464.15</v>
      </c>
      <c r="F452" s="469">
        <v>-1.2988512382376555E-4</v>
      </c>
    </row>
    <row r="453" spans="2:6">
      <c r="B453" s="466" t="s">
        <v>420</v>
      </c>
      <c r="C453" s="466" t="s">
        <v>420</v>
      </c>
      <c r="D453" s="467">
        <v>45190</v>
      </c>
      <c r="E453" s="468">
        <v>3462.81</v>
      </c>
      <c r="F453" s="469">
        <v>-3.8681927745627226E-4</v>
      </c>
    </row>
    <row r="454" spans="2:6">
      <c r="B454" s="466" t="s">
        <v>420</v>
      </c>
      <c r="C454" s="466" t="s">
        <v>420</v>
      </c>
      <c r="D454" s="467">
        <v>45191</v>
      </c>
      <c r="E454" s="468">
        <v>3461.93</v>
      </c>
      <c r="F454" s="469">
        <v>-2.5412887221652622E-4</v>
      </c>
    </row>
    <row r="455" spans="2:6">
      <c r="B455" s="466" t="s">
        <v>420</v>
      </c>
      <c r="C455" s="466" t="s">
        <v>420</v>
      </c>
      <c r="D455" s="467">
        <v>45194</v>
      </c>
      <c r="E455" s="468">
        <v>3461.61</v>
      </c>
      <c r="F455" s="469">
        <v>-9.2433989133145088E-5</v>
      </c>
    </row>
    <row r="456" spans="2:6">
      <c r="B456" s="466" t="s">
        <v>420</v>
      </c>
      <c r="C456" s="466" t="s">
        <v>420</v>
      </c>
      <c r="D456" s="467">
        <v>45195</v>
      </c>
      <c r="E456" s="468">
        <v>3461.31</v>
      </c>
      <c r="F456" s="469">
        <v>-8.6664875592623629E-5</v>
      </c>
    </row>
    <row r="457" spans="2:6">
      <c r="B457" s="466" t="s">
        <v>420</v>
      </c>
      <c r="C457" s="466" t="s">
        <v>420</v>
      </c>
      <c r="D457" s="467">
        <v>45196</v>
      </c>
      <c r="E457" s="468">
        <v>3460.47</v>
      </c>
      <c r="F457" s="469">
        <v>-2.4268268372383447E-4</v>
      </c>
    </row>
    <row r="458" spans="2:6">
      <c r="B458" s="466" t="s">
        <v>420</v>
      </c>
      <c r="C458" s="466" t="s">
        <v>420</v>
      </c>
      <c r="D458" s="467">
        <v>45197</v>
      </c>
      <c r="E458" s="468">
        <v>3459.36</v>
      </c>
      <c r="F458" s="469">
        <v>-3.2076567633866865E-4</v>
      </c>
    </row>
    <row r="459" spans="2:6">
      <c r="B459" s="466" t="s">
        <v>420</v>
      </c>
      <c r="C459" s="466" t="s">
        <v>420</v>
      </c>
      <c r="D459" s="467">
        <v>45198</v>
      </c>
      <c r="E459" s="468">
        <v>3459.5</v>
      </c>
      <c r="F459" s="469">
        <v>4.0469913509976602E-5</v>
      </c>
    </row>
    <row r="460" spans="2:6">
      <c r="B460" s="466" t="s">
        <v>420</v>
      </c>
      <c r="C460" s="466" t="s">
        <v>3</v>
      </c>
      <c r="D460" s="467">
        <v>45201</v>
      </c>
      <c r="E460" s="468">
        <v>3457.7</v>
      </c>
      <c r="F460" s="469">
        <v>-5.2030640265939639E-4</v>
      </c>
    </row>
    <row r="461" spans="2:6">
      <c r="B461" s="466" t="s">
        <v>420</v>
      </c>
      <c r="C461" s="466" t="s">
        <v>420</v>
      </c>
      <c r="D461" s="467">
        <v>45202</v>
      </c>
      <c r="E461" s="468">
        <v>3457.48</v>
      </c>
      <c r="F461" s="469">
        <v>-6.3626109841744496E-5</v>
      </c>
    </row>
    <row r="462" spans="2:6">
      <c r="B462" s="466" t="s">
        <v>420</v>
      </c>
      <c r="C462" s="466" t="s">
        <v>420</v>
      </c>
      <c r="D462" s="467">
        <v>45203</v>
      </c>
      <c r="E462" s="468">
        <v>3456.49</v>
      </c>
      <c r="F462" s="469">
        <v>-2.8633571271568787E-4</v>
      </c>
    </row>
    <row r="463" spans="2:6">
      <c r="B463" s="466" t="s">
        <v>420</v>
      </c>
      <c r="C463" s="466" t="s">
        <v>420</v>
      </c>
      <c r="D463" s="467">
        <v>45204</v>
      </c>
      <c r="E463" s="468">
        <v>3455.64</v>
      </c>
      <c r="F463" s="469">
        <v>-2.4591420776565507E-4</v>
      </c>
    </row>
    <row r="464" spans="2:6">
      <c r="B464" s="466" t="s">
        <v>420</v>
      </c>
      <c r="C464" s="466" t="s">
        <v>420</v>
      </c>
      <c r="D464" s="467">
        <v>45205</v>
      </c>
      <c r="E464" s="468">
        <v>3454.99</v>
      </c>
      <c r="F464" s="469">
        <v>-1.8809829727636299E-4</v>
      </c>
    </row>
    <row r="465" spans="2:6">
      <c r="B465" s="466" t="s">
        <v>420</v>
      </c>
      <c r="C465" s="466" t="s">
        <v>420</v>
      </c>
      <c r="D465" s="467">
        <v>45208</v>
      </c>
      <c r="E465" s="468">
        <v>3454.46</v>
      </c>
      <c r="F465" s="469">
        <v>-1.534013123047376E-4</v>
      </c>
    </row>
    <row r="466" spans="2:6">
      <c r="B466" s="466" t="s">
        <v>420</v>
      </c>
      <c r="C466" s="466" t="s">
        <v>420</v>
      </c>
      <c r="D466" s="467">
        <v>45209</v>
      </c>
      <c r="E466" s="468">
        <v>3454.33</v>
      </c>
      <c r="F466" s="469">
        <v>-3.7632509856854369E-5</v>
      </c>
    </row>
    <row r="467" spans="2:6">
      <c r="B467" s="466" t="s">
        <v>420</v>
      </c>
      <c r="C467" s="466" t="s">
        <v>420</v>
      </c>
      <c r="D467" s="467">
        <v>45210</v>
      </c>
      <c r="E467" s="468">
        <v>3454.39</v>
      </c>
      <c r="F467" s="469">
        <v>1.7369504361177256E-5</v>
      </c>
    </row>
    <row r="468" spans="2:6">
      <c r="B468" s="466" t="s">
        <v>420</v>
      </c>
      <c r="C468" s="466" t="s">
        <v>420</v>
      </c>
      <c r="D468" s="467">
        <v>45211</v>
      </c>
      <c r="E468" s="468">
        <v>3453.44</v>
      </c>
      <c r="F468" s="469">
        <v>-2.7501237555684744E-4</v>
      </c>
    </row>
    <row r="469" spans="2:6">
      <c r="B469" s="466" t="s">
        <v>420</v>
      </c>
      <c r="C469" s="466" t="s">
        <v>420</v>
      </c>
      <c r="D469" s="467">
        <v>45212</v>
      </c>
      <c r="E469" s="468">
        <v>3453.08</v>
      </c>
      <c r="F469" s="469">
        <v>-1.0424388435882116E-4</v>
      </c>
    </row>
    <row r="470" spans="2:6">
      <c r="B470" s="466" t="s">
        <v>420</v>
      </c>
      <c r="C470" s="466" t="s">
        <v>420</v>
      </c>
      <c r="D470" s="467">
        <v>45215</v>
      </c>
      <c r="E470" s="468">
        <v>3452.37</v>
      </c>
      <c r="F470" s="469">
        <v>-2.0561353921717319E-4</v>
      </c>
    </row>
    <row r="471" spans="2:6">
      <c r="B471" s="466" t="s">
        <v>420</v>
      </c>
      <c r="C471" s="466" t="s">
        <v>420</v>
      </c>
      <c r="D471" s="467">
        <v>45216</v>
      </c>
      <c r="E471" s="468">
        <v>3451.53</v>
      </c>
      <c r="F471" s="469">
        <v>-2.4331111671103931E-4</v>
      </c>
    </row>
    <row r="472" spans="2:6">
      <c r="B472" s="466" t="s">
        <v>420</v>
      </c>
      <c r="C472" s="466" t="s">
        <v>420</v>
      </c>
      <c r="D472" s="467">
        <v>45217</v>
      </c>
      <c r="E472" s="468">
        <v>3452.08</v>
      </c>
      <c r="F472" s="469">
        <v>1.593496217618642E-4</v>
      </c>
    </row>
    <row r="473" spans="2:6">
      <c r="B473" s="466" t="s">
        <v>420</v>
      </c>
      <c r="C473" s="466" t="s">
        <v>420</v>
      </c>
      <c r="D473" s="467">
        <v>45218</v>
      </c>
      <c r="E473" s="468">
        <v>3451.52</v>
      </c>
      <c r="F473" s="469">
        <v>-1.6222103775113711E-4</v>
      </c>
    </row>
    <row r="474" spans="2:6">
      <c r="B474" s="466" t="s">
        <v>420</v>
      </c>
      <c r="C474" s="466" t="s">
        <v>420</v>
      </c>
      <c r="D474" s="467">
        <v>45219</v>
      </c>
      <c r="E474" s="468">
        <v>3451.08</v>
      </c>
      <c r="F474" s="469">
        <v>-1.2748006675321441E-4</v>
      </c>
    </row>
    <row r="475" spans="2:6">
      <c r="B475" s="466" t="s">
        <v>420</v>
      </c>
      <c r="C475" s="466" t="s">
        <v>420</v>
      </c>
      <c r="D475" s="467">
        <v>45222</v>
      </c>
      <c r="E475" s="468">
        <v>3450.39</v>
      </c>
      <c r="F475" s="469">
        <v>-1.99937410897474E-4</v>
      </c>
    </row>
    <row r="476" spans="2:6">
      <c r="B476" s="466" t="s">
        <v>420</v>
      </c>
      <c r="C476" s="466" t="s">
        <v>420</v>
      </c>
      <c r="D476" s="467">
        <v>45223</v>
      </c>
      <c r="E476" s="468">
        <v>3449.79</v>
      </c>
      <c r="F476" s="469">
        <v>-1.7389338596503846E-4</v>
      </c>
    </row>
    <row r="477" spans="2:6">
      <c r="B477" s="466" t="s">
        <v>420</v>
      </c>
      <c r="C477" s="466" t="s">
        <v>420</v>
      </c>
      <c r="D477" s="467">
        <v>45224</v>
      </c>
      <c r="E477" s="468">
        <v>3449.96</v>
      </c>
      <c r="F477" s="469">
        <v>4.9278361871323405E-5</v>
      </c>
    </row>
    <row r="478" spans="2:6">
      <c r="B478" s="466" t="s">
        <v>420</v>
      </c>
      <c r="C478" s="466" t="s">
        <v>420</v>
      </c>
      <c r="D478" s="467">
        <v>45225</v>
      </c>
      <c r="E478" s="468">
        <v>3448.51</v>
      </c>
      <c r="F478" s="469">
        <v>-4.2029472805476528E-4</v>
      </c>
    </row>
    <row r="479" spans="2:6">
      <c r="B479" s="466" t="s">
        <v>420</v>
      </c>
      <c r="C479" s="466" t="s">
        <v>420</v>
      </c>
      <c r="D479" s="467">
        <v>45226</v>
      </c>
      <c r="E479" s="468">
        <v>3448.76</v>
      </c>
      <c r="F479" s="469">
        <v>7.2495077584232024E-5</v>
      </c>
    </row>
    <row r="480" spans="2:6">
      <c r="B480" s="466" t="s">
        <v>420</v>
      </c>
      <c r="C480" s="466" t="s">
        <v>420</v>
      </c>
      <c r="D480" s="467">
        <v>45229</v>
      </c>
      <c r="E480" s="468">
        <v>3448.45</v>
      </c>
      <c r="F480" s="469">
        <v>-8.9887379811990441E-5</v>
      </c>
    </row>
    <row r="481" spans="2:6">
      <c r="B481" s="466" t="s">
        <v>420</v>
      </c>
      <c r="C481" s="466" t="s">
        <v>420</v>
      </c>
      <c r="D481" s="467">
        <v>45230</v>
      </c>
      <c r="E481" s="468">
        <v>3447.95</v>
      </c>
      <c r="F481" s="469">
        <v>-1.4499267786976757E-4</v>
      </c>
    </row>
    <row r="482" spans="2:6">
      <c r="B482" s="466" t="s">
        <v>420</v>
      </c>
      <c r="C482" s="466" t="s">
        <v>420</v>
      </c>
      <c r="D482" s="467">
        <v>45231</v>
      </c>
      <c r="E482" s="468">
        <v>3447.61</v>
      </c>
      <c r="F482" s="469">
        <v>-9.8609318580516193E-5</v>
      </c>
    </row>
    <row r="483" spans="2:6">
      <c r="B483" s="466" t="s">
        <v>420</v>
      </c>
      <c r="C483" s="466" t="s">
        <v>420</v>
      </c>
      <c r="D483" s="467">
        <v>45232</v>
      </c>
      <c r="E483" s="468">
        <v>3446.45</v>
      </c>
      <c r="F483" s="469">
        <v>-3.3646497138606433E-4</v>
      </c>
    </row>
    <row r="484" spans="2:6">
      <c r="B484" s="466" t="s">
        <v>420</v>
      </c>
      <c r="C484" s="466" t="s">
        <v>420</v>
      </c>
      <c r="D484" s="467">
        <v>45233</v>
      </c>
      <c r="E484" s="468">
        <v>3445.77</v>
      </c>
      <c r="F484" s="469">
        <v>-1.9730447271825685E-4</v>
      </c>
    </row>
    <row r="485" spans="2:6">
      <c r="B485" s="466" t="s">
        <v>420</v>
      </c>
      <c r="C485" s="466" t="s">
        <v>420</v>
      </c>
      <c r="D485" s="467">
        <v>45236</v>
      </c>
      <c r="E485" s="468">
        <v>3445.8</v>
      </c>
      <c r="F485" s="469">
        <v>8.706326887807395E-6</v>
      </c>
    </row>
    <row r="486" spans="2:6">
      <c r="B486" s="466" t="s">
        <v>420</v>
      </c>
      <c r="C486" s="466" t="s">
        <v>420</v>
      </c>
      <c r="D486" s="467">
        <v>45237</v>
      </c>
      <c r="E486" s="468">
        <v>3445.08</v>
      </c>
      <c r="F486" s="469">
        <v>-2.0895002611882716E-4</v>
      </c>
    </row>
    <row r="487" spans="2:6">
      <c r="B487" s="466" t="s">
        <v>420</v>
      </c>
      <c r="C487" s="466" t="s">
        <v>420</v>
      </c>
      <c r="D487" s="467">
        <v>45238</v>
      </c>
      <c r="E487" s="468">
        <v>3445.12</v>
      </c>
      <c r="F487" s="469">
        <v>1.1610760853148147E-5</v>
      </c>
    </row>
    <row r="488" spans="2:6">
      <c r="B488" s="466" t="s">
        <v>420</v>
      </c>
      <c r="C488" s="466" t="s">
        <v>420</v>
      </c>
      <c r="D488" s="467">
        <v>45239</v>
      </c>
      <c r="E488" s="468">
        <v>3443.29</v>
      </c>
      <c r="F488" s="469">
        <v>-5.3118614155673162E-4</v>
      </c>
    </row>
    <row r="489" spans="2:6">
      <c r="B489" s="466" t="s">
        <v>420</v>
      </c>
      <c r="C489" s="466" t="s">
        <v>420</v>
      </c>
      <c r="D489" s="467">
        <v>45240</v>
      </c>
      <c r="E489" s="468">
        <v>3442.95</v>
      </c>
      <c r="F489" s="469">
        <v>-9.874277217432906E-5</v>
      </c>
    </row>
    <row r="490" spans="2:6">
      <c r="B490" s="466" t="s">
        <v>420</v>
      </c>
      <c r="C490" s="466" t="s">
        <v>420</v>
      </c>
      <c r="D490" s="467">
        <v>45243</v>
      </c>
      <c r="E490" s="468">
        <v>3442.05</v>
      </c>
      <c r="F490" s="469">
        <v>-2.6140373807334881E-4</v>
      </c>
    </row>
    <row r="491" spans="2:6">
      <c r="B491" s="466" t="s">
        <v>420</v>
      </c>
      <c r="C491" s="466" t="s">
        <v>420</v>
      </c>
      <c r="D491" s="467">
        <v>45244</v>
      </c>
      <c r="E491" s="468">
        <v>3442.05</v>
      </c>
      <c r="F491" s="469">
        <v>0</v>
      </c>
    </row>
    <row r="492" spans="2:6">
      <c r="B492" s="466" t="s">
        <v>420</v>
      </c>
      <c r="C492" s="466" t="s">
        <v>420</v>
      </c>
      <c r="D492" s="467">
        <v>45245</v>
      </c>
      <c r="E492" s="468">
        <v>3441.52</v>
      </c>
      <c r="F492" s="469">
        <v>-1.5397800729222412E-4</v>
      </c>
    </row>
    <row r="493" spans="2:6">
      <c r="B493" s="466" t="s">
        <v>420</v>
      </c>
      <c r="C493" s="466" t="s">
        <v>420</v>
      </c>
      <c r="D493" s="467">
        <v>45246</v>
      </c>
      <c r="E493" s="468">
        <v>3440.49</v>
      </c>
      <c r="F493" s="469">
        <v>-2.9928636184017529E-4</v>
      </c>
    </row>
    <row r="494" spans="2:6">
      <c r="B494" s="466" t="s">
        <v>420</v>
      </c>
      <c r="C494" s="466" t="s">
        <v>420</v>
      </c>
      <c r="D494" s="467">
        <v>45247</v>
      </c>
      <c r="E494" s="468">
        <v>3439.99</v>
      </c>
      <c r="F494" s="469">
        <v>-1.4532813639917572E-4</v>
      </c>
    </row>
    <row r="495" spans="2:6">
      <c r="B495" s="466" t="s">
        <v>420</v>
      </c>
      <c r="C495" s="466" t="s">
        <v>420</v>
      </c>
      <c r="D495" s="467">
        <v>45250</v>
      </c>
      <c r="E495" s="468">
        <v>3439.3</v>
      </c>
      <c r="F495" s="469">
        <v>-2.0058197843586751E-4</v>
      </c>
    </row>
    <row r="496" spans="2:6">
      <c r="B496" s="466" t="s">
        <v>420</v>
      </c>
      <c r="C496" s="466" t="s">
        <v>420</v>
      </c>
      <c r="D496" s="467">
        <v>45251</v>
      </c>
      <c r="E496" s="468">
        <v>3438.68</v>
      </c>
      <c r="F496" s="469">
        <v>-1.8026924083399109E-4</v>
      </c>
    </row>
    <row r="497" spans="2:6">
      <c r="B497" s="466" t="s">
        <v>420</v>
      </c>
      <c r="C497" s="466" t="s">
        <v>420</v>
      </c>
      <c r="D497" s="467">
        <v>45252</v>
      </c>
      <c r="E497" s="468">
        <v>3437.62</v>
      </c>
      <c r="F497" s="469">
        <v>-3.0825781986109366E-4</v>
      </c>
    </row>
    <row r="498" spans="2:6">
      <c r="B498" s="466" t="s">
        <v>420</v>
      </c>
      <c r="C498" s="466" t="s">
        <v>420</v>
      </c>
      <c r="D498" s="467">
        <v>45253</v>
      </c>
      <c r="E498" s="468">
        <v>3436.74</v>
      </c>
      <c r="F498" s="469">
        <v>-2.5599106358472116E-4</v>
      </c>
    </row>
    <row r="499" spans="2:6">
      <c r="B499" s="466" t="s">
        <v>420</v>
      </c>
      <c r="C499" s="466" t="s">
        <v>420</v>
      </c>
      <c r="D499" s="467">
        <v>45254</v>
      </c>
      <c r="E499" s="468">
        <v>3436.84</v>
      </c>
      <c r="F499" s="469">
        <v>2.9097342248864855E-5</v>
      </c>
    </row>
    <row r="500" spans="2:6">
      <c r="B500" s="466" t="s">
        <v>420</v>
      </c>
      <c r="C500" s="466" t="s">
        <v>420</v>
      </c>
      <c r="D500" s="467">
        <v>45257</v>
      </c>
      <c r="E500" s="468">
        <v>3436.19</v>
      </c>
      <c r="F500" s="469">
        <v>-1.8912722151746689E-4</v>
      </c>
    </row>
    <row r="501" spans="2:6">
      <c r="B501" s="466" t="s">
        <v>420</v>
      </c>
      <c r="C501" s="466" t="s">
        <v>420</v>
      </c>
      <c r="D501" s="467">
        <v>45258</v>
      </c>
      <c r="E501" s="468">
        <v>3435.15</v>
      </c>
      <c r="F501" s="469">
        <v>-3.0266079582327041E-4</v>
      </c>
    </row>
    <row r="502" spans="2:6">
      <c r="B502" s="466" t="s">
        <v>420</v>
      </c>
      <c r="C502" s="466" t="s">
        <v>420</v>
      </c>
      <c r="D502" s="467">
        <v>45259</v>
      </c>
      <c r="E502" s="468">
        <v>3434.08</v>
      </c>
      <c r="F502" s="469">
        <v>-3.1148567020367778E-4</v>
      </c>
    </row>
    <row r="503" spans="2:6">
      <c r="B503" s="466" t="s">
        <v>420</v>
      </c>
      <c r="C503" s="466" t="s">
        <v>420</v>
      </c>
      <c r="D503" s="467">
        <v>45260</v>
      </c>
      <c r="E503" s="468">
        <v>3432.78</v>
      </c>
      <c r="F503" s="469">
        <v>-3.7855844942451169E-4</v>
      </c>
    </row>
    <row r="504" spans="2:6">
      <c r="B504" s="466" t="s">
        <v>420</v>
      </c>
      <c r="C504" s="466" t="s">
        <v>420</v>
      </c>
      <c r="D504" s="467">
        <v>45261</v>
      </c>
      <c r="E504" s="468">
        <v>3432.12</v>
      </c>
      <c r="F504" s="469">
        <v>-1.922639959450676E-4</v>
      </c>
    </row>
    <row r="505" spans="2:6">
      <c r="B505" s="466" t="s">
        <v>420</v>
      </c>
      <c r="C505" s="466" t="s">
        <v>420</v>
      </c>
      <c r="D505" s="467">
        <v>45264</v>
      </c>
      <c r="E505" s="468">
        <v>3431.58</v>
      </c>
      <c r="F505" s="469">
        <v>-1.5733715604348438E-4</v>
      </c>
    </row>
    <row r="506" spans="2:6">
      <c r="B506" s="466" t="s">
        <v>420</v>
      </c>
      <c r="C506" s="466" t="s">
        <v>420</v>
      </c>
      <c r="D506" s="467">
        <v>45265</v>
      </c>
      <c r="E506" s="468">
        <v>3430.52</v>
      </c>
      <c r="F506" s="469">
        <v>-3.0889561076820164E-4</v>
      </c>
    </row>
    <row r="507" spans="2:6">
      <c r="B507" s="466" t="s">
        <v>420</v>
      </c>
      <c r="C507" s="466" t="s">
        <v>420</v>
      </c>
      <c r="D507" s="467">
        <v>45266</v>
      </c>
      <c r="E507" s="468">
        <v>3430.31</v>
      </c>
      <c r="F507" s="469">
        <v>-6.1215209356026604E-5</v>
      </c>
    </row>
    <row r="508" spans="2:6">
      <c r="B508" s="466" t="s">
        <v>420</v>
      </c>
      <c r="C508" s="466" t="s">
        <v>420</v>
      </c>
      <c r="D508" s="467">
        <v>45267</v>
      </c>
      <c r="E508" s="468">
        <v>3426.88</v>
      </c>
      <c r="F508" s="469">
        <v>-9.9990962915883289E-4</v>
      </c>
    </row>
    <row r="509" spans="2:6">
      <c r="B509" s="466" t="s">
        <v>420</v>
      </c>
      <c r="C509" s="466" t="s">
        <v>420</v>
      </c>
      <c r="D509" s="467">
        <v>45268</v>
      </c>
      <c r="E509" s="468">
        <v>3425.94</v>
      </c>
      <c r="F509" s="469">
        <v>-2.7430198898124663E-4</v>
      </c>
    </row>
    <row r="510" spans="2:6">
      <c r="B510" s="466" t="s">
        <v>420</v>
      </c>
      <c r="C510" s="466" t="s">
        <v>420</v>
      </c>
      <c r="D510" s="467">
        <v>45271</v>
      </c>
      <c r="E510" s="468">
        <v>3425.48</v>
      </c>
      <c r="F510" s="469">
        <v>-1.3426971867576092E-4</v>
      </c>
    </row>
    <row r="511" spans="2:6">
      <c r="B511" s="466" t="s">
        <v>420</v>
      </c>
      <c r="C511" s="466" t="s">
        <v>420</v>
      </c>
      <c r="D511" s="467">
        <v>45272</v>
      </c>
      <c r="E511" s="468">
        <v>3423.55</v>
      </c>
      <c r="F511" s="469">
        <v>-5.6342468792689967E-4</v>
      </c>
    </row>
    <row r="512" spans="2:6">
      <c r="B512" s="466" t="s">
        <v>420</v>
      </c>
      <c r="C512" s="466" t="s">
        <v>420</v>
      </c>
      <c r="D512" s="467">
        <v>45273</v>
      </c>
      <c r="E512" s="468">
        <v>3421.9</v>
      </c>
      <c r="F512" s="469">
        <v>-4.8195586452661442E-4</v>
      </c>
    </row>
    <row r="513" spans="2:6">
      <c r="B513" s="466" t="s">
        <v>420</v>
      </c>
      <c r="C513" s="466" t="s">
        <v>420</v>
      </c>
      <c r="D513" s="467">
        <v>45274</v>
      </c>
      <c r="E513" s="468">
        <v>3420.59</v>
      </c>
      <c r="F513" s="469">
        <v>-3.8282825330954889E-4</v>
      </c>
    </row>
    <row r="514" spans="2:6">
      <c r="B514" s="466" t="s">
        <v>420</v>
      </c>
      <c r="C514" s="466" t="s">
        <v>420</v>
      </c>
      <c r="D514" s="467">
        <v>45275</v>
      </c>
      <c r="E514" s="468">
        <v>3419.08</v>
      </c>
      <c r="F514" s="469">
        <v>-4.4144431223859575E-4</v>
      </c>
    </row>
    <row r="515" spans="2:6">
      <c r="B515" s="466" t="s">
        <v>420</v>
      </c>
      <c r="C515" s="466" t="s">
        <v>420</v>
      </c>
      <c r="D515" s="467">
        <v>45278</v>
      </c>
      <c r="E515" s="468">
        <v>3418.98</v>
      </c>
      <c r="F515" s="469">
        <v>-2.9247633866393608E-5</v>
      </c>
    </row>
    <row r="516" spans="2:6">
      <c r="B516" s="466" t="s">
        <v>420</v>
      </c>
      <c r="C516" s="466" t="s">
        <v>420</v>
      </c>
      <c r="D516" s="467">
        <v>45279</v>
      </c>
      <c r="E516" s="468">
        <v>3417.23</v>
      </c>
      <c r="F516" s="469">
        <v>-5.1184856302171993E-4</v>
      </c>
    </row>
    <row r="517" spans="2:6">
      <c r="B517" s="466" t="s">
        <v>420</v>
      </c>
      <c r="C517" s="466" t="s">
        <v>420</v>
      </c>
      <c r="D517" s="467">
        <v>45280</v>
      </c>
      <c r="E517" s="468">
        <v>3417.41</v>
      </c>
      <c r="F517" s="469">
        <v>5.2674242002977937E-5</v>
      </c>
    </row>
    <row r="518" spans="2:6">
      <c r="B518" s="466" t="s">
        <v>420</v>
      </c>
      <c r="C518" s="466" t="s">
        <v>420</v>
      </c>
      <c r="D518" s="467">
        <v>45281</v>
      </c>
      <c r="E518" s="468">
        <v>3415.79</v>
      </c>
      <c r="F518" s="469">
        <v>-4.7404320816053411E-4</v>
      </c>
    </row>
    <row r="519" spans="2:6">
      <c r="B519" s="466" t="s">
        <v>420</v>
      </c>
      <c r="C519" s="466" t="s">
        <v>420</v>
      </c>
      <c r="D519" s="467">
        <v>45282</v>
      </c>
      <c r="E519" s="468">
        <v>3415.24</v>
      </c>
      <c r="F519" s="469">
        <v>-1.6101692434259188E-4</v>
      </c>
    </row>
    <row r="520" spans="2:6">
      <c r="B520" s="466" t="s">
        <v>420</v>
      </c>
      <c r="C520" s="466" t="s">
        <v>420</v>
      </c>
      <c r="D520" s="467">
        <v>45285</v>
      </c>
      <c r="E520" s="468">
        <v>3414.97</v>
      </c>
      <c r="F520" s="469">
        <v>-7.9057401529608999E-5</v>
      </c>
    </row>
    <row r="521" spans="2:6">
      <c r="B521" s="466" t="s">
        <v>420</v>
      </c>
      <c r="C521" s="466" t="s">
        <v>420</v>
      </c>
      <c r="D521" s="467">
        <v>45286</v>
      </c>
      <c r="E521" s="468">
        <v>3413.39</v>
      </c>
      <c r="F521" s="469">
        <v>-4.6266877893507915E-4</v>
      </c>
    </row>
    <row r="522" spans="2:6">
      <c r="B522" s="466" t="s">
        <v>420</v>
      </c>
      <c r="C522" s="466" t="s">
        <v>420</v>
      </c>
      <c r="D522" s="467">
        <v>45287</v>
      </c>
      <c r="E522" s="468">
        <v>3412.5</v>
      </c>
      <c r="F522" s="469">
        <v>-2.6073785884410297E-4</v>
      </c>
    </row>
    <row r="523" spans="2:6">
      <c r="B523" s="466" t="s">
        <v>420</v>
      </c>
      <c r="C523" s="466" t="s">
        <v>420</v>
      </c>
      <c r="D523" s="467">
        <v>45288</v>
      </c>
      <c r="E523" s="468">
        <v>3410.69</v>
      </c>
      <c r="F523" s="469">
        <v>-5.3040293040291446E-4</v>
      </c>
    </row>
    <row r="524" spans="2:6">
      <c r="B524" s="466" t="s">
        <v>420</v>
      </c>
      <c r="C524" s="466" t="s">
        <v>420</v>
      </c>
      <c r="D524" s="467">
        <v>45289</v>
      </c>
      <c r="E524" s="468">
        <v>3410.69</v>
      </c>
      <c r="F524" s="469">
        <v>0</v>
      </c>
    </row>
    <row r="525" spans="2:6">
      <c r="B525" s="466">
        <v>2024</v>
      </c>
      <c r="C525" s="466" t="s">
        <v>4</v>
      </c>
      <c r="D525" s="467">
        <v>45292</v>
      </c>
      <c r="E525" s="468">
        <v>3410.69</v>
      </c>
      <c r="F525" s="469">
        <v>0</v>
      </c>
    </row>
    <row r="526" spans="2:6">
      <c r="B526" s="466" t="s">
        <v>420</v>
      </c>
      <c r="C526" s="466" t="s">
        <v>420</v>
      </c>
      <c r="D526" s="467">
        <v>45293</v>
      </c>
      <c r="E526" s="468">
        <v>3410.37</v>
      </c>
      <c r="F526" s="469">
        <v>-9.3822657585463265E-5</v>
      </c>
    </row>
    <row r="527" spans="2:6">
      <c r="B527" s="466" t="s">
        <v>420</v>
      </c>
      <c r="C527" s="466" t="s">
        <v>420</v>
      </c>
      <c r="D527" s="467">
        <v>45294</v>
      </c>
      <c r="E527" s="468">
        <v>3410.75</v>
      </c>
      <c r="F527" s="469">
        <v>1.1142486005920447E-4</v>
      </c>
    </row>
    <row r="528" spans="2:6">
      <c r="B528" s="466" t="s">
        <v>420</v>
      </c>
      <c r="C528" s="466" t="s">
        <v>420</v>
      </c>
      <c r="D528" s="467">
        <v>45295</v>
      </c>
      <c r="E528" s="468">
        <v>3409.22</v>
      </c>
      <c r="F528" s="469">
        <v>-4.4858169024413987E-4</v>
      </c>
    </row>
    <row r="529" spans="2:6">
      <c r="B529" s="466" t="s">
        <v>420</v>
      </c>
      <c r="C529" s="466" t="s">
        <v>420</v>
      </c>
      <c r="D529" s="467">
        <v>45296</v>
      </c>
      <c r="E529" s="468">
        <v>3409.43</v>
      </c>
      <c r="F529" s="469">
        <v>6.1597667501667939E-5</v>
      </c>
    </row>
    <row r="530" spans="2:6">
      <c r="B530" s="466" t="s">
        <v>420</v>
      </c>
      <c r="C530" s="466" t="s">
        <v>420</v>
      </c>
      <c r="D530" s="467">
        <v>45299</v>
      </c>
      <c r="E530" s="468">
        <v>3409.39</v>
      </c>
      <c r="F530" s="469">
        <v>-1.1732166373840678E-5</v>
      </c>
    </row>
    <row r="531" spans="2:6">
      <c r="B531" s="466" t="s">
        <v>420</v>
      </c>
      <c r="C531" s="466" t="s">
        <v>420</v>
      </c>
      <c r="D531" s="467">
        <v>45300</v>
      </c>
      <c r="E531" s="468">
        <v>3409.39</v>
      </c>
      <c r="F531" s="469">
        <v>0</v>
      </c>
    </row>
    <row r="532" spans="2:6">
      <c r="B532" s="466" t="s">
        <v>420</v>
      </c>
      <c r="C532" s="466" t="s">
        <v>420</v>
      </c>
      <c r="D532" s="467">
        <v>45301</v>
      </c>
      <c r="E532" s="468">
        <v>3409.5</v>
      </c>
      <c r="F532" s="469">
        <v>3.2263836052820981E-5</v>
      </c>
    </row>
    <row r="533" spans="2:6">
      <c r="B533" s="466" t="s">
        <v>420</v>
      </c>
      <c r="C533" s="466" t="s">
        <v>420</v>
      </c>
      <c r="D533" s="467">
        <v>45302</v>
      </c>
      <c r="E533" s="468">
        <v>3409.18</v>
      </c>
      <c r="F533" s="469">
        <v>-9.38554040182325E-5</v>
      </c>
    </row>
    <row r="534" spans="2:6">
      <c r="B534" s="466" t="s">
        <v>420</v>
      </c>
      <c r="C534" s="466" t="s">
        <v>420</v>
      </c>
      <c r="D534" s="467">
        <v>45303</v>
      </c>
      <c r="E534" s="468">
        <v>3409.15</v>
      </c>
      <c r="F534" s="469">
        <v>-8.7997700326017827E-6</v>
      </c>
    </row>
    <row r="535" spans="2:6">
      <c r="B535" s="466" t="s">
        <v>420</v>
      </c>
      <c r="C535" s="466" t="s">
        <v>420</v>
      </c>
      <c r="D535" s="467">
        <v>45306</v>
      </c>
      <c r="E535" s="468">
        <v>3409.4</v>
      </c>
      <c r="F535" s="469">
        <v>7.3332062244254437E-5</v>
      </c>
    </row>
    <row r="536" spans="2:6">
      <c r="B536" s="466" t="s">
        <v>420</v>
      </c>
      <c r="C536" s="466" t="s">
        <v>420</v>
      </c>
      <c r="D536" s="467">
        <v>45307</v>
      </c>
      <c r="E536" s="468">
        <v>3408.22</v>
      </c>
      <c r="F536" s="469">
        <v>-3.4610195342297504E-4</v>
      </c>
    </row>
    <row r="537" spans="2:6">
      <c r="B537" s="466" t="s">
        <v>420</v>
      </c>
      <c r="C537" s="466" t="s">
        <v>420</v>
      </c>
      <c r="D537" s="467">
        <v>45308</v>
      </c>
      <c r="E537" s="468">
        <v>3408.52</v>
      </c>
      <c r="F537" s="469">
        <v>8.8022486811350771E-5</v>
      </c>
    </row>
    <row r="538" spans="2:6">
      <c r="B538" s="466" t="s">
        <v>420</v>
      </c>
      <c r="C538" s="466" t="s">
        <v>420</v>
      </c>
      <c r="D538" s="467">
        <v>45309</v>
      </c>
      <c r="E538" s="468">
        <v>3406.48</v>
      </c>
      <c r="F538" s="469">
        <v>-5.9850022883831209E-4</v>
      </c>
    </row>
    <row r="539" spans="2:6">
      <c r="B539" s="466" t="s">
        <v>420</v>
      </c>
      <c r="C539" s="466" t="s">
        <v>420</v>
      </c>
      <c r="D539" s="467">
        <v>45310</v>
      </c>
      <c r="E539" s="468">
        <v>3406.51</v>
      </c>
      <c r="F539" s="469">
        <v>8.8067447923369842E-6</v>
      </c>
    </row>
    <row r="540" spans="2:6">
      <c r="B540" s="466" t="s">
        <v>420</v>
      </c>
      <c r="C540" s="466" t="s">
        <v>420</v>
      </c>
      <c r="D540" s="467">
        <v>45313</v>
      </c>
      <c r="E540" s="468">
        <v>3407.14</v>
      </c>
      <c r="F540" s="469">
        <v>1.8494001191825485E-4</v>
      </c>
    </row>
    <row r="541" spans="2:6">
      <c r="B541" s="466" t="s">
        <v>420</v>
      </c>
      <c r="C541" s="466" t="s">
        <v>420</v>
      </c>
      <c r="D541" s="467">
        <v>45314</v>
      </c>
      <c r="E541" s="468">
        <v>3406.83</v>
      </c>
      <c r="F541" s="469">
        <v>-9.0985401245603485E-5</v>
      </c>
    </row>
    <row r="542" spans="2:6">
      <c r="B542" s="466" t="s">
        <v>420</v>
      </c>
      <c r="C542" s="466" t="s">
        <v>420</v>
      </c>
      <c r="D542" s="467">
        <v>45315</v>
      </c>
      <c r="E542" s="468">
        <v>3406.96</v>
      </c>
      <c r="F542" s="469">
        <v>3.8158640143508523E-5</v>
      </c>
    </row>
    <row r="543" spans="2:6">
      <c r="B543" s="466" t="s">
        <v>420</v>
      </c>
      <c r="C543" s="466" t="s">
        <v>420</v>
      </c>
      <c r="D543" s="467">
        <v>45316</v>
      </c>
      <c r="E543" s="468">
        <v>3404.47</v>
      </c>
      <c r="F543" s="469">
        <v>-7.3085683424526163E-4</v>
      </c>
    </row>
    <row r="544" spans="2:6">
      <c r="B544" s="466" t="s">
        <v>420</v>
      </c>
      <c r="C544" s="466" t="s">
        <v>420</v>
      </c>
      <c r="D544" s="467">
        <v>45317</v>
      </c>
      <c r="E544" s="468">
        <v>3403.89</v>
      </c>
      <c r="F544" s="469">
        <v>-1.7036425640405917E-4</v>
      </c>
    </row>
    <row r="545" spans="2:6">
      <c r="B545" s="466" t="s">
        <v>420</v>
      </c>
      <c r="C545" s="466" t="s">
        <v>420</v>
      </c>
      <c r="D545" s="467">
        <v>45320</v>
      </c>
      <c r="E545" s="468">
        <v>3403.91</v>
      </c>
      <c r="F545" s="469">
        <v>5.8756305285957571E-6</v>
      </c>
    </row>
    <row r="546" spans="2:6">
      <c r="B546" s="466" t="s">
        <v>420</v>
      </c>
      <c r="C546" s="466" t="s">
        <v>420</v>
      </c>
      <c r="D546" s="467">
        <v>45321</v>
      </c>
      <c r="E546" s="468">
        <v>3402.03</v>
      </c>
      <c r="F546" s="469">
        <v>-5.5230602454226299E-4</v>
      </c>
    </row>
    <row r="547" spans="2:6">
      <c r="B547" s="466" t="s">
        <v>420</v>
      </c>
      <c r="C547" s="466" t="s">
        <v>420</v>
      </c>
      <c r="D547" s="467">
        <v>45322</v>
      </c>
      <c r="E547" s="468">
        <v>3401.47</v>
      </c>
      <c r="F547" s="469">
        <v>-1.6460760193190541E-4</v>
      </c>
    </row>
    <row r="548" spans="2:6">
      <c r="B548" s="466" t="s">
        <v>420</v>
      </c>
      <c r="C548" s="466" t="s">
        <v>420</v>
      </c>
      <c r="D548" s="467">
        <v>45323</v>
      </c>
      <c r="E548" s="468">
        <v>3399.92</v>
      </c>
      <c r="F548" s="469">
        <v>-4.5568533604580587E-4</v>
      </c>
    </row>
    <row r="549" spans="2:6">
      <c r="B549" s="466" t="s">
        <v>420</v>
      </c>
      <c r="C549" s="466" t="s">
        <v>420</v>
      </c>
      <c r="D549" s="467">
        <v>45324</v>
      </c>
      <c r="E549" s="468">
        <v>3400.4</v>
      </c>
      <c r="F549" s="469">
        <v>1.4117979246571041E-4</v>
      </c>
    </row>
    <row r="550" spans="2:6">
      <c r="B550" s="466" t="s">
        <v>420</v>
      </c>
      <c r="C550" s="466" t="s">
        <v>420</v>
      </c>
      <c r="D550" s="467">
        <v>45327</v>
      </c>
      <c r="E550" s="468">
        <v>3399.82</v>
      </c>
      <c r="F550" s="469">
        <v>-1.705681684507491E-4</v>
      </c>
    </row>
    <row r="551" spans="2:6">
      <c r="B551" s="466" t="s">
        <v>420</v>
      </c>
      <c r="C551" s="466" t="s">
        <v>420</v>
      </c>
      <c r="D551" s="467">
        <v>45328</v>
      </c>
      <c r="E551" s="468">
        <v>3397.78</v>
      </c>
      <c r="F551" s="469">
        <v>-6.0003176638762155E-4</v>
      </c>
    </row>
    <row r="552" spans="2:6">
      <c r="B552" s="466" t="s">
        <v>420</v>
      </c>
      <c r="C552" s="466" t="s">
        <v>420</v>
      </c>
      <c r="D552" s="467">
        <v>45329</v>
      </c>
      <c r="E552" s="468">
        <v>3397.47</v>
      </c>
      <c r="F552" s="469">
        <v>-9.1236042357186205E-5</v>
      </c>
    </row>
    <row r="553" spans="2:6">
      <c r="B553" s="466" t="s">
        <v>420</v>
      </c>
      <c r="C553" s="466" t="s">
        <v>420</v>
      </c>
      <c r="D553" s="467">
        <v>45330</v>
      </c>
      <c r="E553" s="468">
        <v>3396.04</v>
      </c>
      <c r="F553" s="469">
        <v>-4.2090143547988252E-4</v>
      </c>
    </row>
    <row r="554" spans="2:6">
      <c r="B554" s="466" t="s">
        <v>420</v>
      </c>
      <c r="C554" s="466" t="s">
        <v>420</v>
      </c>
      <c r="D554" s="467">
        <v>45331</v>
      </c>
      <c r="E554" s="468">
        <v>3395.09</v>
      </c>
      <c r="F554" s="469">
        <v>-2.797375767069346E-4</v>
      </c>
    </row>
    <row r="555" spans="2:6">
      <c r="B555" s="466" t="s">
        <v>420</v>
      </c>
      <c r="C555" s="466" t="s">
        <v>420</v>
      </c>
      <c r="D555" s="467">
        <v>45334</v>
      </c>
      <c r="E555" s="468">
        <v>3395.09</v>
      </c>
      <c r="F555" s="469">
        <v>0</v>
      </c>
    </row>
    <row r="556" spans="2:6">
      <c r="B556" s="466" t="s">
        <v>420</v>
      </c>
      <c r="C556" s="466" t="s">
        <v>420</v>
      </c>
      <c r="D556" s="467">
        <v>45335</v>
      </c>
      <c r="E556" s="468">
        <v>3394.91</v>
      </c>
      <c r="F556" s="469">
        <v>-5.3017740325084471E-5</v>
      </c>
    </row>
    <row r="557" spans="2:6">
      <c r="B557" s="466" t="s">
        <v>420</v>
      </c>
      <c r="C557" s="466" t="s">
        <v>420</v>
      </c>
      <c r="D557" s="467">
        <v>45336</v>
      </c>
      <c r="E557" s="468">
        <v>3394.73</v>
      </c>
      <c r="F557" s="469">
        <v>-5.3020551354774144E-5</v>
      </c>
    </row>
    <row r="558" spans="2:6">
      <c r="B558" s="466" t="s">
        <v>420</v>
      </c>
      <c r="C558" s="466" t="s">
        <v>420</v>
      </c>
      <c r="D558" s="467">
        <v>45337</v>
      </c>
      <c r="E558" s="468">
        <v>3391.87</v>
      </c>
      <c r="F558" s="469">
        <v>-8.4248231818145403E-4</v>
      </c>
    </row>
    <row r="559" spans="2:6">
      <c r="B559" s="466" t="s">
        <v>420</v>
      </c>
      <c r="C559" s="466" t="s">
        <v>420</v>
      </c>
      <c r="D559" s="467">
        <v>45338</v>
      </c>
      <c r="E559" s="468">
        <v>3392.15</v>
      </c>
      <c r="F559" s="469">
        <v>8.2550333591853496E-5</v>
      </c>
    </row>
    <row r="560" spans="2:6">
      <c r="B560" s="466" t="s">
        <v>420</v>
      </c>
      <c r="C560" s="466" t="s">
        <v>420</v>
      </c>
      <c r="D560" s="467">
        <v>45341</v>
      </c>
      <c r="E560" s="468">
        <v>3391.36</v>
      </c>
      <c r="F560" s="469">
        <v>-2.3289064457643783E-4</v>
      </c>
    </row>
    <row r="561" spans="2:6">
      <c r="B561" s="466" t="s">
        <v>420</v>
      </c>
      <c r="C561" s="466" t="s">
        <v>420</v>
      </c>
      <c r="D561" s="467">
        <v>45342</v>
      </c>
      <c r="E561" s="468">
        <v>3388.59</v>
      </c>
      <c r="F561" s="469">
        <v>-8.1678146820154203E-4</v>
      </c>
    </row>
    <row r="562" spans="2:6">
      <c r="B562" s="466" t="s">
        <v>420</v>
      </c>
      <c r="C562" s="466" t="s">
        <v>420</v>
      </c>
      <c r="D562" s="467">
        <v>45343</v>
      </c>
      <c r="E562" s="468">
        <v>3388.16</v>
      </c>
      <c r="F562" s="469">
        <v>-1.2689643775148102E-4</v>
      </c>
    </row>
    <row r="563" spans="2:6">
      <c r="B563" s="466" t="s">
        <v>420</v>
      </c>
      <c r="C563" s="466" t="s">
        <v>420</v>
      </c>
      <c r="D563" s="467">
        <v>45344</v>
      </c>
      <c r="E563" s="468">
        <v>3387.01</v>
      </c>
      <c r="F563" s="469">
        <v>-3.3941726482799992E-4</v>
      </c>
    </row>
    <row r="564" spans="2:6">
      <c r="B564" s="466" t="s">
        <v>420</v>
      </c>
      <c r="C564" s="466" t="s">
        <v>420</v>
      </c>
      <c r="D564" s="467">
        <v>45345</v>
      </c>
      <c r="E564" s="468">
        <v>3386.98</v>
      </c>
      <c r="F564" s="469">
        <v>-8.8573697745799642E-6</v>
      </c>
    </row>
    <row r="565" spans="2:6">
      <c r="B565" s="466" t="s">
        <v>420</v>
      </c>
      <c r="C565" s="466" t="s">
        <v>420</v>
      </c>
      <c r="D565" s="467">
        <v>45348</v>
      </c>
      <c r="E565" s="468">
        <v>3385.61</v>
      </c>
      <c r="F565" s="469">
        <v>-4.0449013575512429E-4</v>
      </c>
    </row>
    <row r="566" spans="2:6">
      <c r="B566" s="466" t="s">
        <v>420</v>
      </c>
      <c r="C566" s="466" t="s">
        <v>420</v>
      </c>
      <c r="D566" s="467">
        <v>45349</v>
      </c>
      <c r="E566" s="468">
        <v>3384.46</v>
      </c>
      <c r="F566" s="469">
        <v>-3.396729097563189E-4</v>
      </c>
    </row>
    <row r="567" spans="2:6">
      <c r="B567" s="466" t="s">
        <v>420</v>
      </c>
      <c r="C567" s="466" t="s">
        <v>420</v>
      </c>
      <c r="D567" s="467">
        <v>45350</v>
      </c>
      <c r="E567" s="468">
        <v>3382.61</v>
      </c>
      <c r="F567" s="469">
        <v>-5.4661600373469006E-4</v>
      </c>
    </row>
    <row r="568" spans="2:6">
      <c r="B568" s="466" t="s">
        <v>420</v>
      </c>
      <c r="C568" s="466" t="s">
        <v>420</v>
      </c>
      <c r="D568" s="467">
        <v>45351</v>
      </c>
      <c r="E568" s="468">
        <v>3381.89</v>
      </c>
      <c r="F568" s="469">
        <v>-2.1285338835995123E-4</v>
      </c>
    </row>
    <row r="569" spans="2:6">
      <c r="B569" s="466" t="s">
        <v>420</v>
      </c>
      <c r="C569" s="466" t="s">
        <v>420</v>
      </c>
      <c r="D569" s="467">
        <v>45352</v>
      </c>
      <c r="E569" s="468">
        <v>3378.33</v>
      </c>
      <c r="F569" s="469">
        <v>-1.0526658170431167E-3</v>
      </c>
    </row>
    <row r="570" spans="2:6">
      <c r="B570" s="466" t="s">
        <v>420</v>
      </c>
      <c r="C570" s="466" t="s">
        <v>420</v>
      </c>
      <c r="D570" s="467">
        <v>45355</v>
      </c>
      <c r="E570" s="468">
        <v>3377.93</v>
      </c>
      <c r="F570" s="469">
        <v>-1.1840169551230666E-4</v>
      </c>
    </row>
    <row r="571" spans="2:6">
      <c r="B571" s="466" t="s">
        <v>420</v>
      </c>
      <c r="C571" s="466" t="s">
        <v>420</v>
      </c>
      <c r="D571" s="467">
        <v>45356</v>
      </c>
      <c r="E571" s="468">
        <v>3375.68</v>
      </c>
      <c r="F571" s="469">
        <v>-6.6608840325287977E-4</v>
      </c>
    </row>
    <row r="572" spans="2:6">
      <c r="B572" s="466" t="s">
        <v>420</v>
      </c>
      <c r="C572" s="466" t="s">
        <v>420</v>
      </c>
      <c r="D572" s="467">
        <v>45357</v>
      </c>
      <c r="E572" s="468">
        <v>3376.05</v>
      </c>
      <c r="F572" s="469">
        <v>1.0960754573903499E-4</v>
      </c>
    </row>
    <row r="573" spans="2:6">
      <c r="B573" s="466" t="s">
        <v>420</v>
      </c>
      <c r="C573" s="466" t="s">
        <v>420</v>
      </c>
      <c r="D573" s="467">
        <v>45358</v>
      </c>
      <c r="E573" s="468">
        <v>3374.97</v>
      </c>
      <c r="F573" s="469">
        <v>-3.1990047540776407E-4</v>
      </c>
    </row>
    <row r="574" spans="2:6">
      <c r="B574" s="466" t="s">
        <v>420</v>
      </c>
      <c r="C574" s="466" t="s">
        <v>420</v>
      </c>
      <c r="D574" s="467">
        <v>45359</v>
      </c>
      <c r="E574" s="468">
        <v>3374.97</v>
      </c>
      <c r="F574" s="469">
        <v>0</v>
      </c>
    </row>
    <row r="575" spans="2:6">
      <c r="B575" s="466" t="s">
        <v>420</v>
      </c>
      <c r="C575" s="466" t="s">
        <v>420</v>
      </c>
      <c r="D575" s="467">
        <v>45362</v>
      </c>
      <c r="E575" s="468">
        <v>3375.69</v>
      </c>
      <c r="F575" s="469">
        <v>2.1333522964656122E-4</v>
      </c>
    </row>
    <row r="576" spans="2:6">
      <c r="B576" s="466" t="s">
        <v>420</v>
      </c>
      <c r="C576" s="466" t="s">
        <v>420</v>
      </c>
      <c r="D576" s="467">
        <v>45363</v>
      </c>
      <c r="E576" s="468">
        <v>3375.12</v>
      </c>
      <c r="F576" s="469">
        <v>-1.6885436755157128E-4</v>
      </c>
    </row>
    <row r="577" spans="2:6">
      <c r="B577" s="466" t="s">
        <v>420</v>
      </c>
      <c r="C577" s="466" t="s">
        <v>420</v>
      </c>
      <c r="D577" s="467">
        <v>45364</v>
      </c>
      <c r="E577" s="468">
        <v>3375.85</v>
      </c>
      <c r="F577" s="469">
        <v>2.1628860603475379E-4</v>
      </c>
    </row>
    <row r="578" spans="2:6">
      <c r="B578" s="466" t="s">
        <v>420</v>
      </c>
      <c r="C578" s="466" t="s">
        <v>420</v>
      </c>
      <c r="D578" s="467">
        <v>45365</v>
      </c>
      <c r="E578" s="468">
        <v>3375.14</v>
      </c>
      <c r="F578" s="469">
        <v>-2.1031740154332581E-4</v>
      </c>
    </row>
    <row r="579" spans="2:6">
      <c r="B579" s="466" t="s">
        <v>420</v>
      </c>
      <c r="C579" s="466" t="s">
        <v>420</v>
      </c>
      <c r="D579" s="467">
        <v>45366</v>
      </c>
      <c r="E579" s="468">
        <v>3375.34</v>
      </c>
      <c r="F579" s="469">
        <v>5.9256801199438496E-5</v>
      </c>
    </row>
    <row r="580" spans="2:6">
      <c r="B580" s="466" t="s">
        <v>420</v>
      </c>
      <c r="C580" s="466" t="s">
        <v>420</v>
      </c>
      <c r="D580" s="467">
        <v>45369</v>
      </c>
      <c r="E580" s="468">
        <v>3376.29</v>
      </c>
      <c r="F580" s="469">
        <v>2.8145312768486082E-4</v>
      </c>
    </row>
    <row r="581" spans="2:6">
      <c r="B581" s="466" t="s">
        <v>420</v>
      </c>
      <c r="C581" s="466" t="s">
        <v>420</v>
      </c>
      <c r="D581" s="467">
        <v>45370</v>
      </c>
      <c r="E581" s="468">
        <v>3376.6</v>
      </c>
      <c r="F581" s="469">
        <v>9.1816757446767136E-5</v>
      </c>
    </row>
    <row r="582" spans="2:6">
      <c r="B582" s="466" t="s">
        <v>420</v>
      </c>
      <c r="C582" s="466" t="s">
        <v>420</v>
      </c>
      <c r="D582" s="467">
        <v>45371</v>
      </c>
      <c r="E582" s="468">
        <v>3376.69</v>
      </c>
      <c r="F582" s="469">
        <v>2.6654030681793971E-5</v>
      </c>
    </row>
    <row r="583" spans="2:6">
      <c r="B583" s="466" t="s">
        <v>420</v>
      </c>
      <c r="C583" s="466" t="s">
        <v>420</v>
      </c>
      <c r="D583" s="467">
        <v>45372</v>
      </c>
      <c r="E583" s="468">
        <v>3376.62</v>
      </c>
      <c r="F583" s="469">
        <v>-2.073036020486444E-5</v>
      </c>
    </row>
    <row r="584" spans="2:6">
      <c r="B584" s="466" t="s">
        <v>420</v>
      </c>
      <c r="C584" s="466" t="s">
        <v>420</v>
      </c>
      <c r="D584" s="467">
        <v>45373</v>
      </c>
      <c r="E584" s="468">
        <v>3376.93</v>
      </c>
      <c r="F584" s="469">
        <v>9.1807784115460262E-5</v>
      </c>
    </row>
    <row r="585" spans="2:6">
      <c r="B585" s="466" t="s">
        <v>420</v>
      </c>
      <c r="C585" s="466" t="s">
        <v>420</v>
      </c>
      <c r="D585" s="467">
        <v>45376</v>
      </c>
      <c r="E585" s="468">
        <v>3376.64</v>
      </c>
      <c r="F585" s="469">
        <v>-8.5876817109020219E-5</v>
      </c>
    </row>
    <row r="586" spans="2:6">
      <c r="B586" s="466" t="s">
        <v>420</v>
      </c>
      <c r="C586" s="466" t="s">
        <v>420</v>
      </c>
      <c r="D586" s="467">
        <v>45377</v>
      </c>
      <c r="E586" s="468">
        <v>3376.38</v>
      </c>
      <c r="F586" s="469">
        <v>-7.6999620924873109E-5</v>
      </c>
    </row>
    <row r="587" spans="2:6">
      <c r="B587" s="466" t="s">
        <v>420</v>
      </c>
      <c r="C587" s="466" t="s">
        <v>420</v>
      </c>
      <c r="D587" s="467">
        <v>45378</v>
      </c>
      <c r="E587" s="468">
        <v>3376.29</v>
      </c>
      <c r="F587" s="469">
        <v>-2.6655767419587108E-5</v>
      </c>
    </row>
    <row r="588" spans="2:6">
      <c r="B588" s="466" t="s">
        <v>420</v>
      </c>
      <c r="C588" s="466" t="s">
        <v>420</v>
      </c>
      <c r="D588" s="467">
        <v>45379</v>
      </c>
      <c r="E588" s="468">
        <v>3375.96</v>
      </c>
      <c r="F588" s="469">
        <v>-9.7740419217521966E-5</v>
      </c>
    </row>
    <row r="589" spans="2:6">
      <c r="B589" s="466" t="s">
        <v>420</v>
      </c>
      <c r="C589" s="466" t="s">
        <v>420</v>
      </c>
      <c r="D589" s="467">
        <v>45380</v>
      </c>
      <c r="E589" s="468">
        <v>3375.99</v>
      </c>
      <c r="F589" s="469">
        <v>8.8863612127351455E-6</v>
      </c>
    </row>
    <row r="590" spans="2:6">
      <c r="B590" s="466" t="s">
        <v>420</v>
      </c>
      <c r="C590" s="466" t="s">
        <v>1</v>
      </c>
      <c r="D590" s="467">
        <v>45383</v>
      </c>
      <c r="E590" s="468">
        <v>3375.88</v>
      </c>
      <c r="F590" s="469">
        <v>-3.2583034902257587E-5</v>
      </c>
    </row>
    <row r="591" spans="2:6">
      <c r="B591" s="466" t="s">
        <v>420</v>
      </c>
      <c r="C591" s="466" t="s">
        <v>420</v>
      </c>
      <c r="D591" s="467">
        <v>45384</v>
      </c>
      <c r="E591" s="468">
        <v>3376.48</v>
      </c>
      <c r="F591" s="469">
        <v>1.7773143595148792E-4</v>
      </c>
    </row>
    <row r="592" spans="2:6">
      <c r="B592" s="466" t="s">
        <v>420</v>
      </c>
      <c r="C592" s="466" t="s">
        <v>420</v>
      </c>
      <c r="D592" s="467">
        <v>45385</v>
      </c>
      <c r="E592" s="468">
        <v>3376.59</v>
      </c>
      <c r="F592" s="469">
        <v>3.2578306401971082E-5</v>
      </c>
    </row>
    <row r="593" spans="2:6">
      <c r="B593" s="466" t="s">
        <v>420</v>
      </c>
      <c r="C593" s="466" t="s">
        <v>420</v>
      </c>
      <c r="D593" s="467">
        <v>45386</v>
      </c>
      <c r="E593" s="468">
        <v>3375.7</v>
      </c>
      <c r="F593" s="469">
        <v>-2.6357952845928209E-4</v>
      </c>
    </row>
    <row r="594" spans="2:6">
      <c r="B594" s="466" t="s">
        <v>420</v>
      </c>
      <c r="C594" s="466" t="s">
        <v>420</v>
      </c>
      <c r="D594" s="467">
        <v>45387</v>
      </c>
      <c r="E594" s="468">
        <v>3375.96</v>
      </c>
      <c r="F594" s="469">
        <v>7.7021062298254669E-5</v>
      </c>
    </row>
    <row r="595" spans="2:6">
      <c r="B595" s="466" t="s">
        <v>420</v>
      </c>
      <c r="C595" s="466" t="s">
        <v>420</v>
      </c>
      <c r="D595" s="467">
        <v>45390</v>
      </c>
      <c r="E595" s="468">
        <v>3375.93</v>
      </c>
      <c r="F595" s="469">
        <v>-8.8863612128698474E-6</v>
      </c>
    </row>
    <row r="596" spans="2:6">
      <c r="B596" s="466" t="s">
        <v>420</v>
      </c>
      <c r="C596" s="466" t="s">
        <v>420</v>
      </c>
      <c r="D596" s="467">
        <v>45391</v>
      </c>
      <c r="E596" s="468">
        <v>3375.86</v>
      </c>
      <c r="F596" s="469">
        <v>-2.0735027088745608E-5</v>
      </c>
    </row>
    <row r="597" spans="2:6">
      <c r="B597" s="466" t="s">
        <v>420</v>
      </c>
      <c r="C597" s="466" t="s">
        <v>420</v>
      </c>
      <c r="D597" s="467">
        <v>45392</v>
      </c>
      <c r="E597" s="468">
        <v>3376.59</v>
      </c>
      <c r="F597" s="469">
        <v>2.1624119483628414E-4</v>
      </c>
    </row>
    <row r="598" spans="2:6">
      <c r="B598" s="466" t="s">
        <v>420</v>
      </c>
      <c r="C598" s="466" t="s">
        <v>420</v>
      </c>
      <c r="D598" s="467">
        <v>45393</v>
      </c>
      <c r="E598" s="468">
        <v>3376.1</v>
      </c>
      <c r="F598" s="469">
        <v>-1.4511681903939667E-4</v>
      </c>
    </row>
    <row r="599" spans="2:6">
      <c r="B599" s="466" t="s">
        <v>420</v>
      </c>
      <c r="C599" s="466" t="s">
        <v>420</v>
      </c>
      <c r="D599" s="467">
        <v>45394</v>
      </c>
      <c r="E599" s="468">
        <v>3376.08</v>
      </c>
      <c r="F599" s="469">
        <v>-5.9239951423185953E-6</v>
      </c>
    </row>
    <row r="600" spans="2:6">
      <c r="B600" s="466" t="s">
        <v>420</v>
      </c>
      <c r="C600" s="466" t="s">
        <v>420</v>
      </c>
      <c r="D600" s="467">
        <v>45397</v>
      </c>
      <c r="E600" s="468">
        <v>3376.45</v>
      </c>
      <c r="F600" s="469">
        <v>1.095945593705987E-4</v>
      </c>
    </row>
    <row r="601" spans="2:6">
      <c r="B601" s="466" t="s">
        <v>420</v>
      </c>
      <c r="C601" s="466" t="s">
        <v>420</v>
      </c>
      <c r="D601" s="467">
        <v>45398</v>
      </c>
      <c r="E601" s="468">
        <v>3376.11</v>
      </c>
      <c r="F601" s="469">
        <v>-1.0069747812041961E-4</v>
      </c>
    </row>
    <row r="602" spans="2:6">
      <c r="B602" s="466" t="s">
        <v>420</v>
      </c>
      <c r="C602" s="466" t="s">
        <v>420</v>
      </c>
      <c r="D602" s="467">
        <v>45399</v>
      </c>
      <c r="E602" s="468">
        <v>3376.53</v>
      </c>
      <c r="F602" s="469">
        <v>1.2440352950587297E-4</v>
      </c>
    </row>
    <row r="603" spans="2:6">
      <c r="B603" s="466" t="s">
        <v>420</v>
      </c>
      <c r="C603" s="466" t="s">
        <v>420</v>
      </c>
      <c r="D603" s="467">
        <v>45400</v>
      </c>
      <c r="E603" s="468">
        <v>3376.43</v>
      </c>
      <c r="F603" s="469">
        <v>-2.9616203617430851E-5</v>
      </c>
    </row>
    <row r="604" spans="2:6">
      <c r="B604" s="466" t="s">
        <v>420</v>
      </c>
      <c r="C604" s="466" t="s">
        <v>420</v>
      </c>
      <c r="D604" s="467">
        <v>45401</v>
      </c>
      <c r="E604" s="468">
        <v>3376.74</v>
      </c>
      <c r="F604" s="469">
        <v>9.1812950364718191E-5</v>
      </c>
    </row>
    <row r="605" spans="2:6">
      <c r="B605" s="466" t="s">
        <v>420</v>
      </c>
      <c r="C605" s="466" t="s">
        <v>420</v>
      </c>
      <c r="D605" s="467">
        <v>45404</v>
      </c>
      <c r="E605" s="468">
        <v>3376.32</v>
      </c>
      <c r="F605" s="469">
        <v>-1.2438031947962177E-4</v>
      </c>
    </row>
    <row r="606" spans="2:6">
      <c r="B606" s="466" t="s">
        <v>420</v>
      </c>
      <c r="C606" s="466" t="s">
        <v>420</v>
      </c>
      <c r="D606" s="467">
        <v>45405</v>
      </c>
      <c r="E606" s="468">
        <v>3376.83</v>
      </c>
      <c r="F606" s="469">
        <v>1.5105203298258562E-4</v>
      </c>
    </row>
    <row r="607" spans="2:6">
      <c r="B607" s="466" t="s">
        <v>420</v>
      </c>
      <c r="C607" s="466" t="s">
        <v>420</v>
      </c>
      <c r="D607" s="467">
        <v>45406</v>
      </c>
      <c r="E607" s="468">
        <v>3376.93</v>
      </c>
      <c r="F607" s="469">
        <v>2.9613572492517852E-5</v>
      </c>
    </row>
    <row r="608" spans="2:6">
      <c r="B608" s="466" t="s">
        <v>420</v>
      </c>
      <c r="C608" s="466" t="s">
        <v>420</v>
      </c>
      <c r="D608" s="467">
        <v>45407</v>
      </c>
      <c r="E608" s="468">
        <v>3377.44</v>
      </c>
      <c r="F608" s="469">
        <v>1.5102474732973982E-4</v>
      </c>
    </row>
    <row r="609" spans="2:6">
      <c r="B609" s="466" t="s">
        <v>420</v>
      </c>
      <c r="C609" s="466" t="s">
        <v>420</v>
      </c>
      <c r="D609" s="467">
        <v>45408</v>
      </c>
      <c r="E609" s="468">
        <v>3377.35</v>
      </c>
      <c r="F609" s="469">
        <v>-2.6647401582306573E-5</v>
      </c>
    </row>
    <row r="610" spans="2:6">
      <c r="B610" s="466" t="s">
        <v>420</v>
      </c>
      <c r="C610" s="466" t="s">
        <v>420</v>
      </c>
      <c r="D610" s="467">
        <v>45411</v>
      </c>
      <c r="E610" s="468">
        <v>3377.03</v>
      </c>
      <c r="F610" s="469">
        <v>-9.4748841547280844E-5</v>
      </c>
    </row>
    <row r="611" spans="2:6">
      <c r="B611" s="466" t="s">
        <v>420</v>
      </c>
      <c r="C611" s="466" t="s">
        <v>420</v>
      </c>
      <c r="D611" s="467">
        <v>45412</v>
      </c>
      <c r="E611" s="468">
        <v>3378.3</v>
      </c>
      <c r="F611" s="469">
        <v>3.7607009709714803E-4</v>
      </c>
    </row>
    <row r="612" spans="2:6">
      <c r="B612" s="466" t="s">
        <v>420</v>
      </c>
      <c r="C612" s="466" t="s">
        <v>420</v>
      </c>
      <c r="D612" s="467">
        <v>45413</v>
      </c>
      <c r="E612" s="468">
        <v>3378.9</v>
      </c>
      <c r="F612" s="469">
        <v>1.7760412041556672E-4</v>
      </c>
    </row>
    <row r="613" spans="2:6">
      <c r="B613" s="466" t="s">
        <v>420</v>
      </c>
      <c r="C613" s="466" t="s">
        <v>420</v>
      </c>
      <c r="D613" s="467">
        <v>45414</v>
      </c>
      <c r="E613" s="468">
        <v>3380.31</v>
      </c>
      <c r="F613" s="469">
        <v>4.1729556956401621E-4</v>
      </c>
    </row>
    <row r="614" spans="2:6">
      <c r="B614" s="466" t="s">
        <v>420</v>
      </c>
      <c r="C614" s="466" t="s">
        <v>420</v>
      </c>
      <c r="D614" s="467">
        <v>45415</v>
      </c>
      <c r="E614" s="468">
        <v>3381.24</v>
      </c>
      <c r="F614" s="469">
        <v>2.7512269584737385E-4</v>
      </c>
    </row>
    <row r="615" spans="2:6">
      <c r="B615" s="466" t="s">
        <v>420</v>
      </c>
      <c r="C615" s="466" t="s">
        <v>420</v>
      </c>
      <c r="D615" s="467">
        <v>45418</v>
      </c>
      <c r="E615" s="468">
        <v>3381.46</v>
      </c>
      <c r="F615" s="469">
        <v>6.5064887437820047E-5</v>
      </c>
    </row>
    <row r="616" spans="2:6">
      <c r="B616" s="466" t="s">
        <v>420</v>
      </c>
      <c r="C616" s="466" t="s">
        <v>420</v>
      </c>
      <c r="D616" s="467">
        <v>45419</v>
      </c>
      <c r="E616" s="468">
        <v>3381.38</v>
      </c>
      <c r="F616" s="469">
        <v>-2.3658419735832225E-5</v>
      </c>
    </row>
    <row r="617" spans="2:6">
      <c r="B617" s="466" t="s">
        <v>420</v>
      </c>
      <c r="C617" s="466" t="s">
        <v>420</v>
      </c>
      <c r="D617" s="467">
        <v>45420</v>
      </c>
      <c r="E617" s="468">
        <v>3381.47</v>
      </c>
      <c r="F617" s="469">
        <v>2.6616351903569185E-5</v>
      </c>
    </row>
    <row r="618" spans="2:6">
      <c r="B618" s="466" t="s">
        <v>420</v>
      </c>
      <c r="C618" s="466" t="s">
        <v>420</v>
      </c>
      <c r="D618" s="467">
        <v>45421</v>
      </c>
      <c r="E618" s="468">
        <v>3381.49</v>
      </c>
      <c r="F618" s="469">
        <v>5.914587442734021E-6</v>
      </c>
    </row>
    <row r="619" spans="2:6">
      <c r="B619" s="466" t="s">
        <v>420</v>
      </c>
      <c r="C619" s="466" t="s">
        <v>420</v>
      </c>
      <c r="D619" s="467">
        <v>45422</v>
      </c>
      <c r="E619" s="468">
        <v>3381.63</v>
      </c>
      <c r="F619" s="469">
        <v>4.140186722430864E-5</v>
      </c>
    </row>
    <row r="620" spans="2:6">
      <c r="B620" s="466" t="s">
        <v>420</v>
      </c>
      <c r="C620" s="466" t="s">
        <v>420</v>
      </c>
      <c r="D620" s="467">
        <v>45425</v>
      </c>
      <c r="E620" s="468">
        <v>3381.57</v>
      </c>
      <c r="F620" s="469">
        <v>-1.7742922791655335E-5</v>
      </c>
    </row>
    <row r="621" spans="2:6">
      <c r="B621" s="466" t="s">
        <v>420</v>
      </c>
      <c r="C621" s="466" t="s">
        <v>420</v>
      </c>
      <c r="D621" s="467">
        <v>45426</v>
      </c>
      <c r="E621" s="468">
        <v>3381.52</v>
      </c>
      <c r="F621" s="469">
        <v>-1.478603134052582E-5</v>
      </c>
    </row>
    <row r="622" spans="2:6">
      <c r="B622" s="466" t="s">
        <v>420</v>
      </c>
      <c r="C622" s="466" t="s">
        <v>420</v>
      </c>
      <c r="D622" s="467">
        <v>45427</v>
      </c>
      <c r="E622" s="468">
        <v>3381.38</v>
      </c>
      <c r="F622" s="469">
        <v>-4.1401499917159344E-5</v>
      </c>
    </row>
    <row r="623" spans="2:6">
      <c r="B623" s="466" t="s">
        <v>420</v>
      </c>
      <c r="C623" s="466" t="s">
        <v>420</v>
      </c>
      <c r="D623" s="467">
        <v>45428</v>
      </c>
      <c r="E623" s="468">
        <v>3381.05</v>
      </c>
      <c r="F623" s="469">
        <v>-9.7593290313400814E-5</v>
      </c>
    </row>
    <row r="624" spans="2:6">
      <c r="B624" s="466" t="s">
        <v>420</v>
      </c>
      <c r="C624" s="466" t="s">
        <v>420</v>
      </c>
      <c r="D624" s="467">
        <v>45429</v>
      </c>
      <c r="E624" s="468">
        <v>3381.65</v>
      </c>
      <c r="F624" s="469">
        <v>1.7745966489697253E-4</v>
      </c>
    </row>
    <row r="625" spans="2:6">
      <c r="B625" s="466" t="s">
        <v>420</v>
      </c>
      <c r="C625" s="466" t="s">
        <v>420</v>
      </c>
      <c r="D625" s="467">
        <v>45432</v>
      </c>
      <c r="E625" s="468">
        <v>3381.28</v>
      </c>
      <c r="F625" s="469">
        <v>-1.0941404344030011E-4</v>
      </c>
    </row>
    <row r="626" spans="2:6">
      <c r="B626" s="466" t="s">
        <v>420</v>
      </c>
      <c r="C626" s="466" t="s">
        <v>420</v>
      </c>
      <c r="D626" s="467">
        <v>45433</v>
      </c>
      <c r="E626" s="468">
        <v>3381.11</v>
      </c>
      <c r="F626" s="469">
        <v>-5.0276818246366094E-5</v>
      </c>
    </row>
    <row r="627" spans="2:6">
      <c r="B627" s="466" t="s">
        <v>420</v>
      </c>
      <c r="C627" s="466" t="s">
        <v>420</v>
      </c>
      <c r="D627" s="467">
        <v>45434</v>
      </c>
      <c r="E627" s="468">
        <v>3381.48</v>
      </c>
      <c r="F627" s="469">
        <v>1.0943151805173178E-4</v>
      </c>
    </row>
    <row r="628" spans="2:6">
      <c r="B628" s="466" t="s">
        <v>420</v>
      </c>
      <c r="C628" s="466" t="s">
        <v>420</v>
      </c>
      <c r="D628" s="467">
        <v>45435</v>
      </c>
      <c r="E628" s="468">
        <v>3381.48</v>
      </c>
      <c r="F628" s="469">
        <v>0</v>
      </c>
    </row>
    <row r="629" spans="2:6">
      <c r="B629" s="466" t="s">
        <v>420</v>
      </c>
      <c r="C629" s="466" t="s">
        <v>420</v>
      </c>
      <c r="D629" s="467">
        <v>45436</v>
      </c>
      <c r="E629" s="468">
        <v>3381.64</v>
      </c>
      <c r="F629" s="469">
        <v>4.7316559612907506E-5</v>
      </c>
    </row>
    <row r="630" spans="2:6">
      <c r="B630" s="466" t="s">
        <v>420</v>
      </c>
      <c r="C630" s="466" t="s">
        <v>420</v>
      </c>
      <c r="D630" s="467">
        <v>45439</v>
      </c>
      <c r="E630" s="468">
        <v>3381.45</v>
      </c>
      <c r="F630" s="469">
        <v>-5.6185756023720615E-5</v>
      </c>
    </row>
    <row r="631" spans="2:6">
      <c r="B631" s="466" t="s">
        <v>420</v>
      </c>
      <c r="C631" s="466" t="s">
        <v>420</v>
      </c>
      <c r="D631" s="467">
        <v>45440</v>
      </c>
      <c r="E631" s="468">
        <v>3380.69</v>
      </c>
      <c r="F631" s="469">
        <v>-2.2475565216098525E-4</v>
      </c>
    </row>
    <row r="632" spans="2:6">
      <c r="B632" s="466" t="s">
        <v>420</v>
      </c>
      <c r="C632" s="466" t="s">
        <v>420</v>
      </c>
      <c r="D632" s="467">
        <v>45441</v>
      </c>
      <c r="E632" s="468">
        <v>3381.54</v>
      </c>
      <c r="F632" s="469">
        <v>2.5142796293061744E-4</v>
      </c>
    </row>
    <row r="633" spans="2:6">
      <c r="B633" s="466" t="s">
        <v>420</v>
      </c>
      <c r="C633" s="466" t="s">
        <v>420</v>
      </c>
      <c r="D633" s="467">
        <v>45442</v>
      </c>
      <c r="E633" s="468">
        <v>3380.61</v>
      </c>
      <c r="F633" s="469">
        <v>-2.7502262282860362E-4</v>
      </c>
    </row>
    <row r="634" spans="2:6">
      <c r="B634" s="466" t="s">
        <v>420</v>
      </c>
      <c r="C634" s="466" t="s">
        <v>420</v>
      </c>
      <c r="D634" s="467">
        <v>45443</v>
      </c>
      <c r="E634" s="468">
        <v>3381.43</v>
      </c>
      <c r="F634" s="469">
        <v>2.4255977471512801E-4</v>
      </c>
    </row>
    <row r="635" spans="2:6">
      <c r="B635" s="466" t="s">
        <v>420</v>
      </c>
      <c r="C635" s="466" t="s">
        <v>420</v>
      </c>
      <c r="D635" s="467">
        <v>45446</v>
      </c>
      <c r="E635" s="468">
        <v>3381</v>
      </c>
      <c r="F635" s="469">
        <v>-1.271651342774614E-4</v>
      </c>
    </row>
    <row r="636" spans="2:6">
      <c r="B636" s="466" t="s">
        <v>420</v>
      </c>
      <c r="C636" s="466" t="s">
        <v>420</v>
      </c>
      <c r="D636" s="467">
        <v>45447</v>
      </c>
      <c r="E636" s="468">
        <v>3380.24</v>
      </c>
      <c r="F636" s="469">
        <v>-2.247855664005378E-4</v>
      </c>
    </row>
    <row r="637" spans="2:6">
      <c r="B637" s="466" t="s">
        <v>420</v>
      </c>
      <c r="C637" s="466" t="s">
        <v>420</v>
      </c>
      <c r="D637" s="467">
        <v>45448</v>
      </c>
      <c r="E637" s="468">
        <v>3381.73</v>
      </c>
      <c r="F637" s="469">
        <v>4.4079710316434235E-4</v>
      </c>
    </row>
    <row r="638" spans="2:6">
      <c r="B638" s="466" t="s">
        <v>420</v>
      </c>
      <c r="C638" s="466" t="s">
        <v>420</v>
      </c>
      <c r="D638" s="467">
        <v>45449</v>
      </c>
      <c r="E638" s="468">
        <v>3381.19</v>
      </c>
      <c r="F638" s="469">
        <v>-1.5968158309503231E-4</v>
      </c>
    </row>
    <row r="639" spans="2:6">
      <c r="B639" s="466" t="s">
        <v>420</v>
      </c>
      <c r="C639" s="466" t="s">
        <v>420</v>
      </c>
      <c r="D639" s="467">
        <v>45450</v>
      </c>
      <c r="E639" s="468">
        <v>3381.75</v>
      </c>
      <c r="F639" s="469">
        <v>1.6562216261137216E-4</v>
      </c>
    </row>
    <row r="640" spans="2:6">
      <c r="B640" s="466" t="s">
        <v>420</v>
      </c>
      <c r="C640" s="466" t="s">
        <v>420</v>
      </c>
      <c r="D640" s="467">
        <v>45453</v>
      </c>
      <c r="E640" s="468">
        <v>3381.32</v>
      </c>
      <c r="F640" s="469">
        <v>-1.2715310120494901E-4</v>
      </c>
    </row>
    <row r="641" spans="2:6">
      <c r="B641" s="466" t="s">
        <v>420</v>
      </c>
      <c r="C641" s="466" t="s">
        <v>420</v>
      </c>
      <c r="D641" s="467">
        <v>45454</v>
      </c>
      <c r="E641" s="468">
        <v>3381.04</v>
      </c>
      <c r="F641" s="469">
        <v>-8.2807897507541453E-5</v>
      </c>
    </row>
    <row r="642" spans="2:6">
      <c r="B642" s="466" t="s">
        <v>420</v>
      </c>
      <c r="C642" s="466" t="s">
        <v>420</v>
      </c>
      <c r="D642" s="467">
        <v>45455</v>
      </c>
      <c r="E642" s="468">
        <v>3381.23</v>
      </c>
      <c r="F642" s="469">
        <v>5.6195726758646624E-5</v>
      </c>
    </row>
    <row r="643" spans="2:6">
      <c r="B643" s="466" t="s">
        <v>420</v>
      </c>
      <c r="C643" s="466" t="s">
        <v>420</v>
      </c>
      <c r="D643" s="467">
        <v>45456</v>
      </c>
      <c r="E643" s="468">
        <v>3380.96</v>
      </c>
      <c r="F643" s="469">
        <v>-7.9852598019058692E-5</v>
      </c>
    </row>
    <row r="644" spans="2:6">
      <c r="B644" s="466" t="s">
        <v>420</v>
      </c>
      <c r="C644" s="466" t="s">
        <v>420</v>
      </c>
      <c r="D644" s="467">
        <v>45457</v>
      </c>
      <c r="E644" s="468">
        <v>3381.24</v>
      </c>
      <c r="F644" s="469">
        <v>8.2816714779158972E-5</v>
      </c>
    </row>
    <row r="645" spans="2:6">
      <c r="B645" s="466" t="s">
        <v>420</v>
      </c>
      <c r="C645" s="466" t="s">
        <v>420</v>
      </c>
      <c r="D645" s="467">
        <v>45460</v>
      </c>
      <c r="E645" s="468">
        <v>3381.36</v>
      </c>
      <c r="F645" s="469">
        <v>3.5489938602508431E-5</v>
      </c>
    </row>
    <row r="646" spans="2:6">
      <c r="B646" s="466" t="s">
        <v>420</v>
      </c>
      <c r="C646" s="466" t="s">
        <v>420</v>
      </c>
      <c r="D646" s="467">
        <v>45461</v>
      </c>
      <c r="E646" s="468">
        <v>3381.29</v>
      </c>
      <c r="F646" s="469">
        <v>-2.0701729481677108E-5</v>
      </c>
    </row>
    <row r="647" spans="2:6">
      <c r="B647" s="466" t="s">
        <v>420</v>
      </c>
      <c r="C647" s="466" t="s">
        <v>420</v>
      </c>
      <c r="D647" s="467">
        <v>45462</v>
      </c>
      <c r="E647" s="468">
        <v>3381.19</v>
      </c>
      <c r="F647" s="469">
        <v>-2.9574511502979351E-5</v>
      </c>
    </row>
    <row r="648" spans="2:6">
      <c r="B648" s="466" t="s">
        <v>420</v>
      </c>
      <c r="C648" s="466" t="s">
        <v>420</v>
      </c>
      <c r="D648" s="467">
        <v>45463</v>
      </c>
      <c r="E648" s="468">
        <v>3380.88</v>
      </c>
      <c r="F648" s="469">
        <v>-9.1683697159859528E-5</v>
      </c>
    </row>
    <row r="649" spans="2:6">
      <c r="B649" s="466" t="s">
        <v>420</v>
      </c>
      <c r="C649" s="466" t="s">
        <v>420</v>
      </c>
      <c r="D649" s="467">
        <v>45464</v>
      </c>
      <c r="E649" s="468">
        <v>3380.86</v>
      </c>
      <c r="F649" s="469">
        <v>-5.9156196019917324E-6</v>
      </c>
    </row>
    <row r="650" spans="2:6">
      <c r="B650" s="466" t="s">
        <v>420</v>
      </c>
      <c r="C650" s="466" t="s">
        <v>420</v>
      </c>
      <c r="D650" s="467">
        <v>45467</v>
      </c>
      <c r="E650" s="468">
        <v>3380.78</v>
      </c>
      <c r="F650" s="469">
        <v>-2.3662618387016095E-5</v>
      </c>
    </row>
    <row r="651" spans="2:6">
      <c r="B651" s="466" t="s">
        <v>420</v>
      </c>
      <c r="C651" s="466" t="s">
        <v>420</v>
      </c>
      <c r="D651" s="467">
        <v>45468</v>
      </c>
      <c r="E651" s="468">
        <v>3381.01</v>
      </c>
      <c r="F651" s="469">
        <v>6.803163766941895E-5</v>
      </c>
    </row>
    <row r="652" spans="2:6">
      <c r="B652" s="466" t="s">
        <v>420</v>
      </c>
      <c r="C652" s="466" t="s">
        <v>420</v>
      </c>
      <c r="D652" s="467">
        <v>45469</v>
      </c>
      <c r="E652" s="468">
        <v>3380.9</v>
      </c>
      <c r="F652" s="469">
        <v>-3.2534656803773821E-5</v>
      </c>
    </row>
    <row r="653" spans="2:6">
      <c r="B653" s="466" t="s">
        <v>420</v>
      </c>
      <c r="C653" s="466" t="s">
        <v>420</v>
      </c>
      <c r="D653" s="467">
        <v>45470</v>
      </c>
      <c r="E653" s="468">
        <v>3381.05</v>
      </c>
      <c r="F653" s="469">
        <v>4.4366884557393283E-5</v>
      </c>
    </row>
    <row r="654" spans="2:6">
      <c r="B654" s="466" t="s">
        <v>420</v>
      </c>
      <c r="C654" s="466" t="s">
        <v>420</v>
      </c>
      <c r="D654" s="467">
        <v>45471</v>
      </c>
      <c r="E654" s="468">
        <v>3381.05</v>
      </c>
      <c r="F654" s="469">
        <v>0</v>
      </c>
    </row>
    <row r="655" spans="2:6">
      <c r="B655" s="466" t="s">
        <v>420</v>
      </c>
      <c r="C655" s="466" t="s">
        <v>2</v>
      </c>
      <c r="D655" s="467">
        <v>45474</v>
      </c>
      <c r="E655" s="468">
        <v>3381.08</v>
      </c>
      <c r="F655" s="469">
        <v>8.8729832447746525E-6</v>
      </c>
    </row>
    <row r="656" spans="2:6">
      <c r="B656" s="466" t="s">
        <v>420</v>
      </c>
      <c r="C656" s="466" t="s">
        <v>420</v>
      </c>
      <c r="D656" s="467">
        <v>45475</v>
      </c>
      <c r="E656" s="468">
        <v>3380.94</v>
      </c>
      <c r="F656" s="469">
        <v>-4.1406887739974409E-5</v>
      </c>
    </row>
    <row r="657" spans="2:6">
      <c r="B657" s="466" t="s">
        <v>420</v>
      </c>
      <c r="C657" s="466" t="s">
        <v>420</v>
      </c>
      <c r="D657" s="467">
        <v>45476</v>
      </c>
      <c r="E657" s="468">
        <v>3381.16</v>
      </c>
      <c r="F657" s="469">
        <v>6.5070660822079036E-5</v>
      </c>
    </row>
    <row r="658" spans="2:6">
      <c r="B658" s="466" t="s">
        <v>420</v>
      </c>
      <c r="C658" s="466" t="s">
        <v>420</v>
      </c>
      <c r="D658" s="467">
        <v>45477</v>
      </c>
      <c r="E658" s="468">
        <v>3380.89</v>
      </c>
      <c r="F658" s="469">
        <v>-7.9854251203723524E-5</v>
      </c>
    </row>
    <row r="659" spans="2:6">
      <c r="B659" s="466" t="s">
        <v>420</v>
      </c>
      <c r="C659" s="466" t="s">
        <v>420</v>
      </c>
      <c r="D659" s="467">
        <v>45478</v>
      </c>
      <c r="E659" s="468">
        <v>3381.15</v>
      </c>
      <c r="F659" s="469">
        <v>7.6902827362090544E-5</v>
      </c>
    </row>
    <row r="660" spans="2:6">
      <c r="B660" s="466" t="s">
        <v>420</v>
      </c>
      <c r="C660" s="466" t="s">
        <v>420</v>
      </c>
      <c r="D660" s="467">
        <v>45481</v>
      </c>
      <c r="E660" s="468">
        <v>3380.84</v>
      </c>
      <c r="F660" s="469">
        <v>-9.1684781804991024E-5</v>
      </c>
    </row>
    <row r="661" spans="2:6">
      <c r="B661" s="466" t="s">
        <v>420</v>
      </c>
      <c r="C661" s="466" t="s">
        <v>420</v>
      </c>
      <c r="D661" s="467">
        <v>45482</v>
      </c>
      <c r="E661" s="468">
        <v>3381.05</v>
      </c>
      <c r="F661" s="469">
        <v>6.2114740715335946E-5</v>
      </c>
    </row>
    <row r="662" spans="2:6">
      <c r="B662" s="466" t="s">
        <v>420</v>
      </c>
      <c r="C662" s="466" t="s">
        <v>420</v>
      </c>
      <c r="D662" s="467">
        <v>45483</v>
      </c>
      <c r="E662" s="468">
        <v>3381.05</v>
      </c>
      <c r="F662" s="469">
        <v>0</v>
      </c>
    </row>
    <row r="663" spans="2:6">
      <c r="B663" s="466" t="s">
        <v>420</v>
      </c>
      <c r="C663" s="466" t="s">
        <v>420</v>
      </c>
      <c r="D663" s="467">
        <v>45484</v>
      </c>
      <c r="E663" s="468">
        <v>3381.05</v>
      </c>
      <c r="F663" s="469">
        <v>0</v>
      </c>
    </row>
    <row r="664" spans="2:6">
      <c r="B664" s="466" t="s">
        <v>420</v>
      </c>
      <c r="C664" s="466" t="s">
        <v>420</v>
      </c>
      <c r="D664" s="467">
        <v>45485</v>
      </c>
      <c r="E664" s="468">
        <v>3381.05</v>
      </c>
      <c r="F664" s="469">
        <v>0</v>
      </c>
    </row>
    <row r="665" spans="2:6">
      <c r="B665" s="466" t="s">
        <v>420</v>
      </c>
      <c r="C665" s="466" t="s">
        <v>420</v>
      </c>
      <c r="D665" s="467">
        <v>45488</v>
      </c>
      <c r="E665" s="468">
        <v>3381.05</v>
      </c>
      <c r="F665" s="469">
        <v>0</v>
      </c>
    </row>
    <row r="666" spans="2:6">
      <c r="B666" s="466" t="s">
        <v>420</v>
      </c>
      <c r="C666" s="466" t="s">
        <v>420</v>
      </c>
      <c r="D666" s="467">
        <v>45489</v>
      </c>
      <c r="E666" s="468">
        <v>3380.8</v>
      </c>
      <c r="F666" s="469">
        <v>-7.3941527040416439E-5</v>
      </c>
    </row>
    <row r="667" spans="2:6">
      <c r="B667" s="466" t="s">
        <v>420</v>
      </c>
      <c r="C667" s="466" t="s">
        <v>420</v>
      </c>
      <c r="D667" s="467">
        <v>45490</v>
      </c>
      <c r="E667" s="468">
        <v>3380.81</v>
      </c>
      <c r="F667" s="469">
        <v>2.9578797916953181E-6</v>
      </c>
    </row>
    <row r="668" spans="2:6">
      <c r="B668" s="466" t="s">
        <v>420</v>
      </c>
      <c r="C668" s="466" t="s">
        <v>420</v>
      </c>
      <c r="D668" s="467">
        <v>45491</v>
      </c>
      <c r="E668" s="468">
        <v>3380.76</v>
      </c>
      <c r="F668" s="469">
        <v>-1.4789355213610689E-5</v>
      </c>
    </row>
    <row r="669" spans="2:6">
      <c r="B669" s="466" t="s">
        <v>420</v>
      </c>
      <c r="C669" s="466" t="s">
        <v>420</v>
      </c>
      <c r="D669" s="467">
        <v>45492</v>
      </c>
      <c r="E669" s="468">
        <v>3380.56</v>
      </c>
      <c r="F669" s="469">
        <v>-5.9158295767896223E-5</v>
      </c>
    </row>
    <row r="670" spans="2:6">
      <c r="B670" s="466" t="s">
        <v>420</v>
      </c>
      <c r="C670" s="466" t="s">
        <v>420</v>
      </c>
      <c r="D670" s="467">
        <v>45495</v>
      </c>
      <c r="E670" s="468">
        <v>3380.45</v>
      </c>
      <c r="F670" s="469">
        <v>-3.2538987623390011E-5</v>
      </c>
    </row>
    <row r="671" spans="2:6">
      <c r="B671" s="466" t="s">
        <v>420</v>
      </c>
      <c r="C671" s="466" t="s">
        <v>420</v>
      </c>
      <c r="D671" s="467">
        <v>45496</v>
      </c>
      <c r="E671" s="468">
        <v>3380.58</v>
      </c>
      <c r="F671" s="469">
        <v>3.8456418524193274E-5</v>
      </c>
    </row>
    <row r="672" spans="2:6">
      <c r="B672" s="466" t="s">
        <v>420</v>
      </c>
      <c r="C672" s="466" t="s">
        <v>420</v>
      </c>
      <c r="D672" s="467">
        <v>45497</v>
      </c>
      <c r="E672" s="468">
        <v>3380.94</v>
      </c>
      <c r="F672" s="469">
        <v>1.0649060220439313E-4</v>
      </c>
    </row>
    <row r="673" spans="2:6">
      <c r="B673" s="466" t="s">
        <v>420</v>
      </c>
      <c r="C673" s="466" t="s">
        <v>420</v>
      </c>
      <c r="D673" s="467">
        <v>45498</v>
      </c>
      <c r="E673" s="468">
        <v>3380.87</v>
      </c>
      <c r="F673" s="469">
        <v>-2.0704301170728764E-5</v>
      </c>
    </row>
    <row r="674" spans="2:6">
      <c r="B674" s="466" t="s">
        <v>420</v>
      </c>
      <c r="C674" s="466" t="s">
        <v>420</v>
      </c>
      <c r="D674" s="467">
        <v>45499</v>
      </c>
      <c r="E674" s="468">
        <v>3380.79</v>
      </c>
      <c r="F674" s="469">
        <v>-2.3662548397284497E-5</v>
      </c>
    </row>
    <row r="675" spans="2:6">
      <c r="B675" s="466" t="s">
        <v>420</v>
      </c>
      <c r="C675" s="466" t="s">
        <v>420</v>
      </c>
      <c r="D675" s="467">
        <v>45502</v>
      </c>
      <c r="E675" s="468">
        <v>3380.86</v>
      </c>
      <c r="F675" s="469">
        <v>2.0705219785956452E-5</v>
      </c>
    </row>
    <row r="676" spans="2:6">
      <c r="B676" s="466" t="s">
        <v>420</v>
      </c>
      <c r="C676" s="466" t="s">
        <v>420</v>
      </c>
      <c r="D676" s="467">
        <v>45503</v>
      </c>
      <c r="E676" s="468">
        <v>3380.95</v>
      </c>
      <c r="F676" s="469">
        <v>2.6620445685325853E-5</v>
      </c>
    </row>
    <row r="677" spans="2:6">
      <c r="B677" s="466" t="s">
        <v>420</v>
      </c>
      <c r="C677" s="466" t="s">
        <v>420</v>
      </c>
      <c r="D677" s="467">
        <v>45504</v>
      </c>
      <c r="E677" s="468">
        <v>3380.81</v>
      </c>
      <c r="F677" s="469">
        <v>-4.1408479865089004E-5</v>
      </c>
    </row>
    <row r="678" spans="2:6">
      <c r="B678" s="466" t="s">
        <v>420</v>
      </c>
      <c r="C678" s="466" t="s">
        <v>420</v>
      </c>
      <c r="D678" s="467">
        <v>45505</v>
      </c>
      <c r="E678" s="468">
        <v>3380.86</v>
      </c>
      <c r="F678" s="469">
        <v>1.4789355213745198E-5</v>
      </c>
    </row>
    <row r="679" spans="2:6">
      <c r="B679" s="466" t="s">
        <v>420</v>
      </c>
      <c r="C679" s="466" t="s">
        <v>420</v>
      </c>
      <c r="D679" s="467">
        <v>45506</v>
      </c>
      <c r="E679" s="468">
        <v>3380.75</v>
      </c>
      <c r="F679" s="469">
        <v>-3.2536100282214385E-5</v>
      </c>
    </row>
    <row r="680" spans="2:6">
      <c r="B680" s="466" t="s">
        <v>420</v>
      </c>
      <c r="C680" s="466" t="s">
        <v>420</v>
      </c>
      <c r="D680" s="467">
        <v>45509</v>
      </c>
      <c r="E680" s="468">
        <v>3380.92</v>
      </c>
      <c r="F680" s="469">
        <v>5.0284700140522891E-5</v>
      </c>
    </row>
    <row r="681" spans="2:6">
      <c r="B681" s="466" t="s">
        <v>420</v>
      </c>
      <c r="C681" s="466" t="s">
        <v>420</v>
      </c>
      <c r="D681" s="467">
        <v>45510</v>
      </c>
      <c r="E681" s="468">
        <v>3380.93</v>
      </c>
      <c r="F681" s="469">
        <v>2.957774806787363E-6</v>
      </c>
    </row>
    <row r="682" spans="2:6">
      <c r="B682" s="466" t="s">
        <v>420</v>
      </c>
      <c r="C682" s="466" t="s">
        <v>420</v>
      </c>
      <c r="D682" s="467">
        <v>45511</v>
      </c>
      <c r="E682" s="468">
        <v>3381.03</v>
      </c>
      <c r="F682" s="469">
        <v>2.9577660584621334E-5</v>
      </c>
    </row>
    <row r="683" spans="2:6">
      <c r="B683" s="466" t="s">
        <v>420</v>
      </c>
      <c r="C683" s="466" t="s">
        <v>420</v>
      </c>
      <c r="D683" s="467">
        <v>45512</v>
      </c>
      <c r="E683" s="468">
        <v>3381.14</v>
      </c>
      <c r="F683" s="469">
        <v>3.2534464349524425E-5</v>
      </c>
    </row>
    <row r="684" spans="2:6">
      <c r="B684" s="466" t="s">
        <v>420</v>
      </c>
      <c r="C684" s="466" t="s">
        <v>420</v>
      </c>
      <c r="D684" s="467">
        <v>45513</v>
      </c>
      <c r="E684" s="468">
        <v>3381.36</v>
      </c>
      <c r="F684" s="469">
        <v>6.506681178544948E-5</v>
      </c>
    </row>
    <row r="685" spans="2:6">
      <c r="B685" s="466" t="s">
        <v>420</v>
      </c>
      <c r="C685" s="466" t="s">
        <v>420</v>
      </c>
      <c r="D685" s="467">
        <v>45516</v>
      </c>
      <c r="E685" s="468">
        <v>3380.81</v>
      </c>
      <c r="F685" s="469">
        <v>-1.6265644592713637E-4</v>
      </c>
    </row>
    <row r="686" spans="2:6">
      <c r="B686" s="466" t="s">
        <v>420</v>
      </c>
      <c r="C686" s="466" t="s">
        <v>420</v>
      </c>
      <c r="D686" s="467">
        <v>45517</v>
      </c>
      <c r="E686" s="468">
        <v>3381.18</v>
      </c>
      <c r="F686" s="469">
        <v>1.0944122858128403E-4</v>
      </c>
    </row>
    <row r="687" spans="2:6">
      <c r="B687" s="466" t="s">
        <v>420</v>
      </c>
      <c r="C687" s="466" t="s">
        <v>420</v>
      </c>
      <c r="D687" s="467">
        <v>45518</v>
      </c>
      <c r="E687" s="468">
        <v>3381</v>
      </c>
      <c r="F687" s="469">
        <v>-5.323585257213053E-5</v>
      </c>
    </row>
    <row r="688" spans="2:6">
      <c r="B688" s="466" t="s">
        <v>420</v>
      </c>
      <c r="C688" s="466" t="s">
        <v>420</v>
      </c>
      <c r="D688" s="467">
        <v>45519</v>
      </c>
      <c r="E688" s="468">
        <v>3381.23</v>
      </c>
      <c r="F688" s="469">
        <v>6.802721088435912E-5</v>
      </c>
    </row>
    <row r="689" spans="2:6">
      <c r="B689" s="466" t="s">
        <v>420</v>
      </c>
      <c r="C689" s="466" t="s">
        <v>420</v>
      </c>
      <c r="D689" s="467">
        <v>45520</v>
      </c>
      <c r="E689" s="468">
        <v>3381.23</v>
      </c>
      <c r="F689" s="469">
        <v>0</v>
      </c>
    </row>
    <row r="690" spans="2:6">
      <c r="B690" s="466" t="s">
        <v>420</v>
      </c>
      <c r="C690" s="466" t="s">
        <v>420</v>
      </c>
      <c r="D690" s="467">
        <v>45523</v>
      </c>
      <c r="E690" s="468">
        <v>3380.85</v>
      </c>
      <c r="F690" s="469">
        <v>-1.1238513795278911E-4</v>
      </c>
    </row>
    <row r="691" spans="2:6">
      <c r="B691" s="466" t="s">
        <v>420</v>
      </c>
      <c r="C691" s="466" t="s">
        <v>420</v>
      </c>
      <c r="D691" s="467">
        <v>45524</v>
      </c>
      <c r="E691" s="468">
        <v>3381.03</v>
      </c>
      <c r="F691" s="469">
        <v>5.3241048848748404E-5</v>
      </c>
    </row>
    <row r="692" spans="2:6">
      <c r="B692" s="466" t="s">
        <v>420</v>
      </c>
      <c r="C692" s="466" t="s">
        <v>420</v>
      </c>
      <c r="D692" s="467">
        <v>45525</v>
      </c>
      <c r="E692" s="468">
        <v>3381.43</v>
      </c>
      <c r="F692" s="469">
        <v>1.1830714308942428E-4</v>
      </c>
    </row>
    <row r="693" spans="2:6">
      <c r="B693" s="466" t="s">
        <v>420</v>
      </c>
      <c r="C693" s="466" t="s">
        <v>420</v>
      </c>
      <c r="D693" s="467">
        <v>45526</v>
      </c>
      <c r="E693" s="468">
        <v>3381.24</v>
      </c>
      <c r="F693" s="469">
        <v>-5.6189245378450706E-5</v>
      </c>
    </row>
    <row r="694" spans="2:6">
      <c r="B694" s="466" t="s">
        <v>420</v>
      </c>
      <c r="C694" s="466" t="s">
        <v>420</v>
      </c>
      <c r="D694" s="467">
        <v>45527</v>
      </c>
      <c r="E694" s="468">
        <v>3381.13</v>
      </c>
      <c r="F694" s="469">
        <v>-3.2532443718775535E-5</v>
      </c>
    </row>
    <row r="695" spans="2:6">
      <c r="B695" s="466" t="s">
        <v>420</v>
      </c>
      <c r="C695" s="466" t="s">
        <v>420</v>
      </c>
      <c r="D695" s="467">
        <v>45530</v>
      </c>
      <c r="E695" s="468">
        <v>3380.64</v>
      </c>
      <c r="F695" s="469">
        <v>-1.4492196395886477E-4</v>
      </c>
    </row>
    <row r="696" spans="2:6">
      <c r="B696" s="466" t="s">
        <v>420</v>
      </c>
      <c r="C696" s="466" t="s">
        <v>420</v>
      </c>
      <c r="D696" s="467">
        <v>45531</v>
      </c>
      <c r="E696" s="468">
        <v>3380.77</v>
      </c>
      <c r="F696" s="469">
        <v>3.8454257182104316E-5</v>
      </c>
    </row>
    <row r="697" spans="2:6">
      <c r="B697" s="466" t="s">
        <v>420</v>
      </c>
      <c r="C697" s="466" t="s">
        <v>420</v>
      </c>
      <c r="D697" s="467">
        <v>45532</v>
      </c>
      <c r="E697" s="468">
        <v>3380.39</v>
      </c>
      <c r="F697" s="469">
        <v>-1.1240042948798917E-4</v>
      </c>
    </row>
    <row r="698" spans="2:6">
      <c r="B698" s="466" t="s">
        <v>420</v>
      </c>
      <c r="C698" s="466" t="s">
        <v>420</v>
      </c>
      <c r="D698" s="467">
        <v>45533</v>
      </c>
      <c r="E698" s="468">
        <v>3380.59</v>
      </c>
      <c r="F698" s="469">
        <v>5.9164770928878872E-5</v>
      </c>
    </row>
    <row r="699" spans="2:6">
      <c r="B699" s="466" t="s">
        <v>420</v>
      </c>
      <c r="C699" s="466" t="s">
        <v>420</v>
      </c>
      <c r="D699" s="467">
        <v>45534</v>
      </c>
      <c r="E699" s="468">
        <v>3380.94</v>
      </c>
      <c r="F699" s="469">
        <v>1.0353222366507296E-4</v>
      </c>
    </row>
    <row r="700" spans="2:6">
      <c r="B700" s="466" t="s">
        <v>420</v>
      </c>
      <c r="C700" s="466" t="s">
        <v>420</v>
      </c>
      <c r="D700" s="467">
        <v>45537</v>
      </c>
      <c r="E700" s="468">
        <v>3380.64</v>
      </c>
      <c r="F700" s="469">
        <v>-8.8732719302969554E-5</v>
      </c>
    </row>
    <row r="701" spans="2:6">
      <c r="B701" s="466" t="s">
        <v>420</v>
      </c>
      <c r="C701" s="466" t="s">
        <v>420</v>
      </c>
      <c r="D701" s="467">
        <v>45538</v>
      </c>
      <c r="E701" s="468">
        <v>3380.67</v>
      </c>
      <c r="F701" s="469">
        <v>8.8740593497681184E-6</v>
      </c>
    </row>
    <row r="702" spans="2:6">
      <c r="B702" s="466" t="s">
        <v>420</v>
      </c>
      <c r="C702" s="466" t="s">
        <v>420</v>
      </c>
      <c r="D702" s="467">
        <v>45539</v>
      </c>
      <c r="E702" s="468">
        <v>3380.76</v>
      </c>
      <c r="F702" s="469">
        <v>2.6621941804478258E-5</v>
      </c>
    </row>
    <row r="703" spans="2:6">
      <c r="B703" s="466" t="s">
        <v>420</v>
      </c>
      <c r="C703" s="466" t="s">
        <v>420</v>
      </c>
      <c r="D703" s="467">
        <v>45540</v>
      </c>
      <c r="E703" s="468">
        <v>3380.71</v>
      </c>
      <c r="F703" s="469">
        <v>-1.4789573942007683E-5</v>
      </c>
    </row>
    <row r="704" spans="2:6">
      <c r="B704" s="466" t="s">
        <v>420</v>
      </c>
      <c r="C704" s="466" t="s">
        <v>420</v>
      </c>
      <c r="D704" s="467">
        <v>45541</v>
      </c>
      <c r="E704" s="468">
        <v>3381.09</v>
      </c>
      <c r="F704" s="469">
        <v>1.1240242434284785E-4</v>
      </c>
    </row>
    <row r="705" spans="2:6">
      <c r="B705" s="466" t="s">
        <v>420</v>
      </c>
      <c r="C705" s="466" t="s">
        <v>420</v>
      </c>
      <c r="D705" s="467">
        <v>45544</v>
      </c>
      <c r="E705" s="468">
        <v>3380.89</v>
      </c>
      <c r="F705" s="469">
        <v>-5.9152521819967179E-5</v>
      </c>
    </row>
    <row r="706" spans="2:6">
      <c r="B706" s="466" t="s">
        <v>420</v>
      </c>
      <c r="C706" s="466" t="s">
        <v>420</v>
      </c>
      <c r="D706" s="467">
        <v>45545</v>
      </c>
      <c r="E706" s="468">
        <v>3380.74</v>
      </c>
      <c r="F706" s="469">
        <v>-4.4367015785811118E-5</v>
      </c>
    </row>
    <row r="707" spans="2:6">
      <c r="B707" s="466" t="s">
        <v>420</v>
      </c>
      <c r="C707" s="466" t="s">
        <v>420</v>
      </c>
      <c r="D707" s="467">
        <v>45546</v>
      </c>
      <c r="E707" s="468">
        <v>3380.84</v>
      </c>
      <c r="F707" s="469">
        <v>2.9579322870248467E-5</v>
      </c>
    </row>
    <row r="708" spans="2:6">
      <c r="B708" s="466" t="s">
        <v>420</v>
      </c>
      <c r="C708" s="466" t="s">
        <v>420</v>
      </c>
      <c r="D708" s="467">
        <v>45547</v>
      </c>
      <c r="E708" s="468">
        <v>3380.8</v>
      </c>
      <c r="F708" s="469">
        <v>-1.1831379183860703E-5</v>
      </c>
    </row>
    <row r="709" spans="2:6">
      <c r="B709" s="466" t="s">
        <v>420</v>
      </c>
      <c r="C709" s="466" t="s">
        <v>420</v>
      </c>
      <c r="D709" s="467">
        <v>45548</v>
      </c>
      <c r="E709" s="468">
        <v>3380.74</v>
      </c>
      <c r="F709" s="469">
        <v>-1.7747278750709941E-5</v>
      </c>
    </row>
    <row r="710" spans="2:6">
      <c r="B710" s="466" t="s">
        <v>420</v>
      </c>
      <c r="C710" s="466" t="s">
        <v>420</v>
      </c>
      <c r="D710" s="467">
        <v>45551</v>
      </c>
      <c r="E710" s="468">
        <v>3380.43</v>
      </c>
      <c r="F710" s="469">
        <v>-9.1695900897420516E-5</v>
      </c>
    </row>
    <row r="711" spans="2:6">
      <c r="B711" s="466" t="s">
        <v>420</v>
      </c>
      <c r="C711" s="466" t="s">
        <v>420</v>
      </c>
      <c r="D711" s="467">
        <v>45552</v>
      </c>
      <c r="E711" s="468">
        <v>3381.09</v>
      </c>
      <c r="F711" s="469">
        <v>1.952414337821843E-4</v>
      </c>
    </row>
    <row r="712" spans="2:6">
      <c r="B712" s="466" t="s">
        <v>420</v>
      </c>
      <c r="C712" s="466" t="s">
        <v>420</v>
      </c>
      <c r="D712" s="467">
        <v>45553</v>
      </c>
      <c r="E712" s="468">
        <v>3381.55</v>
      </c>
      <c r="F712" s="469">
        <v>1.3605080018574967E-4</v>
      </c>
    </row>
    <row r="713" spans="2:6">
      <c r="B713" s="466" t="s">
        <v>420</v>
      </c>
      <c r="C713" s="466" t="s">
        <v>420</v>
      </c>
      <c r="D713" s="467">
        <v>45554</v>
      </c>
      <c r="E713" s="468">
        <v>3381.38</v>
      </c>
      <c r="F713" s="469">
        <v>-5.0272803891727981E-5</v>
      </c>
    </row>
    <row r="714" spans="2:6">
      <c r="B714" s="466" t="s">
        <v>420</v>
      </c>
      <c r="C714" s="466" t="s">
        <v>420</v>
      </c>
      <c r="D714" s="467">
        <v>45555</v>
      </c>
      <c r="E714" s="468">
        <v>3381.51</v>
      </c>
      <c r="F714" s="469">
        <v>3.8445841638653195E-5</v>
      </c>
    </row>
    <row r="715" spans="2:6">
      <c r="B715" s="466" t="s">
        <v>420</v>
      </c>
      <c r="C715" s="466" t="s">
        <v>420</v>
      </c>
      <c r="D715" s="467">
        <v>45558</v>
      </c>
      <c r="E715" s="468">
        <v>3380.99</v>
      </c>
      <c r="F715" s="469">
        <v>-1.5377745445095136E-4</v>
      </c>
    </row>
    <row r="716" spans="2:6">
      <c r="B716" s="466" t="s">
        <v>420</v>
      </c>
      <c r="C716" s="466" t="s">
        <v>420</v>
      </c>
      <c r="D716" s="467">
        <v>45559</v>
      </c>
      <c r="E716" s="468">
        <v>3381.24</v>
      </c>
      <c r="F716" s="469">
        <v>7.3942839227563532E-5</v>
      </c>
    </row>
    <row r="717" spans="2:6">
      <c r="B717" s="466" t="s">
        <v>420</v>
      </c>
      <c r="C717" s="466" t="s">
        <v>420</v>
      </c>
      <c r="D717" s="467">
        <v>45560</v>
      </c>
      <c r="E717" s="468">
        <v>3380.9</v>
      </c>
      <c r="F717" s="469">
        <v>-1.005548260400595E-4</v>
      </c>
    </row>
    <row r="718" spans="2:6">
      <c r="B718" s="466" t="s">
        <v>420</v>
      </c>
      <c r="C718" s="466" t="s">
        <v>420</v>
      </c>
      <c r="D718" s="467">
        <v>45561</v>
      </c>
      <c r="E718" s="468">
        <v>3381.02</v>
      </c>
      <c r="F718" s="469">
        <v>3.5493507645860821E-5</v>
      </c>
    </row>
    <row r="719" spans="2:6">
      <c r="B719" s="466" t="s">
        <v>420</v>
      </c>
      <c r="C719" s="466" t="s">
        <v>420</v>
      </c>
      <c r="D719" s="467">
        <v>45562</v>
      </c>
      <c r="E719" s="468">
        <v>3381.12</v>
      </c>
      <c r="F719" s="469">
        <v>2.9576873251240469E-5</v>
      </c>
    </row>
    <row r="720" spans="2:6">
      <c r="B720" s="466" t="s">
        <v>420</v>
      </c>
      <c r="C720" s="466" t="s">
        <v>420</v>
      </c>
      <c r="D720" s="467">
        <v>45565</v>
      </c>
      <c r="E720" s="468">
        <v>3380.93</v>
      </c>
      <c r="F720" s="469">
        <v>-5.6194397122863007E-5</v>
      </c>
    </row>
    <row r="721" spans="2:6">
      <c r="B721" s="466" t="s">
        <v>420</v>
      </c>
      <c r="C721" s="466" t="s">
        <v>3</v>
      </c>
      <c r="D721" s="467">
        <v>45566</v>
      </c>
      <c r="E721" s="468">
        <v>3381.41</v>
      </c>
      <c r="F721" s="469">
        <v>1.4197277080567127E-4</v>
      </c>
    </row>
    <row r="722" spans="2:6">
      <c r="B722" s="466" t="s">
        <v>420</v>
      </c>
      <c r="C722" s="466" t="s">
        <v>420</v>
      </c>
      <c r="D722" s="467">
        <v>45567</v>
      </c>
      <c r="E722" s="468">
        <v>3381.53</v>
      </c>
      <c r="F722" s="469">
        <v>3.5488154349914865E-5</v>
      </c>
    </row>
    <row r="723" spans="2:6">
      <c r="B723" s="466" t="s">
        <v>420</v>
      </c>
      <c r="C723" s="466" t="s">
        <v>420</v>
      </c>
      <c r="D723" s="467">
        <v>45568</v>
      </c>
      <c r="E723" s="468">
        <v>3381.82</v>
      </c>
      <c r="F723" s="469">
        <v>8.5759996214720434E-5</v>
      </c>
    </row>
    <row r="724" spans="2:6">
      <c r="B724" s="466" t="s">
        <v>420</v>
      </c>
      <c r="C724" s="466" t="s">
        <v>420</v>
      </c>
      <c r="D724" s="467">
        <v>45569</v>
      </c>
      <c r="E724" s="468">
        <v>3382.96</v>
      </c>
      <c r="F724" s="469">
        <v>3.3709659295878331E-4</v>
      </c>
    </row>
    <row r="725" spans="2:6">
      <c r="B725" s="466" t="s">
        <v>420</v>
      </c>
      <c r="C725" s="466" t="s">
        <v>420</v>
      </c>
      <c r="D725" s="467">
        <v>45572</v>
      </c>
      <c r="E725" s="468">
        <v>3382.71</v>
      </c>
      <c r="F725" s="469">
        <v>-7.3899780074254492E-5</v>
      </c>
    </row>
    <row r="726" spans="2:6">
      <c r="B726" s="466" t="s">
        <v>420</v>
      </c>
      <c r="C726" s="466" t="s">
        <v>420</v>
      </c>
      <c r="D726" s="467">
        <v>45573</v>
      </c>
      <c r="E726" s="468">
        <v>3383.86</v>
      </c>
      <c r="F726" s="469">
        <v>3.3996411161467903E-4</v>
      </c>
    </row>
    <row r="727" spans="2:6">
      <c r="B727" s="466" t="s">
        <v>420</v>
      </c>
      <c r="C727" s="466" t="s">
        <v>420</v>
      </c>
      <c r="D727" s="467">
        <v>45574</v>
      </c>
      <c r="E727" s="468">
        <v>3384.41</v>
      </c>
      <c r="F727" s="469">
        <v>1.6253627514132592E-4</v>
      </c>
    </row>
    <row r="728" spans="2:6">
      <c r="B728" s="466" t="s">
        <v>420</v>
      </c>
      <c r="C728" s="466" t="s">
        <v>420</v>
      </c>
      <c r="D728" s="467">
        <v>45575</v>
      </c>
      <c r="E728" s="468">
        <v>3385.87</v>
      </c>
      <c r="F728" s="469">
        <v>4.3138981388189858E-4</v>
      </c>
    </row>
    <row r="729" spans="2:6">
      <c r="B729" s="466" t="s">
        <v>420</v>
      </c>
      <c r="C729" s="466" t="s">
        <v>420</v>
      </c>
      <c r="D729" s="467">
        <v>45576</v>
      </c>
      <c r="E729" s="468">
        <v>3385.87</v>
      </c>
      <c r="F729" s="469">
        <v>0</v>
      </c>
    </row>
    <row r="730" spans="2:6">
      <c r="B730" s="466" t="s">
        <v>420</v>
      </c>
      <c r="C730" s="466" t="s">
        <v>420</v>
      </c>
      <c r="D730" s="467">
        <v>45579</v>
      </c>
      <c r="E730" s="468">
        <v>3387.17</v>
      </c>
      <c r="F730" s="469">
        <v>3.8394858633089335E-4</v>
      </c>
    </row>
    <row r="731" spans="2:6">
      <c r="B731" s="466" t="s">
        <v>420</v>
      </c>
      <c r="C731" s="466" t="s">
        <v>420</v>
      </c>
      <c r="D731" s="467">
        <v>45580</v>
      </c>
      <c r="E731" s="468">
        <v>3388.55</v>
      </c>
      <c r="F731" s="469">
        <v>4.0741976340133771E-4</v>
      </c>
    </row>
    <row r="732" spans="2:6">
      <c r="B732" s="466" t="s">
        <v>420</v>
      </c>
      <c r="C732" s="466" t="s">
        <v>420</v>
      </c>
      <c r="D732" s="467">
        <v>45581</v>
      </c>
      <c r="E732" s="468">
        <v>3389.5</v>
      </c>
      <c r="F732" s="469">
        <v>2.8035590444284959E-4</v>
      </c>
    </row>
    <row r="733" spans="2:6">
      <c r="B733" s="466" t="s">
        <v>420</v>
      </c>
      <c r="C733" s="466" t="s">
        <v>420</v>
      </c>
      <c r="D733" s="467">
        <v>45582</v>
      </c>
      <c r="E733" s="468">
        <v>3392.36</v>
      </c>
      <c r="F733" s="469">
        <v>8.4378226877124274E-4</v>
      </c>
    </row>
    <row r="734" spans="2:6">
      <c r="B734" s="466" t="s">
        <v>420</v>
      </c>
      <c r="C734" s="466" t="s">
        <v>420</v>
      </c>
      <c r="D734" s="467">
        <v>45583</v>
      </c>
      <c r="E734" s="468">
        <v>3393.53</v>
      </c>
      <c r="F734" s="469">
        <v>3.4489264111122424E-4</v>
      </c>
    </row>
    <row r="735" spans="2:6">
      <c r="B735" s="466" t="s">
        <v>420</v>
      </c>
      <c r="C735" s="466" t="s">
        <v>420</v>
      </c>
      <c r="D735" s="467">
        <v>45586</v>
      </c>
      <c r="E735" s="468">
        <v>3395.18</v>
      </c>
      <c r="F735" s="469">
        <v>4.8621936449644944E-4</v>
      </c>
    </row>
    <row r="736" spans="2:6">
      <c r="B736" s="466" t="s">
        <v>420</v>
      </c>
      <c r="C736" s="466" t="s">
        <v>420</v>
      </c>
      <c r="D736" s="467">
        <v>45587</v>
      </c>
      <c r="E736" s="468">
        <v>3397.42</v>
      </c>
      <c r="F736" s="469">
        <v>6.5975883458321404E-4</v>
      </c>
    </row>
    <row r="737" spans="2:6">
      <c r="B737" s="466" t="s">
        <v>420</v>
      </c>
      <c r="C737" s="466" t="s">
        <v>420</v>
      </c>
      <c r="D737" s="467">
        <v>45588</v>
      </c>
      <c r="E737" s="468">
        <v>3399.51</v>
      </c>
      <c r="F737" s="469">
        <v>6.1517268986470484E-4</v>
      </c>
    </row>
    <row r="738" spans="2:6">
      <c r="B738" s="466" t="s">
        <v>420</v>
      </c>
      <c r="C738" s="466" t="s">
        <v>420</v>
      </c>
      <c r="D738" s="467">
        <v>45589</v>
      </c>
      <c r="E738" s="468">
        <v>3401.46</v>
      </c>
      <c r="F738" s="469">
        <v>5.7361207938785819E-4</v>
      </c>
    </row>
    <row r="739" spans="2:6">
      <c r="B739" s="466" t="s">
        <v>420</v>
      </c>
      <c r="C739" s="466" t="s">
        <v>420</v>
      </c>
      <c r="D739" s="467">
        <v>45590</v>
      </c>
      <c r="E739" s="468">
        <v>3402.39</v>
      </c>
      <c r="F739" s="469">
        <v>2.7341200543291302E-4</v>
      </c>
    </row>
    <row r="740" spans="2:6">
      <c r="B740" s="466" t="s">
        <v>420</v>
      </c>
      <c r="C740" s="466" t="s">
        <v>420</v>
      </c>
      <c r="D740" s="467">
        <v>45593</v>
      </c>
      <c r="E740" s="468">
        <v>3402.5</v>
      </c>
      <c r="F740" s="469">
        <v>3.233021493718455E-5</v>
      </c>
    </row>
    <row r="741" spans="2:6">
      <c r="B741" s="466" t="s">
        <v>420</v>
      </c>
      <c r="C741" s="466" t="s">
        <v>420</v>
      </c>
      <c r="D741" s="467">
        <v>45594</v>
      </c>
      <c r="E741" s="468">
        <v>3402.78</v>
      </c>
      <c r="F741" s="469">
        <v>8.2292432035326992E-5</v>
      </c>
    </row>
    <row r="742" spans="2:6">
      <c r="B742" s="466" t="s">
        <v>420</v>
      </c>
      <c r="C742" s="466" t="s">
        <v>420</v>
      </c>
      <c r="D742" s="467">
        <v>45595</v>
      </c>
      <c r="E742" s="468">
        <v>3402.87</v>
      </c>
      <c r="F742" s="469">
        <v>2.6448962318954139E-5</v>
      </c>
    </row>
    <row r="743" spans="2:6">
      <c r="B743" s="466" t="s">
        <v>420</v>
      </c>
      <c r="C743" s="466" t="s">
        <v>420</v>
      </c>
      <c r="D743" s="467">
        <v>45596</v>
      </c>
      <c r="E743" s="468">
        <v>3404.64</v>
      </c>
      <c r="F743" s="469">
        <v>5.2014916820212987E-4</v>
      </c>
    </row>
    <row r="744" spans="2:6">
      <c r="B744" s="466" t="s">
        <v>420</v>
      </c>
      <c r="C744" s="466" t="s">
        <v>420</v>
      </c>
      <c r="D744" s="467">
        <v>45597</v>
      </c>
      <c r="E744" s="468">
        <v>3406.79</v>
      </c>
      <c r="F744" s="469">
        <v>6.314911415010371E-4</v>
      </c>
    </row>
    <row r="745" spans="2:6">
      <c r="B745" s="466" t="s">
        <v>420</v>
      </c>
      <c r="C745" s="466" t="s">
        <v>420</v>
      </c>
      <c r="D745" s="467">
        <v>45600</v>
      </c>
      <c r="E745" s="468">
        <v>3407.42</v>
      </c>
      <c r="F745" s="469">
        <v>1.8492481191975706E-4</v>
      </c>
    </row>
    <row r="746" spans="2:6">
      <c r="B746" s="466" t="s">
        <v>420</v>
      </c>
      <c r="C746" s="466" t="s">
        <v>420</v>
      </c>
      <c r="D746" s="467">
        <v>45601</v>
      </c>
      <c r="E746" s="468">
        <v>3407.88</v>
      </c>
      <c r="F746" s="469">
        <v>1.34999501088811E-4</v>
      </c>
    </row>
    <row r="747" spans="2:6">
      <c r="B747" s="466" t="s">
        <v>420</v>
      </c>
      <c r="C747" s="466" t="s">
        <v>420</v>
      </c>
      <c r="D747" s="467">
        <v>45602</v>
      </c>
      <c r="E747" s="468">
        <v>3408.95</v>
      </c>
      <c r="F747" s="469">
        <v>3.1397819172028035E-4</v>
      </c>
    </row>
    <row r="748" spans="2:6">
      <c r="B748" s="466" t="s">
        <v>420</v>
      </c>
      <c r="C748" s="466" t="s">
        <v>420</v>
      </c>
      <c r="D748" s="467">
        <v>45603</v>
      </c>
      <c r="E748" s="468">
        <v>3409.37</v>
      </c>
      <c r="F748" s="469">
        <v>1.2320509247717708E-4</v>
      </c>
    </row>
    <row r="749" spans="2:6">
      <c r="B749" s="466" t="s">
        <v>420</v>
      </c>
      <c r="C749" s="466" t="s">
        <v>420</v>
      </c>
      <c r="D749" s="467">
        <v>45604</v>
      </c>
      <c r="E749" s="468">
        <v>3409.59</v>
      </c>
      <c r="F749" s="469">
        <v>6.4528050636995888E-5</v>
      </c>
    </row>
    <row r="750" spans="2:6">
      <c r="B750" s="466" t="s">
        <v>420</v>
      </c>
      <c r="C750" s="466" t="s">
        <v>420</v>
      </c>
      <c r="D750" s="467">
        <v>45607</v>
      </c>
      <c r="E750" s="468">
        <v>3410.23</v>
      </c>
      <c r="F750" s="469">
        <v>1.8770585319638803E-4</v>
      </c>
    </row>
    <row r="751" spans="2:6">
      <c r="B751" s="466" t="s">
        <v>420</v>
      </c>
      <c r="C751" s="466" t="s">
        <v>420</v>
      </c>
      <c r="D751" s="467">
        <v>45608</v>
      </c>
      <c r="E751" s="468">
        <v>3410.72</v>
      </c>
      <c r="F751" s="469">
        <v>1.436853232772516E-4</v>
      </c>
    </row>
    <row r="752" spans="2:6">
      <c r="B752" s="466" t="s">
        <v>420</v>
      </c>
      <c r="C752" s="466" t="s">
        <v>420</v>
      </c>
      <c r="D752" s="467">
        <v>45609</v>
      </c>
      <c r="E752" s="468">
        <v>3411.42</v>
      </c>
      <c r="F752" s="469">
        <v>2.0523525824467354E-4</v>
      </c>
    </row>
    <row r="753" spans="2:6">
      <c r="B753" s="466" t="s">
        <v>420</v>
      </c>
      <c r="C753" s="466" t="s">
        <v>420</v>
      </c>
      <c r="D753" s="467">
        <v>45610</v>
      </c>
      <c r="E753" s="468">
        <v>3413.09</v>
      </c>
      <c r="F753" s="469">
        <v>4.8953221825517607E-4</v>
      </c>
    </row>
    <row r="754" spans="2:6">
      <c r="B754" s="466" t="s">
        <v>420</v>
      </c>
      <c r="C754" s="466" t="s">
        <v>420</v>
      </c>
      <c r="D754" s="467">
        <v>45611</v>
      </c>
      <c r="E754" s="468">
        <v>3413.51</v>
      </c>
      <c r="F754" s="469">
        <v>1.2305564752176847E-4</v>
      </c>
    </row>
    <row r="755" spans="2:6">
      <c r="B755" s="466" t="s">
        <v>420</v>
      </c>
      <c r="C755" s="466" t="s">
        <v>420</v>
      </c>
      <c r="D755" s="467">
        <v>45614</v>
      </c>
      <c r="E755" s="468">
        <v>3414.18</v>
      </c>
      <c r="F755" s="469">
        <v>1.9627890353320131E-4</v>
      </c>
    </row>
    <row r="756" spans="2:6">
      <c r="B756" s="466" t="s">
        <v>420</v>
      </c>
      <c r="C756" s="466" t="s">
        <v>420</v>
      </c>
      <c r="D756" s="467">
        <v>45615</v>
      </c>
      <c r="E756" s="468">
        <v>3415.19</v>
      </c>
      <c r="F756" s="469">
        <v>2.9582505901862771E-4</v>
      </c>
    </row>
    <row r="757" spans="2:6">
      <c r="B757" s="466" t="s">
        <v>420</v>
      </c>
      <c r="C757" s="466" t="s">
        <v>420</v>
      </c>
      <c r="D757" s="467">
        <v>45616</v>
      </c>
      <c r="E757" s="468">
        <v>3415.07</v>
      </c>
      <c r="F757" s="469">
        <v>-3.5137137318828779E-5</v>
      </c>
    </row>
    <row r="758" spans="2:6">
      <c r="B758" s="466" t="s">
        <v>420</v>
      </c>
      <c r="C758" s="466" t="s">
        <v>420</v>
      </c>
      <c r="D758" s="467">
        <v>45617</v>
      </c>
      <c r="E758" s="468">
        <v>3415.79</v>
      </c>
      <c r="F758" s="469">
        <v>2.1083023188391451E-4</v>
      </c>
    </row>
    <row r="759" spans="2:6">
      <c r="B759" s="466" t="s">
        <v>420</v>
      </c>
      <c r="C759" s="466" t="s">
        <v>420</v>
      </c>
      <c r="D759" s="467">
        <v>45618</v>
      </c>
      <c r="E759" s="468">
        <v>3416.66</v>
      </c>
      <c r="F759" s="469">
        <v>2.5469949850543826E-4</v>
      </c>
    </row>
    <row r="760" spans="2:6">
      <c r="B760" s="466" t="s">
        <v>420</v>
      </c>
      <c r="C760" s="466" t="s">
        <v>420</v>
      </c>
      <c r="D760" s="467">
        <v>45621</v>
      </c>
      <c r="E760" s="468">
        <v>3417.19</v>
      </c>
      <c r="F760" s="469">
        <v>1.5512225389713934E-4</v>
      </c>
    </row>
    <row r="761" spans="2:6">
      <c r="B761" s="466" t="s">
        <v>420</v>
      </c>
      <c r="C761" s="466" t="s">
        <v>420</v>
      </c>
      <c r="D761" s="467">
        <v>45622</v>
      </c>
      <c r="E761" s="468">
        <v>3417.19</v>
      </c>
      <c r="F761" s="469">
        <v>0</v>
      </c>
    </row>
    <row r="762" spans="2:6">
      <c r="B762" s="466" t="s">
        <v>420</v>
      </c>
      <c r="C762" s="466" t="s">
        <v>420</v>
      </c>
      <c r="D762" s="467">
        <v>45623</v>
      </c>
      <c r="E762" s="468">
        <v>3417.18</v>
      </c>
      <c r="F762" s="469">
        <v>-2.926381032432577E-6</v>
      </c>
    </row>
    <row r="763" spans="2:6">
      <c r="B763" s="466" t="s">
        <v>420</v>
      </c>
      <c r="C763" s="466" t="s">
        <v>420</v>
      </c>
      <c r="D763" s="467">
        <v>45624</v>
      </c>
      <c r="E763" s="468">
        <v>3417.42</v>
      </c>
      <c r="F763" s="469">
        <v>7.02333503064622E-5</v>
      </c>
    </row>
    <row r="764" spans="2:6">
      <c r="B764" s="466" t="s">
        <v>420</v>
      </c>
      <c r="C764" s="466" t="s">
        <v>420</v>
      </c>
      <c r="D764" s="467">
        <v>45625</v>
      </c>
      <c r="E764" s="468">
        <v>3417.77</v>
      </c>
      <c r="F764" s="469">
        <v>1.0241644281355791E-4</v>
      </c>
    </row>
    <row r="765" spans="2:6">
      <c r="B765" s="466" t="s">
        <v>420</v>
      </c>
      <c r="C765" s="466" t="s">
        <v>420</v>
      </c>
      <c r="D765" s="467">
        <v>45628</v>
      </c>
      <c r="E765" s="468">
        <v>3416.98</v>
      </c>
      <c r="F765" s="469">
        <v>-2.3114486931536166E-4</v>
      </c>
    </row>
    <row r="766" spans="2:6">
      <c r="B766" s="466" t="s">
        <v>420</v>
      </c>
      <c r="C766" s="466" t="s">
        <v>420</v>
      </c>
      <c r="D766" s="467">
        <v>45629</v>
      </c>
      <c r="E766" s="468">
        <v>3416.82</v>
      </c>
      <c r="F766" s="469">
        <v>-4.6824974099893613E-5</v>
      </c>
    </row>
    <row r="767" spans="2:6">
      <c r="B767" s="466" t="s">
        <v>420</v>
      </c>
      <c r="C767" s="466" t="s">
        <v>420</v>
      </c>
      <c r="D767" s="467">
        <v>45630</v>
      </c>
      <c r="E767" s="468">
        <v>3416.82</v>
      </c>
      <c r="F767" s="469">
        <v>0</v>
      </c>
    </row>
    <row r="768" spans="2:6">
      <c r="B768" s="466" t="s">
        <v>420</v>
      </c>
      <c r="C768" s="466" t="s">
        <v>420</v>
      </c>
      <c r="D768" s="467">
        <v>45631</v>
      </c>
      <c r="E768" s="468">
        <v>3416.57</v>
      </c>
      <c r="F768" s="469">
        <v>-7.3167448095012321E-5</v>
      </c>
    </row>
    <row r="769" spans="2:6">
      <c r="B769" s="466" t="s">
        <v>420</v>
      </c>
      <c r="C769" s="466" t="s">
        <v>420</v>
      </c>
      <c r="D769" s="467">
        <v>45632</v>
      </c>
      <c r="E769" s="468">
        <v>3417.45</v>
      </c>
      <c r="F769" s="469">
        <v>2.5756826290684935E-4</v>
      </c>
    </row>
    <row r="770" spans="2:6">
      <c r="B770" s="466" t="s">
        <v>420</v>
      </c>
      <c r="C770" s="466" t="s">
        <v>420</v>
      </c>
      <c r="D770" s="467">
        <v>45635</v>
      </c>
      <c r="E770" s="468">
        <v>3417.88</v>
      </c>
      <c r="F770" s="469">
        <v>1.2582481089709903E-4</v>
      </c>
    </row>
    <row r="771" spans="2:6">
      <c r="B771" s="466" t="s">
        <v>420</v>
      </c>
      <c r="C771" s="466" t="s">
        <v>420</v>
      </c>
      <c r="D771" s="467">
        <v>45636</v>
      </c>
      <c r="E771" s="468">
        <v>3417.29</v>
      </c>
      <c r="F771" s="469">
        <v>-1.7262162510098234E-4</v>
      </c>
    </row>
    <row r="772" spans="2:6">
      <c r="B772" s="466" t="s">
        <v>420</v>
      </c>
      <c r="C772" s="466" t="s">
        <v>420</v>
      </c>
      <c r="D772" s="467">
        <v>45637</v>
      </c>
      <c r="E772" s="468">
        <v>3417.71</v>
      </c>
      <c r="F772" s="469">
        <v>1.2290440670826086E-4</v>
      </c>
    </row>
    <row r="773" spans="2:6">
      <c r="B773" s="466" t="s">
        <v>420</v>
      </c>
      <c r="C773" s="466" t="s">
        <v>420</v>
      </c>
      <c r="D773" s="467">
        <v>45638</v>
      </c>
      <c r="E773" s="468">
        <v>3416.71</v>
      </c>
      <c r="F773" s="469">
        <v>-2.9259357874132093E-4</v>
      </c>
    </row>
    <row r="774" spans="2:6">
      <c r="B774" s="466" t="s">
        <v>420</v>
      </c>
      <c r="C774" s="466" t="s">
        <v>420</v>
      </c>
      <c r="D774" s="467">
        <v>45639</v>
      </c>
      <c r="E774" s="468">
        <v>3417.31</v>
      </c>
      <c r="F774" s="469">
        <v>1.756075288800949E-4</v>
      </c>
    </row>
    <row r="775" spans="2:6">
      <c r="B775" s="466" t="s">
        <v>420</v>
      </c>
      <c r="C775" s="466" t="s">
        <v>420</v>
      </c>
      <c r="D775" s="467">
        <v>45642</v>
      </c>
      <c r="E775" s="468">
        <v>3417.79</v>
      </c>
      <c r="F775" s="469">
        <v>1.4046135703229095E-4</v>
      </c>
    </row>
    <row r="776" spans="2:6">
      <c r="B776" s="466" t="s">
        <v>420</v>
      </c>
      <c r="C776" s="466" t="s">
        <v>420</v>
      </c>
      <c r="D776" s="467">
        <v>45643</v>
      </c>
      <c r="E776" s="468">
        <v>3417.29</v>
      </c>
      <c r="F776" s="469">
        <v>-1.4629336501072331E-4</v>
      </c>
    </row>
    <row r="777" spans="2:6">
      <c r="B777" s="466" t="s">
        <v>420</v>
      </c>
      <c r="C777" s="466" t="s">
        <v>420</v>
      </c>
      <c r="D777" s="467">
        <v>45644</v>
      </c>
      <c r="E777" s="468">
        <v>3417.91</v>
      </c>
      <c r="F777" s="469">
        <v>1.814303146645122E-4</v>
      </c>
    </row>
    <row r="778" spans="2:6">
      <c r="B778" s="466" t="s">
        <v>420</v>
      </c>
      <c r="C778" s="466" t="s">
        <v>420</v>
      </c>
      <c r="D778" s="467">
        <v>45645</v>
      </c>
      <c r="E778" s="468">
        <v>3417.14</v>
      </c>
      <c r="F778" s="469">
        <v>-2.2528387230792555E-4</v>
      </c>
    </row>
    <row r="779" spans="2:6">
      <c r="B779" s="466" t="s">
        <v>420</v>
      </c>
      <c r="C779" s="466" t="s">
        <v>420</v>
      </c>
      <c r="D779" s="467">
        <v>45646</v>
      </c>
      <c r="E779" s="468">
        <v>3417.49</v>
      </c>
      <c r="F779" s="469">
        <v>1.0242483480334697E-4</v>
      </c>
    </row>
    <row r="780" spans="2:6">
      <c r="B780" s="466" t="s">
        <v>420</v>
      </c>
      <c r="C780" s="466" t="s">
        <v>420</v>
      </c>
      <c r="D780" s="467">
        <v>45649</v>
      </c>
      <c r="E780" s="468">
        <v>3418.12</v>
      </c>
      <c r="F780" s="469">
        <v>1.8434582105583607E-4</v>
      </c>
    </row>
    <row r="781" spans="2:6">
      <c r="B781" s="466" t="s">
        <v>420</v>
      </c>
      <c r="C781" s="466" t="s">
        <v>420</v>
      </c>
      <c r="D781" s="467">
        <v>45650</v>
      </c>
      <c r="E781" s="468">
        <v>3417.98</v>
      </c>
      <c r="F781" s="469">
        <v>-4.0958187541652336E-5</v>
      </c>
    </row>
    <row r="782" spans="2:6">
      <c r="B782" s="466" t="s">
        <v>420</v>
      </c>
      <c r="C782" s="466" t="s">
        <v>420</v>
      </c>
      <c r="D782" s="467">
        <v>45651</v>
      </c>
      <c r="E782" s="468">
        <v>3418.84</v>
      </c>
      <c r="F782" s="469">
        <v>2.5161060041314676E-4</v>
      </c>
    </row>
    <row r="783" spans="2:6">
      <c r="B783" s="466" t="s">
        <v>420</v>
      </c>
      <c r="C783" s="466" t="s">
        <v>420</v>
      </c>
      <c r="D783" s="467">
        <v>45652</v>
      </c>
      <c r="E783" s="468">
        <v>3419.59</v>
      </c>
      <c r="F783" s="469">
        <v>2.1937265271261596E-4</v>
      </c>
    </row>
    <row r="784" spans="2:6">
      <c r="B784" s="466" t="s">
        <v>420</v>
      </c>
      <c r="C784" s="466" t="s">
        <v>420</v>
      </c>
      <c r="D784" s="467">
        <v>45653</v>
      </c>
      <c r="E784" s="468">
        <v>3420.09</v>
      </c>
      <c r="F784" s="469">
        <v>1.4621635927114068E-4</v>
      </c>
    </row>
    <row r="785" spans="2:6">
      <c r="B785" s="466" t="s">
        <v>420</v>
      </c>
      <c r="C785" s="466" t="s">
        <v>420</v>
      </c>
      <c r="D785" s="467">
        <v>45656</v>
      </c>
      <c r="E785" s="468">
        <v>3420.25</v>
      </c>
      <c r="F785" s="469">
        <v>4.6782394615303826E-5</v>
      </c>
    </row>
    <row r="786" spans="2:6">
      <c r="B786" s="466" t="s">
        <v>420</v>
      </c>
      <c r="C786" s="466" t="s">
        <v>420</v>
      </c>
      <c r="D786" s="467">
        <v>45657</v>
      </c>
      <c r="E786" s="468">
        <v>3420.46</v>
      </c>
      <c r="F786" s="469">
        <v>6.1399020539444887E-5</v>
      </c>
    </row>
    <row r="787" spans="2:6">
      <c r="B787" s="466">
        <v>2025</v>
      </c>
      <c r="C787" s="466" t="s">
        <v>4</v>
      </c>
      <c r="D787" s="467">
        <v>45658</v>
      </c>
      <c r="E787" s="468">
        <v>3420.46</v>
      </c>
      <c r="F787" s="469">
        <v>0</v>
      </c>
    </row>
    <row r="788" spans="2:6">
      <c r="B788" s="466" t="s">
        <v>420</v>
      </c>
      <c r="C788" s="466" t="s">
        <v>420</v>
      </c>
      <c r="D788" s="467">
        <v>45659</v>
      </c>
      <c r="E788" s="468">
        <v>3420.92</v>
      </c>
      <c r="F788" s="469">
        <v>1.3448483537303063E-4</v>
      </c>
    </row>
    <row r="789" spans="2:6">
      <c r="B789" s="466" t="s">
        <v>420</v>
      </c>
      <c r="C789" s="466" t="s">
        <v>420</v>
      </c>
      <c r="D789" s="467">
        <v>45660</v>
      </c>
      <c r="E789" s="468">
        <v>3421.43</v>
      </c>
      <c r="F789" s="469">
        <v>1.4908270289856632E-4</v>
      </c>
    </row>
    <row r="790" spans="2:6">
      <c r="B790" s="466" t="s">
        <v>420</v>
      </c>
      <c r="C790" s="466" t="s">
        <v>420</v>
      </c>
      <c r="D790" s="467">
        <v>45663</v>
      </c>
      <c r="E790" s="468">
        <v>3422.08</v>
      </c>
      <c r="F790" s="469">
        <v>1.8997904385011267E-4</v>
      </c>
    </row>
    <row r="791" spans="2:6">
      <c r="B791" s="466" t="s">
        <v>420</v>
      </c>
      <c r="C791" s="466" t="s">
        <v>420</v>
      </c>
      <c r="D791" s="467">
        <v>45664</v>
      </c>
      <c r="E791" s="468">
        <v>3422.7</v>
      </c>
      <c r="F791" s="469">
        <v>1.8117636057599204E-4</v>
      </c>
    </row>
    <row r="792" spans="2:6">
      <c r="B792" s="466" t="s">
        <v>420</v>
      </c>
      <c r="C792" s="466" t="s">
        <v>420</v>
      </c>
      <c r="D792" s="467">
        <v>45665</v>
      </c>
      <c r="E792" s="468">
        <v>3423.28</v>
      </c>
      <c r="F792" s="469">
        <v>1.6945686154216905E-4</v>
      </c>
    </row>
    <row r="793" spans="2:6">
      <c r="B793" s="466" t="s">
        <v>420</v>
      </c>
      <c r="C793" s="466" t="s">
        <v>420</v>
      </c>
      <c r="D793" s="467">
        <v>45666</v>
      </c>
      <c r="E793" s="468">
        <v>3423.93</v>
      </c>
      <c r="F793" s="469">
        <v>1.8987637587332504E-4</v>
      </c>
    </row>
    <row r="794" spans="2:6">
      <c r="B794" s="466" t="s">
        <v>420</v>
      </c>
      <c r="C794" s="466" t="s">
        <v>420</v>
      </c>
      <c r="D794" s="467">
        <v>45667</v>
      </c>
      <c r="E794" s="468">
        <v>3424.61</v>
      </c>
      <c r="F794" s="469">
        <v>1.9860219104955157E-4</v>
      </c>
    </row>
    <row r="795" spans="2:6">
      <c r="B795" s="466" t="s">
        <v>420</v>
      </c>
      <c r="C795" s="466" t="s">
        <v>420</v>
      </c>
      <c r="D795" s="467">
        <v>45670</v>
      </c>
      <c r="E795" s="468">
        <v>3426.1</v>
      </c>
      <c r="F795" s="469">
        <v>4.3508603899415746E-4</v>
      </c>
    </row>
    <row r="796" spans="2:6">
      <c r="B796" s="466" t="s">
        <v>420</v>
      </c>
      <c r="C796" s="466" t="s">
        <v>420</v>
      </c>
      <c r="D796" s="467">
        <v>45671</v>
      </c>
      <c r="E796" s="468">
        <v>3427.07</v>
      </c>
      <c r="F796" s="469">
        <v>2.8312074954036796E-4</v>
      </c>
    </row>
    <row r="797" spans="2:6">
      <c r="B797" s="466" t="s">
        <v>420</v>
      </c>
      <c r="C797" s="466" t="s">
        <v>420</v>
      </c>
      <c r="D797" s="467">
        <v>45672</v>
      </c>
      <c r="E797" s="468">
        <v>3427.88</v>
      </c>
      <c r="F797" s="469">
        <v>2.3635350313823335E-4</v>
      </c>
    </row>
    <row r="798" spans="2:6">
      <c r="B798" s="466" t="s">
        <v>420</v>
      </c>
      <c r="C798" s="466" t="s">
        <v>420</v>
      </c>
      <c r="D798" s="467">
        <v>45673</v>
      </c>
      <c r="E798" s="468">
        <v>3428.91</v>
      </c>
      <c r="F798" s="469">
        <v>3.0047726291461348E-4</v>
      </c>
    </row>
    <row r="799" spans="2:6">
      <c r="B799" s="466" t="s">
        <v>420</v>
      </c>
      <c r="C799" s="466" t="s">
        <v>420</v>
      </c>
      <c r="D799" s="467">
        <v>45674</v>
      </c>
      <c r="E799" s="468">
        <v>3429.7</v>
      </c>
      <c r="F799" s="469">
        <v>2.3039391526752341E-4</v>
      </c>
    </row>
    <row r="800" spans="2:6">
      <c r="B800" s="466" t="s">
        <v>420</v>
      </c>
      <c r="C800" s="466" t="s">
        <v>420</v>
      </c>
      <c r="D800" s="467">
        <v>45677</v>
      </c>
      <c r="E800" s="468">
        <v>3430.65</v>
      </c>
      <c r="F800" s="469">
        <v>2.7699215674848322E-4</v>
      </c>
    </row>
    <row r="801" spans="2:6">
      <c r="B801" s="466" t="s">
        <v>420</v>
      </c>
      <c r="C801" s="466" t="s">
        <v>420</v>
      </c>
      <c r="D801" s="467">
        <v>45678</v>
      </c>
      <c r="E801" s="468">
        <v>3433.03</v>
      </c>
      <c r="F801" s="469">
        <v>6.9374608310381676E-4</v>
      </c>
    </row>
    <row r="802" spans="2:6">
      <c r="B802" s="466" t="s">
        <v>420</v>
      </c>
      <c r="C802" s="466" t="s">
        <v>420</v>
      </c>
      <c r="D802" s="467">
        <v>45679</v>
      </c>
      <c r="E802" s="468">
        <v>3435.18</v>
      </c>
      <c r="F802" s="469">
        <v>6.2626892278821805E-4</v>
      </c>
    </row>
    <row r="803" spans="2:6">
      <c r="B803" s="466" t="s">
        <v>420</v>
      </c>
      <c r="C803" s="466" t="s">
        <v>420</v>
      </c>
      <c r="D803" s="467">
        <v>45680</v>
      </c>
      <c r="E803" s="468">
        <v>3437.92</v>
      </c>
      <c r="F803" s="469">
        <v>7.9762923631374093E-4</v>
      </c>
    </row>
    <row r="804" spans="2:6">
      <c r="B804" s="466" t="s">
        <v>420</v>
      </c>
      <c r="C804" s="466" t="s">
        <v>420</v>
      </c>
      <c r="D804" s="467">
        <v>45681</v>
      </c>
      <c r="E804" s="468">
        <v>3439.01</v>
      </c>
      <c r="F804" s="469">
        <v>3.1705217108023034E-4</v>
      </c>
    </row>
    <row r="805" spans="2:6">
      <c r="B805" s="466" t="s">
        <v>420</v>
      </c>
      <c r="C805" s="466" t="s">
        <v>420</v>
      </c>
      <c r="D805" s="467">
        <v>45684</v>
      </c>
      <c r="E805" s="468">
        <v>3440.29</v>
      </c>
      <c r="F805" s="469">
        <v>3.7220013899341535E-4</v>
      </c>
    </row>
    <row r="806" spans="2:6">
      <c r="B806" s="466" t="s">
        <v>420</v>
      </c>
      <c r="C806" s="466" t="s">
        <v>420</v>
      </c>
      <c r="D806" s="467">
        <v>45685</v>
      </c>
      <c r="E806" s="468">
        <v>3443.25</v>
      </c>
      <c r="F806" s="469">
        <v>8.6039258318340497E-4</v>
      </c>
    </row>
    <row r="807" spans="2:6">
      <c r="B807" s="466" t="s">
        <v>420</v>
      </c>
      <c r="C807" s="466" t="s">
        <v>420</v>
      </c>
      <c r="D807" s="467">
        <v>45686</v>
      </c>
      <c r="E807" s="468">
        <v>3445.22</v>
      </c>
      <c r="F807" s="469">
        <v>5.7213388513752995E-4</v>
      </c>
    </row>
    <row r="808" spans="2:6">
      <c r="B808" s="466" t="s">
        <v>420</v>
      </c>
      <c r="C808" s="466" t="s">
        <v>420</v>
      </c>
      <c r="D808" s="467">
        <v>45687</v>
      </c>
      <c r="E808" s="468">
        <v>3447.43</v>
      </c>
      <c r="F808" s="469">
        <v>6.4146846935755528E-4</v>
      </c>
    </row>
    <row r="809" spans="2:6">
      <c r="B809" s="466" t="s">
        <v>420</v>
      </c>
      <c r="C809" s="466" t="s">
        <v>420</v>
      </c>
      <c r="D809" s="467">
        <v>45688</v>
      </c>
      <c r="E809" s="468">
        <v>3448.24</v>
      </c>
      <c r="F809" s="469">
        <v>2.3495763510787614E-4</v>
      </c>
    </row>
    <row r="810" spans="2:6">
      <c r="B810" s="466" t="s">
        <v>420</v>
      </c>
      <c r="C810" s="466" t="s">
        <v>420</v>
      </c>
      <c r="D810" s="467">
        <v>45691</v>
      </c>
      <c r="E810" s="468">
        <v>3449</v>
      </c>
      <c r="F810" s="469">
        <v>2.2040229218390204E-4</v>
      </c>
    </row>
    <row r="811" spans="2:6">
      <c r="B811" s="466" t="s">
        <v>420</v>
      </c>
      <c r="C811" s="466" t="s">
        <v>420</v>
      </c>
      <c r="D811" s="467">
        <v>45692</v>
      </c>
      <c r="E811" s="468">
        <v>3451.31</v>
      </c>
      <c r="F811" s="469">
        <v>6.6975935053637155E-4</v>
      </c>
    </row>
    <row r="812" spans="2:6">
      <c r="B812" s="466" t="s">
        <v>420</v>
      </c>
      <c r="C812" s="466" t="s">
        <v>420</v>
      </c>
      <c r="D812" s="467">
        <v>45693</v>
      </c>
      <c r="E812" s="468">
        <v>3453.67</v>
      </c>
      <c r="F812" s="469">
        <v>6.8379832585311879E-4</v>
      </c>
    </row>
    <row r="813" spans="2:6">
      <c r="B813" s="466" t="s">
        <v>420</v>
      </c>
      <c r="C813" s="466" t="s">
        <v>420</v>
      </c>
      <c r="D813" s="467">
        <v>45694</v>
      </c>
      <c r="E813" s="468">
        <v>3454.73</v>
      </c>
      <c r="F813" s="469">
        <v>3.0691988522352898E-4</v>
      </c>
    </row>
    <row r="814" spans="2:6">
      <c r="B814" s="466" t="s">
        <v>420</v>
      </c>
      <c r="C814" s="466" t="s">
        <v>420</v>
      </c>
      <c r="D814" s="467">
        <v>45695</v>
      </c>
      <c r="E814" s="468">
        <v>3455.22</v>
      </c>
      <c r="F814" s="469">
        <v>1.4183452831329272E-4</v>
      </c>
    </row>
    <row r="815" spans="2:6">
      <c r="B815" s="466" t="s">
        <v>420</v>
      </c>
      <c r="C815" s="466" t="s">
        <v>420</v>
      </c>
      <c r="D815" s="467">
        <v>45698</v>
      </c>
      <c r="E815" s="468">
        <v>3455.89</v>
      </c>
      <c r="F815" s="469">
        <v>1.9390950503877402E-4</v>
      </c>
    </row>
    <row r="816" spans="2:6">
      <c r="B816" s="466" t="s">
        <v>420</v>
      </c>
      <c r="C816" s="466" t="s">
        <v>420</v>
      </c>
      <c r="D816" s="467">
        <v>45699</v>
      </c>
      <c r="E816" s="468">
        <v>3457.45</v>
      </c>
      <c r="F816" s="469">
        <v>4.5140325646937418E-4</v>
      </c>
    </row>
    <row r="817" spans="2:6">
      <c r="B817" s="466" t="s">
        <v>420</v>
      </c>
      <c r="C817" s="466" t="s">
        <v>420</v>
      </c>
      <c r="D817" s="467">
        <v>45700</v>
      </c>
      <c r="E817" s="468">
        <v>3458.67</v>
      </c>
      <c r="F817" s="469">
        <v>3.5286121274356961E-4</v>
      </c>
    </row>
    <row r="818" spans="2:6">
      <c r="B818" s="466" t="s">
        <v>420</v>
      </c>
      <c r="C818" s="466" t="s">
        <v>420</v>
      </c>
      <c r="D818" s="467">
        <v>45701</v>
      </c>
      <c r="E818" s="468">
        <v>3458.92</v>
      </c>
      <c r="F818" s="469">
        <v>7.2282120005666913E-5</v>
      </c>
    </row>
    <row r="819" spans="2:6">
      <c r="B819" s="466" t="s">
        <v>420</v>
      </c>
      <c r="C819" s="466" t="s">
        <v>420</v>
      </c>
      <c r="D819" s="467">
        <v>45702</v>
      </c>
      <c r="E819" s="468">
        <v>3459.07</v>
      </c>
      <c r="F819" s="469">
        <v>4.3366137407078206E-5</v>
      </c>
    </row>
    <row r="820" spans="2:6">
      <c r="B820" s="466" t="s">
        <v>420</v>
      </c>
      <c r="C820" s="466" t="s">
        <v>420</v>
      </c>
      <c r="D820" s="467">
        <v>45705</v>
      </c>
      <c r="E820" s="468">
        <v>3459.57</v>
      </c>
      <c r="F820" s="469">
        <v>1.4454752288910023E-4</v>
      </c>
    </row>
    <row r="821" spans="2:6">
      <c r="B821" s="466" t="s">
        <v>420</v>
      </c>
      <c r="C821" s="466" t="s">
        <v>420</v>
      </c>
      <c r="D821" s="467">
        <v>45706</v>
      </c>
      <c r="E821" s="468">
        <v>3459.95</v>
      </c>
      <c r="F821" s="469">
        <v>1.09840240260973E-4</v>
      </c>
    </row>
    <row r="822" spans="2:6">
      <c r="B822" s="466" t="s">
        <v>420</v>
      </c>
      <c r="C822" s="466" t="s">
        <v>420</v>
      </c>
      <c r="D822" s="467">
        <v>45707</v>
      </c>
      <c r="E822" s="468">
        <v>3460.61</v>
      </c>
      <c r="F822" s="469">
        <v>1.9075420165040225E-4</v>
      </c>
    </row>
    <row r="823" spans="2:6">
      <c r="B823" s="466" t="s">
        <v>420</v>
      </c>
      <c r="C823" s="466" t="s">
        <v>420</v>
      </c>
      <c r="D823" s="467">
        <v>45708</v>
      </c>
      <c r="E823" s="468">
        <v>3462.17</v>
      </c>
      <c r="F823" s="469">
        <v>4.5078757791254878E-4</v>
      </c>
    </row>
    <row r="824" spans="2:6">
      <c r="B824" s="466" t="s">
        <v>420</v>
      </c>
      <c r="C824" s="466" t="s">
        <v>420</v>
      </c>
      <c r="D824" s="467">
        <v>45709</v>
      </c>
      <c r="E824" s="468">
        <v>3462.59</v>
      </c>
      <c r="F824" s="469">
        <v>1.2131120077872339E-4</v>
      </c>
    </row>
    <row r="825" spans="2:6">
      <c r="B825" s="466" t="s">
        <v>420</v>
      </c>
      <c r="C825" s="466" t="s">
        <v>420</v>
      </c>
      <c r="D825" s="467">
        <v>45712</v>
      </c>
      <c r="E825" s="468">
        <v>3462.98</v>
      </c>
      <c r="F825" s="469">
        <v>1.1263245143082855E-4</v>
      </c>
    </row>
    <row r="826" spans="2:6">
      <c r="B826" s="466" t="s">
        <v>420</v>
      </c>
      <c r="C826" s="466" t="s">
        <v>420</v>
      </c>
      <c r="D826" s="467">
        <v>45713</v>
      </c>
      <c r="E826" s="468">
        <v>3464.13</v>
      </c>
      <c r="F826" s="469">
        <v>3.3208392771546212E-4</v>
      </c>
    </row>
    <row r="827" spans="2:6">
      <c r="B827" s="466" t="s">
        <v>420</v>
      </c>
      <c r="C827" s="466" t="s">
        <v>420</v>
      </c>
      <c r="D827" s="467">
        <v>45714</v>
      </c>
      <c r="E827" s="468">
        <v>3464.65</v>
      </c>
      <c r="F827" s="469">
        <v>1.5010983998867876E-4</v>
      </c>
    </row>
    <row r="828" spans="2:6">
      <c r="B828" s="466" t="s">
        <v>420</v>
      </c>
      <c r="C828" s="466" t="s">
        <v>420</v>
      </c>
      <c r="D828" s="467">
        <v>45715</v>
      </c>
      <c r="E828" s="468">
        <v>3465.69</v>
      </c>
      <c r="F828" s="469">
        <v>3.0017462081305862E-4</v>
      </c>
    </row>
    <row r="829" spans="2:6">
      <c r="B829" s="466" t="s">
        <v>420</v>
      </c>
      <c r="C829" s="466" t="s">
        <v>420</v>
      </c>
      <c r="D829" s="467">
        <v>45716</v>
      </c>
      <c r="E829" s="468">
        <v>3466.56</v>
      </c>
      <c r="F829" s="469">
        <v>2.5103226197377459E-4</v>
      </c>
    </row>
    <row r="830" spans="2:6">
      <c r="B830" s="466" t="s">
        <v>420</v>
      </c>
      <c r="C830" s="466" t="s">
        <v>420</v>
      </c>
      <c r="D830" s="467">
        <v>45719</v>
      </c>
      <c r="E830" s="468">
        <v>3466.56</v>
      </c>
      <c r="F830" s="469">
        <v>0</v>
      </c>
    </row>
    <row r="831" spans="2:6">
      <c r="B831" s="466" t="s">
        <v>420</v>
      </c>
      <c r="C831" s="466" t="s">
        <v>420</v>
      </c>
      <c r="D831" s="467">
        <v>45720</v>
      </c>
      <c r="E831" s="468">
        <v>3466.56</v>
      </c>
      <c r="F831" s="469">
        <v>0</v>
      </c>
    </row>
    <row r="832" spans="2:6">
      <c r="B832" s="466" t="s">
        <v>420</v>
      </c>
      <c r="C832" s="466" t="s">
        <v>420</v>
      </c>
      <c r="D832" s="467">
        <v>45721</v>
      </c>
      <c r="E832" s="468">
        <v>3466.56</v>
      </c>
      <c r="F832" s="469">
        <v>0</v>
      </c>
    </row>
    <row r="833" spans="2:6">
      <c r="B833" s="466" t="s">
        <v>420</v>
      </c>
      <c r="C833" s="466" t="s">
        <v>420</v>
      </c>
      <c r="D833" s="467">
        <v>45722</v>
      </c>
      <c r="E833" s="468">
        <v>3466.79</v>
      </c>
      <c r="F833" s="469">
        <v>6.6348195329092292E-5</v>
      </c>
    </row>
    <row r="834" spans="2:6">
      <c r="B834" s="466" t="s">
        <v>420</v>
      </c>
      <c r="C834" s="466" t="s">
        <v>420</v>
      </c>
      <c r="D834" s="467">
        <v>45723</v>
      </c>
      <c r="E834" s="468">
        <v>3467.49</v>
      </c>
      <c r="F834" s="469">
        <v>2.0191589337681778E-4</v>
      </c>
    </row>
    <row r="835" spans="2:6">
      <c r="B835" s="466" t="s">
        <v>420</v>
      </c>
      <c r="C835" s="466" t="s">
        <v>420</v>
      </c>
      <c r="D835" s="467">
        <v>45726</v>
      </c>
      <c r="E835" s="468">
        <v>3467.86</v>
      </c>
      <c r="F835" s="469">
        <v>1.0670542669202957E-4</v>
      </c>
    </row>
    <row r="836" spans="2:6">
      <c r="B836" s="466" t="s">
        <v>420</v>
      </c>
      <c r="C836" s="466" t="s">
        <v>420</v>
      </c>
      <c r="D836" s="467">
        <v>45727</v>
      </c>
      <c r="E836" s="468">
        <v>3468.57</v>
      </c>
      <c r="F836" s="469">
        <v>2.0473721545853535E-4</v>
      </c>
    </row>
    <row r="837" spans="2:6">
      <c r="B837" s="466" t="s">
        <v>420</v>
      </c>
      <c r="C837" s="466" t="s">
        <v>420</v>
      </c>
      <c r="D837" s="467">
        <v>45728</v>
      </c>
      <c r="E837" s="468">
        <v>3469.19</v>
      </c>
      <c r="F837" s="469">
        <v>1.787480143113418E-4</v>
      </c>
    </row>
    <row r="838" spans="2:6">
      <c r="B838" s="466" t="s">
        <v>420</v>
      </c>
      <c r="C838" s="466" t="s">
        <v>420</v>
      </c>
      <c r="D838" s="467">
        <v>45729</v>
      </c>
      <c r="E838" s="468">
        <v>3470.75</v>
      </c>
      <c r="F838" s="469">
        <v>4.4967269016685317E-4</v>
      </c>
    </row>
    <row r="839" spans="2:6">
      <c r="B839" s="466" t="s">
        <v>420</v>
      </c>
      <c r="C839" s="466" t="s">
        <v>420</v>
      </c>
      <c r="D839" s="467">
        <v>45730</v>
      </c>
      <c r="E839" s="468">
        <v>3470.86</v>
      </c>
      <c r="F839" s="469">
        <v>3.1693438017756197E-5</v>
      </c>
    </row>
    <row r="840" spans="2:6">
      <c r="B840" s="466" t="s">
        <v>420</v>
      </c>
      <c r="C840" s="466" t="s">
        <v>420</v>
      </c>
      <c r="D840" s="467">
        <v>45733</v>
      </c>
      <c r="E840" s="468">
        <v>3471.47</v>
      </c>
      <c r="F840" s="469">
        <v>1.7574894982790219E-4</v>
      </c>
    </row>
    <row r="841" spans="2:6">
      <c r="B841" s="466" t="s">
        <v>420</v>
      </c>
      <c r="C841" s="466" t="s">
        <v>420</v>
      </c>
      <c r="D841" s="467">
        <v>45734</v>
      </c>
      <c r="E841" s="468">
        <v>3473.3</v>
      </c>
      <c r="F841" s="469">
        <v>5.2715420268658003E-4</v>
      </c>
    </row>
    <row r="842" spans="2:6">
      <c r="B842" s="466" t="s">
        <v>420</v>
      </c>
      <c r="C842" s="466" t="s">
        <v>420</v>
      </c>
      <c r="D842" s="467">
        <v>45735</v>
      </c>
      <c r="E842" s="468">
        <v>3473.57</v>
      </c>
      <c r="F842" s="469">
        <v>7.7735870785702876E-5</v>
      </c>
    </row>
    <row r="843" spans="2:6">
      <c r="B843" s="466" t="s">
        <v>420</v>
      </c>
      <c r="C843" s="466" t="s">
        <v>420</v>
      </c>
      <c r="D843" s="467">
        <v>45736</v>
      </c>
      <c r="E843" s="468">
        <v>3475.37</v>
      </c>
      <c r="F843" s="469">
        <v>5.1819885593200278E-4</v>
      </c>
    </row>
    <row r="844" spans="2:6">
      <c r="B844" s="466" t="s">
        <v>420</v>
      </c>
      <c r="C844" s="466" t="s">
        <v>420</v>
      </c>
      <c r="D844" s="467">
        <v>45737</v>
      </c>
      <c r="E844" s="468">
        <v>3476.98</v>
      </c>
      <c r="F844" s="469">
        <v>4.6326002698996864E-4</v>
      </c>
    </row>
    <row r="845" spans="2:6">
      <c r="B845" s="466" t="s">
        <v>420</v>
      </c>
      <c r="C845" s="466" t="s">
        <v>420</v>
      </c>
      <c r="D845" s="467">
        <v>45740</v>
      </c>
      <c r="E845" s="468">
        <v>3478.05</v>
      </c>
      <c r="F845" s="469">
        <v>3.0773832463809505E-4</v>
      </c>
    </row>
    <row r="846" spans="2:6">
      <c r="B846" s="466" t="s">
        <v>420</v>
      </c>
      <c r="C846" s="466" t="s">
        <v>420</v>
      </c>
      <c r="D846" s="467">
        <v>45741</v>
      </c>
      <c r="E846" s="468">
        <v>3480.61</v>
      </c>
      <c r="F846" s="469">
        <v>7.3604462270523573E-4</v>
      </c>
    </row>
    <row r="847" spans="2:6">
      <c r="B847" s="466" t="s">
        <v>420</v>
      </c>
      <c r="C847" s="466" t="s">
        <v>420</v>
      </c>
      <c r="D847" s="467">
        <v>45742</v>
      </c>
      <c r="E847" s="468">
        <v>3483.53</v>
      </c>
      <c r="F847" s="469">
        <v>8.3893340535138173E-4</v>
      </c>
    </row>
    <row r="848" spans="2:6">
      <c r="B848" s="466" t="s">
        <v>420</v>
      </c>
      <c r="C848" s="466" t="s">
        <v>420</v>
      </c>
      <c r="D848" s="467">
        <v>45743</v>
      </c>
      <c r="E848" s="468">
        <v>3486.82</v>
      </c>
      <c r="F848" s="469">
        <v>9.4444428496380495E-4</v>
      </c>
    </row>
    <row r="849" spans="2:6">
      <c r="B849" s="466" t="s">
        <v>420</v>
      </c>
      <c r="C849" s="466" t="s">
        <v>420</v>
      </c>
      <c r="D849" s="467">
        <v>45744</v>
      </c>
      <c r="E849" s="468">
        <v>3488.01</v>
      </c>
      <c r="F849" s="469">
        <v>3.4128518248721028E-4</v>
      </c>
    </row>
    <row r="850" spans="2:6">
      <c r="B850" s="466" t="s">
        <v>420</v>
      </c>
      <c r="C850" s="466" t="s">
        <v>420</v>
      </c>
      <c r="D850" s="467">
        <v>45747</v>
      </c>
      <c r="E850" s="468">
        <v>3487.61</v>
      </c>
      <c r="F850" s="469">
        <v>-1.1467857030229011E-4</v>
      </c>
    </row>
    <row r="851" spans="2:6">
      <c r="B851" s="466" t="s">
        <v>420</v>
      </c>
      <c r="C851" s="466" t="s">
        <v>1</v>
      </c>
      <c r="D851" s="467">
        <v>45748</v>
      </c>
      <c r="E851" s="468">
        <v>3491.62</v>
      </c>
      <c r="F851" s="469">
        <v>1.1497845229253738E-3</v>
      </c>
    </row>
    <row r="852" spans="2:6">
      <c r="B852" s="466" t="s">
        <v>420</v>
      </c>
      <c r="C852" s="466" t="s">
        <v>420</v>
      </c>
      <c r="D852" s="467">
        <v>45749</v>
      </c>
      <c r="E852" s="468">
        <v>3495.36</v>
      </c>
      <c r="F852" s="469">
        <v>1.0711360342764208E-3</v>
      </c>
    </row>
    <row r="853" spans="2:6">
      <c r="B853" s="466" t="s">
        <v>420</v>
      </c>
      <c r="C853" s="466" t="s">
        <v>420</v>
      </c>
      <c r="D853" s="467">
        <v>45750</v>
      </c>
      <c r="E853" s="468">
        <v>3501.83</v>
      </c>
      <c r="F853" s="469">
        <v>1.8510253593334591E-3</v>
      </c>
    </row>
    <row r="854" spans="2:6">
      <c r="B854" s="466" t="s">
        <v>420</v>
      </c>
      <c r="C854" s="466" t="s">
        <v>420</v>
      </c>
      <c r="D854" s="467">
        <v>45751</v>
      </c>
      <c r="E854" s="468">
        <v>3505.87</v>
      </c>
      <c r="F854" s="469">
        <v>1.1536825031483436E-3</v>
      </c>
    </row>
    <row r="855" spans="2:6">
      <c r="B855" s="466" t="s">
        <v>420</v>
      </c>
      <c r="C855" s="466" t="s">
        <v>420</v>
      </c>
      <c r="D855" s="467">
        <v>45754</v>
      </c>
      <c r="E855" s="468">
        <v>3508.4</v>
      </c>
      <c r="F855" s="469">
        <v>7.2164683801743935E-4</v>
      </c>
    </row>
    <row r="856" spans="2:6">
      <c r="B856" s="466" t="s">
        <v>420</v>
      </c>
      <c r="C856" s="466" t="s">
        <v>420</v>
      </c>
      <c r="D856" s="467">
        <v>45755</v>
      </c>
      <c r="E856" s="468">
        <v>3522.38</v>
      </c>
      <c r="F856" s="469">
        <v>3.9847223805723458E-3</v>
      </c>
    </row>
    <row r="857" spans="2:6">
      <c r="B857" s="466" t="s">
        <v>420</v>
      </c>
      <c r="C857" s="466" t="s">
        <v>420</v>
      </c>
      <c r="D857" s="467">
        <v>45756</v>
      </c>
      <c r="E857" s="468">
        <v>3528.67</v>
      </c>
      <c r="F857" s="469">
        <v>1.7857244249626569E-3</v>
      </c>
    </row>
    <row r="858" spans="2:6">
      <c r="B858" s="466" t="s">
        <v>420</v>
      </c>
      <c r="C858" s="466" t="s">
        <v>420</v>
      </c>
      <c r="D858" s="467">
        <v>45757</v>
      </c>
      <c r="E858" s="468">
        <v>3530.23</v>
      </c>
      <c r="F858" s="469">
        <v>4.4209291319390742E-4</v>
      </c>
    </row>
    <row r="859" spans="2:6">
      <c r="B859" s="466" t="s">
        <v>420</v>
      </c>
      <c r="C859" s="466" t="s">
        <v>420</v>
      </c>
      <c r="D859" s="467">
        <v>45758</v>
      </c>
      <c r="E859" s="468">
        <v>3533.7</v>
      </c>
      <c r="F859" s="469">
        <v>9.8293878869076508E-4</v>
      </c>
    </row>
    <row r="860" spans="2:6">
      <c r="B860" s="466" t="s">
        <v>420</v>
      </c>
      <c r="C860" s="466" t="s">
        <v>420</v>
      </c>
      <c r="D860" s="467">
        <v>45761</v>
      </c>
      <c r="E860" s="468">
        <v>3534.48</v>
      </c>
      <c r="F860" s="469">
        <v>2.2073181084987411E-4</v>
      </c>
    </row>
    <row r="861" spans="2:6">
      <c r="B861" s="466" t="s">
        <v>420</v>
      </c>
      <c r="C861" s="466" t="s">
        <v>420</v>
      </c>
      <c r="D861" s="467">
        <v>45762</v>
      </c>
      <c r="E861" s="468">
        <v>3541.1</v>
      </c>
      <c r="F861" s="469">
        <v>1.87297707159183E-3</v>
      </c>
    </row>
    <row r="862" spans="2:6">
      <c r="B862" s="466" t="s">
        <v>420</v>
      </c>
      <c r="C862" s="466" t="s">
        <v>420</v>
      </c>
      <c r="D862" s="467">
        <v>45763</v>
      </c>
      <c r="E862" s="468">
        <v>3544.4</v>
      </c>
      <c r="F862" s="469">
        <v>9.3191381209233905E-4</v>
      </c>
    </row>
    <row r="863" spans="2:6">
      <c r="B863" s="466" t="s">
        <v>420</v>
      </c>
      <c r="C863" s="466" t="s">
        <v>420</v>
      </c>
      <c r="D863" s="467">
        <v>45764</v>
      </c>
      <c r="E863" s="468">
        <v>3555.24</v>
      </c>
      <c r="F863" s="469">
        <v>3.0583455591918773E-3</v>
      </c>
    </row>
    <row r="864" spans="2:6">
      <c r="B864" s="466" t="s">
        <v>420</v>
      </c>
      <c r="C864" s="466" t="s">
        <v>420</v>
      </c>
      <c r="D864" s="467">
        <v>45765</v>
      </c>
      <c r="E864" s="468">
        <v>3562.4</v>
      </c>
      <c r="F864" s="469">
        <v>2.0139287361754226E-3</v>
      </c>
    </row>
    <row r="865" spans="2:6">
      <c r="B865" s="466" t="s">
        <v>420</v>
      </c>
      <c r="C865" s="466" t="s">
        <v>420</v>
      </c>
      <c r="D865" s="467">
        <v>45768</v>
      </c>
      <c r="E865" s="468">
        <v>3568.48</v>
      </c>
      <c r="F865" s="469">
        <v>1.7067145744441745E-3</v>
      </c>
    </row>
    <row r="866" spans="2:6">
      <c r="B866" s="466" t="s">
        <v>420</v>
      </c>
      <c r="C866" s="466" t="s">
        <v>420</v>
      </c>
      <c r="D866" s="467">
        <v>45769</v>
      </c>
      <c r="E866" s="468">
        <v>3569.04</v>
      </c>
      <c r="F866" s="469">
        <v>1.5692956104558395E-4</v>
      </c>
    </row>
    <row r="867" spans="2:6">
      <c r="B867" s="466" t="s">
        <v>420</v>
      </c>
      <c r="C867" s="466" t="s">
        <v>420</v>
      </c>
      <c r="D867" s="467">
        <v>45770</v>
      </c>
      <c r="E867" s="468">
        <v>3569.67</v>
      </c>
      <c r="F867" s="469">
        <v>1.7651805527539875E-4</v>
      </c>
    </row>
    <row r="868" spans="2:6">
      <c r="B868" s="466" t="s">
        <v>420</v>
      </c>
      <c r="C868" s="466" t="s">
        <v>420</v>
      </c>
      <c r="D868" s="467">
        <v>45771</v>
      </c>
      <c r="E868" s="468">
        <v>3570.11</v>
      </c>
      <c r="F868" s="469">
        <v>1.2326069356552693E-4</v>
      </c>
    </row>
    <row r="869" spans="2:6">
      <c r="B869" s="466" t="s">
        <v>420</v>
      </c>
      <c r="C869" s="466" t="s">
        <v>420</v>
      </c>
      <c r="D869" s="467">
        <v>45772</v>
      </c>
      <c r="E869" s="468">
        <v>3570.87</v>
      </c>
      <c r="F869" s="469">
        <v>2.128785947771255E-4</v>
      </c>
    </row>
    <row r="870" spans="2:6">
      <c r="B870" s="466" t="s">
        <v>420</v>
      </c>
      <c r="C870" s="466" t="s">
        <v>420</v>
      </c>
      <c r="D870" s="467">
        <v>45775</v>
      </c>
      <c r="E870" s="468">
        <v>3569.87</v>
      </c>
      <c r="F870" s="469">
        <v>-2.8004379885014017E-4</v>
      </c>
    </row>
    <row r="871" spans="2:6">
      <c r="B871" s="466" t="s">
        <v>420</v>
      </c>
      <c r="C871" s="466" t="s">
        <v>420</v>
      </c>
      <c r="D871" s="467">
        <v>45776</v>
      </c>
      <c r="E871" s="468">
        <v>3570.57</v>
      </c>
      <c r="F871" s="469">
        <v>1.9608557174358531E-4</v>
      </c>
    </row>
    <row r="872" spans="2:6">
      <c r="B872" s="466" t="s">
        <v>420</v>
      </c>
      <c r="C872" s="466" t="s">
        <v>420</v>
      </c>
      <c r="D872" s="467">
        <v>45777</v>
      </c>
      <c r="E872" s="468">
        <v>3570.82</v>
      </c>
      <c r="F872" s="469">
        <v>7.0016832046423963E-5</v>
      </c>
    </row>
    <row r="873" spans="2:6">
      <c r="B873" s="466" t="s">
        <v>420</v>
      </c>
      <c r="C873" s="466" t="s">
        <v>420</v>
      </c>
      <c r="D873" s="467">
        <v>45778</v>
      </c>
      <c r="E873" s="468">
        <v>3570.74</v>
      </c>
      <c r="F873" s="469">
        <v>-2.2403817610627807E-5</v>
      </c>
    </row>
    <row r="874" spans="2:6">
      <c r="B874" s="466" t="s">
        <v>420</v>
      </c>
      <c r="C874" s="466" t="s">
        <v>420</v>
      </c>
      <c r="D874" s="467">
        <v>45779</v>
      </c>
      <c r="E874" s="468">
        <v>3571.47</v>
      </c>
      <c r="F874" s="469">
        <v>2.0443941591939436E-4</v>
      </c>
    </row>
    <row r="875" spans="2:6">
      <c r="B875" s="466" t="s">
        <v>420</v>
      </c>
      <c r="C875" s="466" t="s">
        <v>420</v>
      </c>
      <c r="D875" s="467">
        <v>45782</v>
      </c>
      <c r="E875" s="468">
        <v>3571.74</v>
      </c>
      <c r="F875" s="469">
        <v>7.5599123050167528E-5</v>
      </c>
    </row>
    <row r="876" spans="2:6">
      <c r="B876" s="466" t="s">
        <v>420</v>
      </c>
      <c r="C876" s="466" t="s">
        <v>420</v>
      </c>
      <c r="D876" s="467">
        <v>45783</v>
      </c>
      <c r="E876" s="468">
        <v>3571.88</v>
      </c>
      <c r="F876" s="469">
        <v>3.9196582058136209E-5</v>
      </c>
    </row>
    <row r="877" spans="2:6">
      <c r="B877" s="466" t="s">
        <v>420</v>
      </c>
      <c r="C877" s="466" t="s">
        <v>420</v>
      </c>
      <c r="D877" s="467">
        <v>45784</v>
      </c>
      <c r="E877" s="468">
        <v>3572.07</v>
      </c>
      <c r="F877" s="469">
        <v>5.3193276369882123E-5</v>
      </c>
    </row>
    <row r="878" spans="2:6">
      <c r="B878" s="466" t="s">
        <v>420</v>
      </c>
      <c r="C878" s="466" t="s">
        <v>420</v>
      </c>
      <c r="D878" s="467">
        <v>45785</v>
      </c>
      <c r="E878" s="468">
        <v>3572.59</v>
      </c>
      <c r="F878" s="469">
        <v>1.4557385493564845E-4</v>
      </c>
    </row>
    <row r="879" spans="2:6">
      <c r="B879" s="466" t="s">
        <v>420</v>
      </c>
      <c r="C879" s="466" t="s">
        <v>420</v>
      </c>
      <c r="D879" s="467">
        <v>45786</v>
      </c>
      <c r="E879" s="468">
        <v>3572.88</v>
      </c>
      <c r="F879" s="469">
        <v>8.1173602344507379E-5</v>
      </c>
    </row>
    <row r="880" spans="2:6">
      <c r="B880" s="466" t="s">
        <v>420</v>
      </c>
      <c r="C880" s="466" t="s">
        <v>420</v>
      </c>
      <c r="D880" s="467">
        <v>45789</v>
      </c>
      <c r="E880" s="468">
        <v>3572.37</v>
      </c>
      <c r="F880" s="469">
        <v>-1.4274198965546513E-4</v>
      </c>
    </row>
    <row r="881" spans="2:6">
      <c r="B881" s="466" t="s">
        <v>420</v>
      </c>
      <c r="C881" s="466" t="s">
        <v>420</v>
      </c>
      <c r="D881" s="467">
        <v>45790</v>
      </c>
      <c r="E881" s="468">
        <v>3572.93</v>
      </c>
      <c r="F881" s="469">
        <v>1.5675867841235522E-4</v>
      </c>
    </row>
    <row r="882" spans="2:6">
      <c r="B882" s="466" t="s">
        <v>420</v>
      </c>
      <c r="C882" s="466" t="s">
        <v>420</v>
      </c>
      <c r="D882" s="467">
        <v>45791</v>
      </c>
      <c r="E882" s="468">
        <v>3572.45</v>
      </c>
      <c r="F882" s="469">
        <v>-1.3434352198336328E-4</v>
      </c>
    </row>
    <row r="883" spans="2:6">
      <c r="B883" s="466" t="s">
        <v>420</v>
      </c>
      <c r="C883" s="466" t="s">
        <v>420</v>
      </c>
      <c r="D883" s="467">
        <v>45792</v>
      </c>
      <c r="E883" s="468">
        <v>3572.83</v>
      </c>
      <c r="F883" s="469">
        <v>1.0636957830063658E-4</v>
      </c>
    </row>
    <row r="884" spans="2:6">
      <c r="B884" s="466" t="s">
        <v>420</v>
      </c>
      <c r="C884" s="466" t="s">
        <v>420</v>
      </c>
      <c r="D884" s="467">
        <v>45793</v>
      </c>
      <c r="E884" s="468">
        <v>3572.83</v>
      </c>
      <c r="F884" s="469">
        <v>0</v>
      </c>
    </row>
    <row r="885" spans="2:6">
      <c r="B885" s="466" t="s">
        <v>420</v>
      </c>
      <c r="C885" s="466" t="s">
        <v>420</v>
      </c>
      <c r="D885" s="467">
        <v>45796</v>
      </c>
      <c r="E885" s="468">
        <v>3573.19</v>
      </c>
      <c r="F885" s="469">
        <v>1.0076046159490582E-4</v>
      </c>
    </row>
    <row r="886" spans="2:6">
      <c r="B886" s="466" t="s">
        <v>420</v>
      </c>
      <c r="C886" s="466" t="s">
        <v>420</v>
      </c>
      <c r="D886" s="467">
        <v>45797</v>
      </c>
      <c r="E886" s="468">
        <v>3571.17</v>
      </c>
      <c r="F886" s="469">
        <v>-5.6532118359224723E-4</v>
      </c>
    </row>
    <row r="887" spans="2:6">
      <c r="B887" s="466" t="s">
        <v>420</v>
      </c>
      <c r="C887" s="466" t="s">
        <v>420</v>
      </c>
      <c r="D887" s="467">
        <v>45798</v>
      </c>
      <c r="E887" s="468">
        <v>3573.73</v>
      </c>
      <c r="F887" s="469">
        <v>7.1685190007755037E-4</v>
      </c>
    </row>
    <row r="888" spans="2:6">
      <c r="B888" s="466" t="s">
        <v>420</v>
      </c>
      <c r="C888" s="466" t="s">
        <v>420</v>
      </c>
      <c r="D888" s="467">
        <v>45799</v>
      </c>
      <c r="E888" s="468">
        <v>3573.64</v>
      </c>
      <c r="F888" s="469">
        <v>-2.5183771577636116E-5</v>
      </c>
    </row>
    <row r="889" spans="2:6">
      <c r="B889" s="466" t="s">
        <v>420</v>
      </c>
      <c r="C889" s="466" t="s">
        <v>420</v>
      </c>
      <c r="D889" s="467">
        <v>45800</v>
      </c>
      <c r="E889" s="468">
        <v>3573.76</v>
      </c>
      <c r="F889" s="469">
        <v>3.3579207754655091E-5</v>
      </c>
    </row>
    <row r="890" spans="2:6">
      <c r="B890" s="466" t="s">
        <v>420</v>
      </c>
      <c r="C890" s="466" t="s">
        <v>420</v>
      </c>
      <c r="D890" s="467">
        <v>45803</v>
      </c>
      <c r="E890" s="468">
        <v>3573.44</v>
      </c>
      <c r="F890" s="469">
        <v>-8.9541547277982768E-5</v>
      </c>
    </row>
    <row r="891" spans="2:6">
      <c r="B891" s="466" t="s">
        <v>420</v>
      </c>
      <c r="C891" s="466" t="s">
        <v>420</v>
      </c>
      <c r="D891" s="467">
        <v>45804</v>
      </c>
      <c r="E891" s="468">
        <v>3573.69</v>
      </c>
      <c r="F891" s="469">
        <v>6.9960598191098775E-5</v>
      </c>
    </row>
    <row r="892" spans="2:6">
      <c r="B892" s="466" t="s">
        <v>420</v>
      </c>
      <c r="C892" s="466" t="s">
        <v>420</v>
      </c>
      <c r="D892" s="467">
        <v>45805</v>
      </c>
      <c r="E892" s="468">
        <v>3573.79</v>
      </c>
      <c r="F892" s="469">
        <v>2.7982281619253224E-5</v>
      </c>
    </row>
    <row r="893" spans="2:6">
      <c r="B893" s="466" t="s">
        <v>420</v>
      </c>
      <c r="C893" s="466" t="s">
        <v>420</v>
      </c>
      <c r="D893" s="467">
        <v>45806</v>
      </c>
      <c r="E893" s="468">
        <v>3573.7</v>
      </c>
      <c r="F893" s="469">
        <v>-2.5183348769834132E-5</v>
      </c>
    </row>
    <row r="894" spans="2:6">
      <c r="B894" s="466" t="s">
        <v>420</v>
      </c>
      <c r="C894" s="466" t="s">
        <v>420</v>
      </c>
      <c r="D894" s="467">
        <v>45807</v>
      </c>
      <c r="E894" s="468">
        <v>3573.95</v>
      </c>
      <c r="F894" s="469">
        <v>6.9955508296723292E-5</v>
      </c>
    </row>
    <row r="895" spans="2:6">
      <c r="B895" s="466" t="s">
        <v>420</v>
      </c>
      <c r="C895" s="466" t="s">
        <v>420</v>
      </c>
      <c r="D895" s="467">
        <v>45810</v>
      </c>
      <c r="E895" s="468">
        <v>3573.8</v>
      </c>
      <c r="F895" s="469">
        <v>-4.1970368919441016E-5</v>
      </c>
    </row>
    <row r="896" spans="2:6">
      <c r="B896" s="466" t="s">
        <v>420</v>
      </c>
      <c r="C896" s="466" t="s">
        <v>420</v>
      </c>
      <c r="D896" s="467">
        <v>45811</v>
      </c>
      <c r="E896" s="468">
        <v>3574.03</v>
      </c>
      <c r="F896" s="469">
        <v>6.4357266774866582E-5</v>
      </c>
    </row>
    <row r="897" spans="2:6">
      <c r="B897" s="466" t="s">
        <v>420</v>
      </c>
      <c r="C897" s="466" t="s">
        <v>420</v>
      </c>
      <c r="D897" s="467">
        <v>45812</v>
      </c>
      <c r="E897" s="468">
        <v>3575.03</v>
      </c>
      <c r="F897" s="469">
        <v>2.7979619645050546E-4</v>
      </c>
    </row>
    <row r="898" spans="2:6">
      <c r="B898" s="466" t="s">
        <v>420</v>
      </c>
      <c r="C898" s="466" t="s">
        <v>420</v>
      </c>
      <c r="D898" s="467">
        <v>45813</v>
      </c>
      <c r="E898" s="468">
        <v>3575.09</v>
      </c>
      <c r="F898" s="469">
        <v>1.678307594620057E-5</v>
      </c>
    </row>
    <row r="899" spans="2:6">
      <c r="B899" s="466" t="s">
        <v>420</v>
      </c>
      <c r="C899" s="466" t="s">
        <v>420</v>
      </c>
      <c r="D899" s="467">
        <v>45814</v>
      </c>
      <c r="E899" s="468">
        <v>3575.08</v>
      </c>
      <c r="F899" s="469">
        <v>-2.7971323799451983E-6</v>
      </c>
    </row>
    <row r="900" spans="2:6">
      <c r="B900" s="466" t="s">
        <v>420</v>
      </c>
      <c r="C900" s="466" t="s">
        <v>420</v>
      </c>
      <c r="D900" s="467">
        <v>45817</v>
      </c>
      <c r="E900" s="468">
        <v>3575.3</v>
      </c>
      <c r="F900" s="469">
        <v>6.1537084484893952E-5</v>
      </c>
    </row>
    <row r="901" spans="2:6">
      <c r="B901" s="466" t="s">
        <v>420</v>
      </c>
      <c r="C901" s="466" t="s">
        <v>420</v>
      </c>
      <c r="D901" s="467">
        <v>45818</v>
      </c>
      <c r="E901" s="468">
        <v>3575.44</v>
      </c>
      <c r="F901" s="469">
        <v>3.9157553212282229E-5</v>
      </c>
    </row>
    <row r="902" spans="2:6">
      <c r="B902" s="466" t="s">
        <v>420</v>
      </c>
      <c r="C902" s="466" t="s">
        <v>420</v>
      </c>
      <c r="D902" s="467">
        <v>45819</v>
      </c>
      <c r="E902" s="468">
        <v>3575.44</v>
      </c>
      <c r="F902" s="469">
        <v>0</v>
      </c>
    </row>
    <row r="903" spans="2:6">
      <c r="B903" s="466" t="s">
        <v>420</v>
      </c>
      <c r="C903" s="466" t="s">
        <v>420</v>
      </c>
      <c r="D903" s="467">
        <v>45820</v>
      </c>
      <c r="E903" s="468">
        <v>3575.95</v>
      </c>
      <c r="F903" s="469">
        <v>1.4263978699118529E-4</v>
      </c>
    </row>
    <row r="904" spans="2:6">
      <c r="B904" s="466" t="s">
        <v>420</v>
      </c>
      <c r="C904" s="466" t="s">
        <v>420</v>
      </c>
      <c r="D904" s="467">
        <v>45821</v>
      </c>
      <c r="E904" s="468">
        <v>3576.53</v>
      </c>
      <c r="F904" s="469">
        <v>1.6219466155857382E-4</v>
      </c>
    </row>
    <row r="905" spans="2:6">
      <c r="B905" s="466" t="s">
        <v>420</v>
      </c>
      <c r="C905" s="466" t="s">
        <v>420</v>
      </c>
      <c r="D905" s="467">
        <v>45824</v>
      </c>
      <c r="E905" s="468">
        <v>3577.84</v>
      </c>
      <c r="F905" s="469">
        <v>3.6627681020428887E-4</v>
      </c>
    </row>
    <row r="906" spans="2:6">
      <c r="B906" s="466" t="s">
        <v>420</v>
      </c>
      <c r="C906" s="466" t="s">
        <v>420</v>
      </c>
      <c r="D906" s="467">
        <v>45825</v>
      </c>
      <c r="E906" s="468">
        <v>3578.43</v>
      </c>
      <c r="F906" s="469">
        <v>1.6490396440301712E-4</v>
      </c>
    </row>
    <row r="907" spans="2:6">
      <c r="B907" s="466" t="s">
        <v>420</v>
      </c>
      <c r="C907" s="466" t="s">
        <v>420</v>
      </c>
      <c r="D907" s="467">
        <v>45826</v>
      </c>
      <c r="E907" s="468">
        <v>3579.18</v>
      </c>
      <c r="F907" s="469">
        <v>2.0958912148623838E-4</v>
      </c>
    </row>
    <row r="908" spans="2:6">
      <c r="B908" s="466" t="s">
        <v>420</v>
      </c>
      <c r="C908" s="466" t="s">
        <v>420</v>
      </c>
      <c r="D908" s="467">
        <v>45827</v>
      </c>
      <c r="E908" s="468">
        <v>3579.56</v>
      </c>
      <c r="F908" s="469">
        <v>1.0616956956624399E-4</v>
      </c>
    </row>
    <row r="909" spans="2:6">
      <c r="B909" s="466" t="s">
        <v>420</v>
      </c>
      <c r="C909" s="466" t="s">
        <v>420</v>
      </c>
      <c r="D909" s="467">
        <v>45828</v>
      </c>
      <c r="E909" s="468">
        <v>3579.67</v>
      </c>
      <c r="F909" s="469">
        <v>3.0730033858945608E-5</v>
      </c>
    </row>
    <row r="910" spans="2:6">
      <c r="B910" s="466" t="s">
        <v>420</v>
      </c>
      <c r="C910" s="466" t="s">
        <v>420</v>
      </c>
      <c r="D910" s="467">
        <v>45831</v>
      </c>
      <c r="E910" s="468">
        <v>3579.68</v>
      </c>
      <c r="F910" s="469">
        <v>2.793553595656452E-6</v>
      </c>
    </row>
    <row r="911" spans="2:6">
      <c r="B911" s="466" t="s">
        <v>420</v>
      </c>
      <c r="C911" s="466" t="s">
        <v>420</v>
      </c>
      <c r="D911" s="467">
        <v>45832</v>
      </c>
      <c r="E911" s="468">
        <v>3580.17</v>
      </c>
      <c r="F911" s="469">
        <v>1.368837437983944E-4</v>
      </c>
    </row>
    <row r="912" spans="2:6">
      <c r="B912" s="466" t="s">
        <v>420</v>
      </c>
      <c r="C912" s="466" t="s">
        <v>420</v>
      </c>
      <c r="D912" s="467">
        <v>45833</v>
      </c>
      <c r="E912" s="468">
        <v>3580.4</v>
      </c>
      <c r="F912" s="469">
        <v>6.4242759422043696E-5</v>
      </c>
    </row>
    <row r="913" spans="2:6">
      <c r="B913" s="466" t="s">
        <v>420</v>
      </c>
      <c r="C913" s="466" t="s">
        <v>420</v>
      </c>
      <c r="D913" s="467">
        <v>45834</v>
      </c>
      <c r="E913" s="468">
        <v>3580.52</v>
      </c>
      <c r="F913" s="469">
        <v>3.3515808289546101E-5</v>
      </c>
    </row>
    <row r="914" spans="2:6">
      <c r="B914" s="466" t="s">
        <v>420</v>
      </c>
      <c r="C914" s="466" t="s">
        <v>420</v>
      </c>
      <c r="D914" s="467">
        <v>45835</v>
      </c>
      <c r="E914" s="468">
        <v>3580.71</v>
      </c>
      <c r="F914" s="469">
        <v>5.3064917944894757E-5</v>
      </c>
    </row>
    <row r="915" spans="2:6">
      <c r="B915" s="466" t="s">
        <v>420</v>
      </c>
      <c r="C915" s="466" t="s">
        <v>420</v>
      </c>
      <c r="D915" s="467">
        <v>45838</v>
      </c>
      <c r="E915" s="468">
        <v>3580.94</v>
      </c>
      <c r="F915" s="469">
        <v>6.4233071094843818E-5</v>
      </c>
    </row>
    <row r="916" spans="2:6">
      <c r="B916" s="466" t="s">
        <v>420</v>
      </c>
      <c r="C916" s="466" t="s">
        <v>2</v>
      </c>
      <c r="D916" s="467">
        <v>45839</v>
      </c>
      <c r="E916" s="468">
        <v>3581.29</v>
      </c>
      <c r="F916" s="469">
        <v>9.7739699631914815E-5</v>
      </c>
    </row>
    <row r="917" spans="2:6">
      <c r="B917" s="466" t="s">
        <v>420</v>
      </c>
      <c r="C917" s="466" t="s">
        <v>420</v>
      </c>
      <c r="D917" s="467">
        <v>45840</v>
      </c>
      <c r="E917" s="468">
        <v>3581.9</v>
      </c>
      <c r="F917" s="469">
        <v>1.7032968567195825E-4</v>
      </c>
    </row>
    <row r="918" spans="2:6">
      <c r="B918" s="466" t="s">
        <v>420</v>
      </c>
      <c r="C918" s="466" t="s">
        <v>420</v>
      </c>
      <c r="D918" s="467">
        <v>45841</v>
      </c>
      <c r="E918" s="468">
        <v>3581.77</v>
      </c>
      <c r="F918" s="469">
        <v>-3.6293587202353256E-5</v>
      </c>
    </row>
    <row r="919" spans="2:6">
      <c r="B919" s="466" t="s">
        <v>420</v>
      </c>
      <c r="C919" s="466" t="s">
        <v>420</v>
      </c>
      <c r="D919" s="467">
        <v>45842</v>
      </c>
      <c r="E919" s="468">
        <v>3583.6</v>
      </c>
      <c r="F919" s="469">
        <v>5.1092057837324209E-4</v>
      </c>
    </row>
    <row r="920" spans="2:6">
      <c r="B920" s="466" t="s">
        <v>420</v>
      </c>
      <c r="C920" s="466" t="s">
        <v>420</v>
      </c>
      <c r="D920" s="467">
        <v>45845</v>
      </c>
      <c r="E920" s="468">
        <v>3583.85</v>
      </c>
      <c r="F920" s="469">
        <v>6.9762250251144108E-5</v>
      </c>
    </row>
    <row r="921" spans="2:6">
      <c r="B921" s="466" t="s">
        <v>420</v>
      </c>
      <c r="C921" s="466" t="s">
        <v>420</v>
      </c>
      <c r="D921" s="467">
        <v>45846</v>
      </c>
      <c r="E921" s="468">
        <v>3583.89</v>
      </c>
      <c r="F921" s="469">
        <v>1.116118141104221E-5</v>
      </c>
    </row>
    <row r="922" spans="2:6">
      <c r="B922" s="466" t="s">
        <v>420</v>
      </c>
      <c r="C922" s="466" t="s">
        <v>420</v>
      </c>
      <c r="D922" s="467">
        <v>45847</v>
      </c>
      <c r="E922" s="468">
        <v>3584.18</v>
      </c>
      <c r="F922" s="469">
        <v>8.0917662093413472E-5</v>
      </c>
    </row>
    <row r="923" spans="2:6">
      <c r="B923" s="466" t="s">
        <v>420</v>
      </c>
      <c r="C923" s="466" t="s">
        <v>420</v>
      </c>
      <c r="D923" s="467">
        <v>45848</v>
      </c>
      <c r="E923" s="468">
        <v>3584.18</v>
      </c>
      <c r="F923" s="469">
        <v>0</v>
      </c>
    </row>
    <row r="924" spans="2:6">
      <c r="B924" s="466" t="s">
        <v>420</v>
      </c>
      <c r="C924" s="466" t="s">
        <v>420</v>
      </c>
      <c r="D924" s="467">
        <v>45849</v>
      </c>
      <c r="E924" s="468">
        <v>3584.18</v>
      </c>
      <c r="F924" s="469">
        <v>0</v>
      </c>
    </row>
    <row r="925" spans="2:6">
      <c r="B925" s="466" t="s">
        <v>420</v>
      </c>
      <c r="C925" s="466" t="s">
        <v>420</v>
      </c>
      <c r="D925" s="467">
        <v>45852</v>
      </c>
      <c r="E925" s="468">
        <v>3584.18</v>
      </c>
      <c r="F925" s="469">
        <v>0</v>
      </c>
    </row>
    <row r="926" spans="2:6">
      <c r="B926" s="466" t="s">
        <v>420</v>
      </c>
      <c r="C926" s="466" t="s">
        <v>420</v>
      </c>
      <c r="D926" s="467">
        <v>45853</v>
      </c>
      <c r="E926" s="468">
        <v>3584.18</v>
      </c>
      <c r="F926" s="469">
        <v>0</v>
      </c>
    </row>
    <row r="927" spans="2:6">
      <c r="B927" s="466" t="s">
        <v>420</v>
      </c>
      <c r="C927" s="466" t="s">
        <v>420</v>
      </c>
      <c r="D927" s="467">
        <v>45854</v>
      </c>
      <c r="E927" s="468">
        <v>3584.18</v>
      </c>
      <c r="F927" s="469">
        <v>0</v>
      </c>
    </row>
    <row r="928" spans="2:6">
      <c r="B928" s="466" t="s">
        <v>420</v>
      </c>
      <c r="C928" s="466" t="s">
        <v>420</v>
      </c>
      <c r="D928" s="467">
        <v>45855</v>
      </c>
      <c r="E928" s="468">
        <v>3584.18</v>
      </c>
      <c r="F928" s="469">
        <v>0</v>
      </c>
    </row>
    <row r="929" spans="2:6">
      <c r="B929" s="466" t="s">
        <v>420</v>
      </c>
      <c r="C929" s="466" t="s">
        <v>420</v>
      </c>
      <c r="D929" s="467">
        <v>45856</v>
      </c>
      <c r="E929" s="468">
        <v>3584.24</v>
      </c>
      <c r="F929" s="469">
        <v>1.674023068036355E-5</v>
      </c>
    </row>
    <row r="930" spans="2:6">
      <c r="B930" s="466" t="s">
        <v>420</v>
      </c>
      <c r="C930" s="466" t="s">
        <v>420</v>
      </c>
      <c r="D930" s="467">
        <v>45859</v>
      </c>
      <c r="E930" s="468">
        <v>3584.58</v>
      </c>
      <c r="F930" s="469">
        <v>9.4859719215271724E-5</v>
      </c>
    </row>
    <row r="931" spans="2:6">
      <c r="B931" s="466" t="s">
        <v>420</v>
      </c>
      <c r="C931" s="466" t="s">
        <v>420</v>
      </c>
      <c r="D931" s="467">
        <v>45860</v>
      </c>
      <c r="E931" s="468">
        <v>3585.39</v>
      </c>
      <c r="F931" s="469">
        <v>2.2596789582041564E-4</v>
      </c>
    </row>
    <row r="932" spans="2:6">
      <c r="B932" s="466" t="s">
        <v>420</v>
      </c>
      <c r="C932" s="466" t="s">
        <v>420</v>
      </c>
      <c r="D932" s="467">
        <v>45861</v>
      </c>
      <c r="E932" s="468">
        <v>3585.72</v>
      </c>
      <c r="F932" s="469">
        <v>9.2040196463962713E-5</v>
      </c>
    </row>
    <row r="933" spans="2:6">
      <c r="B933" s="466" t="s">
        <v>420</v>
      </c>
      <c r="C933" s="466" t="s">
        <v>420</v>
      </c>
      <c r="D933" s="467">
        <v>45862</v>
      </c>
      <c r="E933" s="468">
        <v>3585.97</v>
      </c>
      <c r="F933" s="469">
        <v>6.9721004428678201E-5</v>
      </c>
    </row>
    <row r="934" spans="2:6">
      <c r="B934" s="466" t="s">
        <v>420</v>
      </c>
      <c r="C934" s="466" t="s">
        <v>420</v>
      </c>
      <c r="D934" s="467">
        <v>45863</v>
      </c>
      <c r="E934" s="468">
        <v>3586.91</v>
      </c>
      <c r="F934" s="469">
        <v>2.6213270049667303E-4</v>
      </c>
    </row>
    <row r="935" spans="2:6">
      <c r="B935" s="466" t="s">
        <v>420</v>
      </c>
      <c r="C935" s="466" t="s">
        <v>420</v>
      </c>
      <c r="D935" s="467">
        <v>45866</v>
      </c>
      <c r="E935" s="468">
        <v>3587.37</v>
      </c>
      <c r="F935" s="469">
        <v>1.282440875293878E-4</v>
      </c>
    </row>
    <row r="936" spans="2:6">
      <c r="B936" s="466" t="s">
        <v>420</v>
      </c>
      <c r="C936" s="466" t="s">
        <v>420</v>
      </c>
      <c r="D936" s="467">
        <v>45867</v>
      </c>
      <c r="E936" s="468">
        <v>3587.14</v>
      </c>
      <c r="F936" s="469">
        <v>-6.4113821546151693E-5</v>
      </c>
    </row>
    <row r="937" spans="2:6">
      <c r="B937" s="466" t="s">
        <v>420</v>
      </c>
      <c r="C937" s="466" t="s">
        <v>420</v>
      </c>
      <c r="D937" s="467">
        <v>45868</v>
      </c>
      <c r="E937" s="468">
        <v>3586.76</v>
      </c>
      <c r="F937" s="469">
        <v>-1.0593397525595723E-4</v>
      </c>
    </row>
    <row r="938" spans="2:6">
      <c r="B938" s="466" t="s">
        <v>420</v>
      </c>
      <c r="C938" s="466" t="s">
        <v>420</v>
      </c>
      <c r="D938" s="467">
        <v>45869</v>
      </c>
      <c r="E938" s="468">
        <v>3587.49</v>
      </c>
      <c r="F938" s="469">
        <v>2.0352630228940977E-4</v>
      </c>
    </row>
    <row r="939" spans="2:6">
      <c r="B939" s="466" t="s">
        <v>420</v>
      </c>
      <c r="C939" s="466" t="s">
        <v>420</v>
      </c>
      <c r="D939" s="467">
        <v>45870</v>
      </c>
      <c r="E939" s="468">
        <v>3588.79</v>
      </c>
      <c r="F939" s="469">
        <v>3.6237034807070739E-4</v>
      </c>
    </row>
    <row r="940" spans="2:6">
      <c r="B940" s="466" t="s">
        <v>420</v>
      </c>
      <c r="C940" s="466" t="s">
        <v>420</v>
      </c>
      <c r="D940" s="467">
        <v>45873</v>
      </c>
      <c r="E940" s="468">
        <v>3588.96</v>
      </c>
      <c r="F940" s="469">
        <v>4.7369726286595975E-5</v>
      </c>
    </row>
    <row r="941" spans="2:6">
      <c r="B941" s="466" t="s">
        <v>420</v>
      </c>
      <c r="C941" s="466" t="s">
        <v>420</v>
      </c>
      <c r="D941" s="467">
        <v>45874</v>
      </c>
      <c r="E941" s="468">
        <v>3589.11</v>
      </c>
      <c r="F941" s="469">
        <v>4.1794837501697137E-5</v>
      </c>
    </row>
    <row r="942" spans="2:6">
      <c r="B942" s="466" t="s">
        <v>420</v>
      </c>
      <c r="C942" s="466" t="s">
        <v>420</v>
      </c>
      <c r="D942" s="467">
        <v>45875</v>
      </c>
      <c r="E942" s="468">
        <v>3589.46</v>
      </c>
      <c r="F942" s="469">
        <v>9.751721178785522E-5</v>
      </c>
    </row>
    <row r="943" spans="2:6">
      <c r="B943" s="466" t="s">
        <v>420</v>
      </c>
      <c r="C943" s="466" t="s">
        <v>420</v>
      </c>
      <c r="D943" s="467">
        <v>45876</v>
      </c>
      <c r="E943" s="468">
        <v>3589.68</v>
      </c>
      <c r="F943" s="469">
        <v>6.1290556239601476E-5</v>
      </c>
    </row>
    <row r="944" spans="2:6">
      <c r="B944" s="466" t="s">
        <v>420</v>
      </c>
      <c r="C944" s="466" t="s">
        <v>420</v>
      </c>
      <c r="D944" s="467">
        <v>45877</v>
      </c>
      <c r="E944" s="468">
        <v>3591.15</v>
      </c>
      <c r="F944" s="469">
        <v>4.0950725412857266E-4</v>
      </c>
    </row>
    <row r="945" spans="2:6">
      <c r="B945" s="466" t="s">
        <v>420</v>
      </c>
      <c r="C945" s="466" t="s">
        <v>420</v>
      </c>
      <c r="D945" s="467">
        <v>45880</v>
      </c>
      <c r="E945" s="468">
        <v>3590.9</v>
      </c>
      <c r="F945" s="469">
        <v>-6.9615582752043212E-5</v>
      </c>
    </row>
    <row r="946" spans="2:6">
      <c r="B946" s="466" t="s">
        <v>420</v>
      </c>
      <c r="C946" s="466" t="s">
        <v>420</v>
      </c>
      <c r="D946" s="467">
        <v>45881</v>
      </c>
      <c r="E946" s="468">
        <v>3591.54</v>
      </c>
      <c r="F946" s="469">
        <v>1.782282993121147E-4</v>
      </c>
    </row>
    <row r="947" spans="2:6">
      <c r="B947" s="466" t="s">
        <v>420</v>
      </c>
      <c r="C947" s="466" t="s">
        <v>420</v>
      </c>
      <c r="D947" s="467">
        <v>45882</v>
      </c>
      <c r="E947" s="468">
        <v>3591.77</v>
      </c>
      <c r="F947" s="469">
        <v>6.4039381435266823E-5</v>
      </c>
    </row>
    <row r="948" spans="2:6">
      <c r="B948" s="466" t="s">
        <v>420</v>
      </c>
      <c r="C948" s="466" t="s">
        <v>420</v>
      </c>
      <c r="D948" s="467">
        <v>45883</v>
      </c>
      <c r="E948" s="468">
        <v>3593.44</v>
      </c>
      <c r="F948" s="469">
        <v>4.6495182041168359E-4</v>
      </c>
    </row>
    <row r="949" spans="2:6">
      <c r="B949" s="466" t="s">
        <v>420</v>
      </c>
      <c r="C949" s="466" t="s">
        <v>420</v>
      </c>
      <c r="D949" s="467">
        <v>45884</v>
      </c>
      <c r="E949" s="468">
        <v>3593.62</v>
      </c>
      <c r="F949" s="469">
        <v>5.0091277438843084E-5</v>
      </c>
    </row>
    <row r="950" spans="2:6">
      <c r="B950" s="466" t="s">
        <v>420</v>
      </c>
      <c r="C950" s="466" t="s">
        <v>420</v>
      </c>
      <c r="D950" s="467">
        <v>45887</v>
      </c>
      <c r="E950" s="468">
        <v>3593.43</v>
      </c>
      <c r="F950" s="469">
        <v>-5.287147778564639E-5</v>
      </c>
    </row>
    <row r="951" spans="2:6">
      <c r="B951" s="466" t="s">
        <v>420</v>
      </c>
      <c r="C951" s="466" t="s">
        <v>420</v>
      </c>
      <c r="D951" s="467">
        <v>45888</v>
      </c>
      <c r="E951" s="468">
        <v>3593.3</v>
      </c>
      <c r="F951" s="469">
        <v>-3.617713438126091E-5</v>
      </c>
    </row>
    <row r="952" spans="2:6">
      <c r="B952" s="466" t="s">
        <v>420</v>
      </c>
      <c r="C952" s="466" t="s">
        <v>420</v>
      </c>
      <c r="D952" s="467">
        <v>45889</v>
      </c>
      <c r="E952" s="468">
        <v>3593.4</v>
      </c>
      <c r="F952" s="469">
        <v>2.7829571702866181E-5</v>
      </c>
    </row>
    <row r="953" spans="2:6">
      <c r="B953" s="466" t="s">
        <v>420</v>
      </c>
      <c r="C953" s="466" t="s">
        <v>420</v>
      </c>
      <c r="D953" s="467">
        <v>45890</v>
      </c>
      <c r="E953" s="468">
        <v>3593.71</v>
      </c>
      <c r="F953" s="469">
        <v>8.626927144207308E-5</v>
      </c>
    </row>
    <row r="954" spans="2:6">
      <c r="B954" s="466" t="s">
        <v>420</v>
      </c>
      <c r="C954" s="466" t="s">
        <v>420</v>
      </c>
      <c r="D954" s="467">
        <v>45891</v>
      </c>
      <c r="E954" s="468">
        <v>3594.29</v>
      </c>
      <c r="F954" s="469">
        <v>1.6139310072318781E-4</v>
      </c>
    </row>
    <row r="955" spans="2:6">
      <c r="B955" s="466" t="s">
        <v>420</v>
      </c>
      <c r="C955" s="466" t="s">
        <v>420</v>
      </c>
      <c r="D955" s="467">
        <v>45894</v>
      </c>
      <c r="E955" s="468">
        <v>3593.93</v>
      </c>
      <c r="F955" s="469">
        <v>-1.0015886308565177E-4</v>
      </c>
    </row>
    <row r="956" spans="2:6">
      <c r="B956" s="466" t="s">
        <v>420</v>
      </c>
      <c r="C956" s="466" t="s">
        <v>420</v>
      </c>
      <c r="D956" s="467">
        <v>45895</v>
      </c>
      <c r="E956" s="468">
        <v>3593.77</v>
      </c>
      <c r="F956" s="469">
        <v>-4.4519509283668431E-5</v>
      </c>
    </row>
    <row r="957" spans="2:6">
      <c r="B957" s="466" t="s">
        <v>420</v>
      </c>
      <c r="C957" s="466" t="s">
        <v>420</v>
      </c>
      <c r="D957" s="467">
        <v>45896</v>
      </c>
      <c r="E957" s="468">
        <v>3593.5</v>
      </c>
      <c r="F957" s="469">
        <v>-7.5130016667728267E-5</v>
      </c>
    </row>
    <row r="958" spans="2:6">
      <c r="B958" s="466" t="s">
        <v>420</v>
      </c>
      <c r="C958" s="466" t="s">
        <v>420</v>
      </c>
      <c r="D958" s="467">
        <v>45897</v>
      </c>
      <c r="E958" s="468">
        <v>3594.42</v>
      </c>
      <c r="F958" s="469">
        <v>2.560178099346244E-4</v>
      </c>
    </row>
    <row r="959" spans="2:6">
      <c r="B959" s="466" t="s">
        <v>420</v>
      </c>
      <c r="C959" s="466" t="s">
        <v>420</v>
      </c>
      <c r="D959" s="467">
        <v>45898</v>
      </c>
      <c r="E959" s="468">
        <v>3592.79</v>
      </c>
      <c r="F959" s="469">
        <v>-4.5348067282068011E-4</v>
      </c>
    </row>
    <row r="960" spans="2:6">
      <c r="B960" s="466" t="s">
        <v>420</v>
      </c>
      <c r="C960" s="466" t="s">
        <v>420</v>
      </c>
      <c r="D960" s="467">
        <v>45901</v>
      </c>
      <c r="E960" s="468">
        <v>3593.24</v>
      </c>
      <c r="F960" s="469">
        <v>1.2525084961821263E-4</v>
      </c>
    </row>
    <row r="961" spans="2:6">
      <c r="B961" s="466" t="s">
        <v>420</v>
      </c>
      <c r="C961" s="466" t="s">
        <v>420</v>
      </c>
      <c r="D961" s="467">
        <v>45902</v>
      </c>
      <c r="E961" s="468">
        <v>3593.47</v>
      </c>
      <c r="F961" s="469">
        <v>6.4009083723886578E-5</v>
      </c>
    </row>
    <row r="962" spans="2:6">
      <c r="B962" s="466" t="s">
        <v>420</v>
      </c>
      <c r="C962" s="466" t="s">
        <v>420</v>
      </c>
      <c r="D962" s="467">
        <v>45903</v>
      </c>
      <c r="E962" s="468">
        <v>3593.89</v>
      </c>
      <c r="F962" s="469">
        <v>1.1687867159043286E-4</v>
      </c>
    </row>
    <row r="963" spans="2:6">
      <c r="B963" s="466" t="s">
        <v>420</v>
      </c>
      <c r="C963" s="466" t="s">
        <v>420</v>
      </c>
      <c r="D963" s="467">
        <v>45904</v>
      </c>
      <c r="E963" s="468">
        <v>3593.07</v>
      </c>
      <c r="F963" s="469">
        <v>-2.2816502452765915E-4</v>
      </c>
    </row>
    <row r="964" spans="2:6">
      <c r="B964" s="466" t="s">
        <v>420</v>
      </c>
      <c r="C964" s="466" t="s">
        <v>420</v>
      </c>
      <c r="D964" s="467">
        <v>45905</v>
      </c>
      <c r="E964" s="468">
        <v>3593.69</v>
      </c>
      <c r="F964" s="469">
        <v>1.7255438942182891E-4</v>
      </c>
    </row>
    <row r="965" spans="2:6">
      <c r="B965" s="466" t="s">
        <v>420</v>
      </c>
      <c r="C965" s="466" t="s">
        <v>420</v>
      </c>
      <c r="D965" s="467">
        <v>45908</v>
      </c>
      <c r="E965" s="468">
        <v>3594.13</v>
      </c>
      <c r="F965" s="469">
        <v>1.2243682677138388E-4</v>
      </c>
    </row>
    <row r="966" spans="2:6">
      <c r="B966" s="466" t="s">
        <v>420</v>
      </c>
      <c r="C966" s="466" t="s">
        <v>420</v>
      </c>
      <c r="D966" s="467">
        <v>45909</v>
      </c>
      <c r="E966" s="468">
        <v>3593.68</v>
      </c>
      <c r="F966" s="469">
        <v>-1.2520415232622993E-4</v>
      </c>
    </row>
    <row r="967" spans="2:6">
      <c r="B967" s="466" t="s">
        <v>420</v>
      </c>
      <c r="C967" s="466" t="s">
        <v>420</v>
      </c>
      <c r="D967" s="467">
        <v>45910</v>
      </c>
      <c r="E967" s="468">
        <v>3593.61</v>
      </c>
      <c r="F967" s="469">
        <v>-1.9478640279520984E-5</v>
      </c>
    </row>
    <row r="968" spans="2:6">
      <c r="B968" s="466" t="s">
        <v>420</v>
      </c>
      <c r="C968" s="466" t="s">
        <v>420</v>
      </c>
      <c r="D968" s="467">
        <v>45911</v>
      </c>
      <c r="E968" s="468">
        <v>3593.67</v>
      </c>
      <c r="F968" s="469">
        <v>1.6696302603773206E-5</v>
      </c>
    </row>
    <row r="969" spans="2:6">
      <c r="B969" s="466" t="s">
        <v>420</v>
      </c>
      <c r="C969" s="466" t="s">
        <v>420</v>
      </c>
      <c r="D969" s="467">
        <v>45912</v>
      </c>
      <c r="E969" s="468">
        <v>3594.79</v>
      </c>
      <c r="F969" s="469">
        <v>3.1165911171584783E-4</v>
      </c>
    </row>
    <row r="970" spans="2:6">
      <c r="B970" s="466" t="s">
        <v>420</v>
      </c>
      <c r="C970" s="466" t="s">
        <v>420</v>
      </c>
      <c r="D970" s="467">
        <v>45915</v>
      </c>
      <c r="E970" s="468">
        <v>3594.49</v>
      </c>
      <c r="F970" s="469">
        <v>-8.3454109975876731E-5</v>
      </c>
    </row>
    <row r="971" spans="2:6">
      <c r="B971" s="466" t="s">
        <v>420</v>
      </c>
      <c r="C971" s="466" t="s">
        <v>420</v>
      </c>
      <c r="D971" s="467">
        <v>45916</v>
      </c>
      <c r="E971" s="468">
        <v>3593.79</v>
      </c>
      <c r="F971" s="469">
        <v>-1.9474250867294613E-4</v>
      </c>
    </row>
    <row r="972" spans="2:6">
      <c r="B972" s="466" t="s">
        <v>420</v>
      </c>
      <c r="C972" s="466" t="s">
        <v>420</v>
      </c>
      <c r="D972" s="467">
        <v>45917</v>
      </c>
      <c r="E972" s="468">
        <v>3594.14</v>
      </c>
      <c r="F972" s="469">
        <v>9.7390220352304682E-5</v>
      </c>
    </row>
    <row r="973" spans="2:6">
      <c r="B973" s="466" t="s">
        <v>420</v>
      </c>
      <c r="C973" s="466" t="s">
        <v>420</v>
      </c>
      <c r="D973" s="467">
        <v>45918</v>
      </c>
      <c r="E973" s="468">
        <v>3594.03</v>
      </c>
      <c r="F973" s="469">
        <v>-3.0605374303636638E-5</v>
      </c>
    </row>
    <row r="974" spans="2:6">
      <c r="B974" s="466" t="s">
        <v>420</v>
      </c>
      <c r="C974" s="466" t="s">
        <v>420</v>
      </c>
      <c r="D974" s="467">
        <v>45919</v>
      </c>
      <c r="E974" s="468">
        <v>3594.52</v>
      </c>
      <c r="F974" s="469">
        <v>1.3633720364042084E-4</v>
      </c>
    </row>
    <row r="975" spans="2:6">
      <c r="B975" s="466" t="s">
        <v>420</v>
      </c>
      <c r="C975" s="466" t="s">
        <v>420</v>
      </c>
      <c r="D975" s="467">
        <v>45922</v>
      </c>
      <c r="E975" s="468">
        <v>3593.59</v>
      </c>
      <c r="F975" s="469">
        <v>-2.5872717358641384E-4</v>
      </c>
    </row>
    <row r="976" spans="2:6">
      <c r="B976" s="466" t="s">
        <v>420</v>
      </c>
      <c r="C976" s="466" t="s">
        <v>420</v>
      </c>
      <c r="D976" s="467">
        <v>45923</v>
      </c>
      <c r="E976" s="468">
        <v>3592.89</v>
      </c>
      <c r="F976" s="469">
        <v>-1.94791281142332E-4</v>
      </c>
    </row>
    <row r="977" spans="2:6">
      <c r="B977" s="466" t="s">
        <v>420</v>
      </c>
      <c r="C977" s="466" t="s">
        <v>420</v>
      </c>
      <c r="D977" s="467">
        <v>45924</v>
      </c>
      <c r="E977" s="468">
        <v>3594.14</v>
      </c>
      <c r="F977" s="469">
        <v>3.4790934317499285E-4</v>
      </c>
    </row>
    <row r="978" spans="2:6">
      <c r="B978" s="466" t="s">
        <v>420</v>
      </c>
      <c r="C978" s="466" t="s">
        <v>420</v>
      </c>
      <c r="D978" s="467">
        <v>45925</v>
      </c>
      <c r="E978" s="468">
        <v>3593.28</v>
      </c>
      <c r="F978" s="469">
        <v>-2.392783809199621E-4</v>
      </c>
    </row>
    <row r="979" spans="2:6">
      <c r="B979" s="466" t="s">
        <v>420</v>
      </c>
      <c r="C979" s="466" t="s">
        <v>420</v>
      </c>
      <c r="D979" s="467">
        <v>45926</v>
      </c>
      <c r="E979" s="468">
        <v>3594</v>
      </c>
      <c r="F979" s="469">
        <v>2.0037403152545861E-4</v>
      </c>
    </row>
    <row r="980" spans="2:6">
      <c r="B980" s="466" t="s">
        <v>420</v>
      </c>
      <c r="C980" s="466" t="s">
        <v>420</v>
      </c>
      <c r="D980" s="467">
        <v>45929</v>
      </c>
      <c r="E980" s="468">
        <v>3594.64</v>
      </c>
      <c r="F980" s="469">
        <v>1.7807456872561843E-4</v>
      </c>
    </row>
    <row r="981" spans="2:6">
      <c r="B981" s="466" t="s">
        <v>420</v>
      </c>
      <c r="C981" s="466" t="s">
        <v>420</v>
      </c>
      <c r="D981" s="467">
        <v>45930</v>
      </c>
      <c r="E981" s="468">
        <v>3592.78</v>
      </c>
      <c r="F981" s="469">
        <v>-5.1743707297522779E-4</v>
      </c>
    </row>
    <row r="982" spans="2:6">
      <c r="B982" s="466" t="s">
        <v>420</v>
      </c>
      <c r="C982" s="466" t="s">
        <v>3</v>
      </c>
      <c r="D982" s="467">
        <v>45931</v>
      </c>
      <c r="E982" s="468">
        <v>3593.35</v>
      </c>
      <c r="F982" s="469">
        <v>1.5865151776610562E-4</v>
      </c>
    </row>
    <row r="983" spans="2:6">
      <c r="B983" s="466" t="s">
        <v>420</v>
      </c>
      <c r="C983" s="466" t="s">
        <v>420</v>
      </c>
      <c r="D983" s="467">
        <v>45932</v>
      </c>
      <c r="E983" s="468">
        <v>3592.75</v>
      </c>
      <c r="F983" s="469">
        <v>-1.6697510679447008E-4</v>
      </c>
    </row>
    <row r="984" spans="2:6">
      <c r="B984" s="466" t="s">
        <v>420</v>
      </c>
      <c r="C984" s="466" t="s">
        <v>420</v>
      </c>
      <c r="D984" s="467">
        <v>45933</v>
      </c>
      <c r="E984" s="468">
        <v>3594</v>
      </c>
      <c r="F984" s="469">
        <v>3.479229002852968E-4</v>
      </c>
    </row>
    <row r="985" spans="2:6">
      <c r="B985" s="466" t="s">
        <v>420</v>
      </c>
      <c r="C985" s="466" t="s">
        <v>420</v>
      </c>
      <c r="D985" s="467">
        <v>45936</v>
      </c>
      <c r="E985" s="468">
        <v>3593.72</v>
      </c>
      <c r="F985" s="469">
        <v>-7.7907623817529233E-5</v>
      </c>
    </row>
    <row r="986" spans="2:6">
      <c r="B986" s="466" t="s">
        <v>420</v>
      </c>
      <c r="C986" s="466" t="s">
        <v>420</v>
      </c>
      <c r="D986" s="467">
        <v>45937</v>
      </c>
      <c r="E986" s="468">
        <v>3592.82</v>
      </c>
      <c r="F986" s="469">
        <v>-2.5043687321205777E-4</v>
      </c>
    </row>
    <row r="987" spans="2:6">
      <c r="B987" s="466" t="s">
        <v>420</v>
      </c>
      <c r="C987" s="466" t="s">
        <v>420</v>
      </c>
      <c r="D987" s="467">
        <v>45938</v>
      </c>
      <c r="E987" s="468">
        <v>3593.72</v>
      </c>
      <c r="F987" s="469">
        <v>2.5049960755051359E-4</v>
      </c>
    </row>
    <row r="988" spans="2:6">
      <c r="B988" s="466" t="s">
        <v>420</v>
      </c>
      <c r="C988" s="466" t="s">
        <v>420</v>
      </c>
      <c r="D988" s="467">
        <v>45939</v>
      </c>
      <c r="E988" s="468">
        <v>3592.46</v>
      </c>
      <c r="F988" s="469">
        <v>-3.5061162249695678E-4</v>
      </c>
    </row>
    <row r="989" spans="2:6">
      <c r="B989" s="466" t="s">
        <v>420</v>
      </c>
      <c r="C989" s="466" t="s">
        <v>420</v>
      </c>
      <c r="D989" s="467">
        <v>45940</v>
      </c>
      <c r="E989" s="468">
        <v>3593.7</v>
      </c>
      <c r="F989" s="469">
        <v>3.4516737834235642E-4</v>
      </c>
    </row>
    <row r="990" spans="2:6">
      <c r="B990" s="466" t="s">
        <v>420</v>
      </c>
      <c r="C990" s="466" t="s">
        <v>420</v>
      </c>
      <c r="D990" s="467">
        <v>45943</v>
      </c>
      <c r="E990" s="468">
        <v>3594.49</v>
      </c>
      <c r="F990" s="469">
        <v>2.1982914544897006E-4</v>
      </c>
    </row>
    <row r="991" spans="2:6">
      <c r="B991" s="466" t="s">
        <v>420</v>
      </c>
      <c r="C991" s="466" t="s">
        <v>420</v>
      </c>
      <c r="D991" s="467">
        <v>45944</v>
      </c>
      <c r="E991" s="468">
        <v>3592.51</v>
      </c>
      <c r="F991" s="469">
        <v>-5.5084309596064077E-4</v>
      </c>
    </row>
    <row r="992" spans="2:6">
      <c r="B992" s="466" t="s">
        <v>420</v>
      </c>
      <c r="C992" s="466" t="s">
        <v>420</v>
      </c>
      <c r="D992" s="467">
        <v>45945</v>
      </c>
      <c r="E992" s="468">
        <v>3593.37</v>
      </c>
      <c r="F992" s="469">
        <v>2.3938694673074606E-4</v>
      </c>
    </row>
    <row r="993" spans="2:6">
      <c r="B993" s="466" t="s">
        <v>420</v>
      </c>
      <c r="C993" s="466" t="s">
        <v>420</v>
      </c>
      <c r="D993" s="467">
        <v>45946</v>
      </c>
      <c r="E993" s="468">
        <v>3593.27</v>
      </c>
      <c r="F993" s="469">
        <v>-2.7829029573884419E-5</v>
      </c>
    </row>
    <row r="994" spans="2:6">
      <c r="B994" s="466" t="s">
        <v>420</v>
      </c>
      <c r="C994" s="466" t="s">
        <v>420</v>
      </c>
      <c r="D994" s="467">
        <v>45947</v>
      </c>
      <c r="E994" s="468">
        <v>3594.28</v>
      </c>
      <c r="F994" s="469">
        <v>2.8108102090859254E-4</v>
      </c>
    </row>
    <row r="995" spans="2:6">
      <c r="B995" s="466" t="s">
        <v>420</v>
      </c>
      <c r="C995" s="466" t="s">
        <v>420</v>
      </c>
      <c r="D995" s="467">
        <v>45950</v>
      </c>
      <c r="E995" s="468">
        <v>3593.2</v>
      </c>
      <c r="F995" s="469">
        <v>-3.0047742524243572E-4</v>
      </c>
    </row>
    <row r="996" spans="2:6">
      <c r="B996" s="466" t="s">
        <v>420</v>
      </c>
      <c r="C996" s="466" t="s">
        <v>420</v>
      </c>
      <c r="D996" s="467">
        <v>45951</v>
      </c>
      <c r="E996" s="468">
        <v>3591.24</v>
      </c>
      <c r="F996" s="469">
        <v>-5.4547478570634439E-4</v>
      </c>
    </row>
    <row r="997" spans="2:6">
      <c r="B997" s="466" t="s">
        <v>420</v>
      </c>
      <c r="C997" s="466" t="s">
        <v>420</v>
      </c>
      <c r="D997" s="467">
        <v>45952</v>
      </c>
      <c r="E997" s="468">
        <v>3591.94</v>
      </c>
      <c r="F997" s="469">
        <v>1.9491874672822559E-4</v>
      </c>
    </row>
    <row r="998" spans="2:6">
      <c r="B998" s="466" t="s">
        <v>420</v>
      </c>
      <c r="C998" s="466" t="s">
        <v>420</v>
      </c>
      <c r="D998" s="467">
        <v>45953</v>
      </c>
      <c r="E998" s="468">
        <v>3591.2</v>
      </c>
      <c r="F998" s="469">
        <v>-2.0601680428966978E-4</v>
      </c>
    </row>
    <row r="999" spans="2:6">
      <c r="B999" s="466" t="s">
        <v>420</v>
      </c>
      <c r="C999" s="466" t="s">
        <v>420</v>
      </c>
      <c r="D999" s="467">
        <v>45954</v>
      </c>
      <c r="E999" s="468">
        <v>3591.13</v>
      </c>
      <c r="F999" s="469">
        <v>-1.9492091779825397E-5</v>
      </c>
    </row>
    <row r="1000" spans="2:6">
      <c r="B1000" s="466" t="s">
        <v>420</v>
      </c>
      <c r="C1000" s="466" t="s">
        <v>420</v>
      </c>
      <c r="D1000" s="467">
        <v>45957</v>
      </c>
      <c r="E1000" s="468">
        <v>3590.29</v>
      </c>
      <c r="F1000" s="469">
        <v>-2.3390966074749326E-4</v>
      </c>
    </row>
    <row r="1001" spans="2:6">
      <c r="B1001" s="466" t="s">
        <v>420</v>
      </c>
      <c r="C1001" s="466" t="s">
        <v>420</v>
      </c>
      <c r="D1001" s="467">
        <v>45958</v>
      </c>
      <c r="E1001" s="468">
        <v>3588.75</v>
      </c>
      <c r="F1001" s="469">
        <v>-4.2893471000948774E-4</v>
      </c>
    </row>
    <row r="1002" spans="2:6">
      <c r="B1002" s="466" t="s">
        <v>420</v>
      </c>
      <c r="C1002" s="466" t="s">
        <v>420</v>
      </c>
      <c r="D1002" s="467">
        <v>45959</v>
      </c>
      <c r="E1002" s="468">
        <v>3587.84</v>
      </c>
      <c r="F1002" s="469">
        <v>-2.5357018460462683E-4</v>
      </c>
    </row>
    <row r="1003" spans="2:6">
      <c r="B1003" s="466" t="s">
        <v>420</v>
      </c>
      <c r="C1003" s="466" t="s">
        <v>420</v>
      </c>
      <c r="D1003" s="467">
        <v>45960</v>
      </c>
      <c r="E1003" s="468">
        <v>3586.08</v>
      </c>
      <c r="F1003" s="469">
        <v>-4.9054584373891207E-4</v>
      </c>
    </row>
    <row r="1004" spans="2:6">
      <c r="B1004" s="466" t="s">
        <v>420</v>
      </c>
      <c r="C1004" s="466" t="s">
        <v>420</v>
      </c>
      <c r="D1004" s="467">
        <v>45961</v>
      </c>
      <c r="E1004" s="468">
        <v>3585.29</v>
      </c>
      <c r="F1004" s="469">
        <v>-2.2029625663676317E-4</v>
      </c>
    </row>
    <row r="1005" spans="2:6">
      <c r="B1005" s="466" t="s">
        <v>420</v>
      </c>
      <c r="C1005" s="466" t="s">
        <v>420</v>
      </c>
      <c r="D1005" s="467">
        <v>45964</v>
      </c>
      <c r="E1005" s="468">
        <v>3586.63</v>
      </c>
      <c r="F1005" s="469">
        <v>3.7374940381395801E-4</v>
      </c>
    </row>
    <row r="1006" spans="2:6">
      <c r="B1006" s="466" t="s">
        <v>420</v>
      </c>
      <c r="C1006" s="466" t="s">
        <v>420</v>
      </c>
      <c r="D1006" s="467">
        <v>45965</v>
      </c>
      <c r="E1006" s="468">
        <v>3583.36</v>
      </c>
      <c r="F1006" s="469">
        <v>-9.1171935772577095E-4</v>
      </c>
    </row>
    <row r="1007" spans="2:6">
      <c r="B1007" s="466" t="s">
        <v>420</v>
      </c>
      <c r="C1007" s="466" t="s">
        <v>420</v>
      </c>
      <c r="D1007" s="467">
        <v>45966</v>
      </c>
      <c r="E1007" s="468">
        <v>3583.72</v>
      </c>
      <c r="F1007" s="469">
        <v>1.0046436863716527E-4</v>
      </c>
    </row>
    <row r="1008" spans="2:6">
      <c r="B1008" s="466" t="s">
        <v>420</v>
      </c>
      <c r="C1008" s="466" t="s">
        <v>420</v>
      </c>
      <c r="D1008" s="467">
        <v>45967</v>
      </c>
      <c r="E1008" s="468">
        <v>3580.48</v>
      </c>
      <c r="F1008" s="469">
        <v>-9.0408848905600375E-4</v>
      </c>
    </row>
    <row r="1009" spans="2:6">
      <c r="B1009" s="466" t="s">
        <v>420</v>
      </c>
      <c r="C1009" s="466" t="s">
        <v>420</v>
      </c>
      <c r="D1009" s="467">
        <v>45968</v>
      </c>
      <c r="E1009" s="468">
        <v>3579.04</v>
      </c>
      <c r="F1009" s="469">
        <v>-4.0218071320047999E-4</v>
      </c>
    </row>
    <row r="1010" spans="2:6">
      <c r="B1010" s="466" t="s">
        <v>420</v>
      </c>
      <c r="C1010" s="466" t="s">
        <v>420</v>
      </c>
      <c r="D1010" s="467">
        <v>45971</v>
      </c>
      <c r="E1010" s="468">
        <v>3577.96</v>
      </c>
      <c r="F1010" s="469">
        <v>-3.0175689570385557E-4</v>
      </c>
    </row>
    <row r="1011" spans="2:6">
      <c r="B1011" s="466" t="s">
        <v>420</v>
      </c>
      <c r="C1011" s="466" t="s">
        <v>420</v>
      </c>
      <c r="D1011" s="467">
        <v>45972</v>
      </c>
      <c r="E1011" s="468">
        <v>3575.94</v>
      </c>
      <c r="F1011" s="469">
        <v>-5.6456751892139151E-4</v>
      </c>
    </row>
    <row r="1012" spans="2:6">
      <c r="B1012" s="466" t="s">
        <v>420</v>
      </c>
      <c r="C1012" s="466" t="s">
        <v>420</v>
      </c>
      <c r="D1012" s="467">
        <v>45973</v>
      </c>
      <c r="E1012" s="468">
        <v>3575.15</v>
      </c>
      <c r="F1012" s="469">
        <v>-2.2092093267783117E-4</v>
      </c>
    </row>
    <row r="1013" spans="2:6">
      <c r="B1013" s="466" t="s">
        <v>420</v>
      </c>
      <c r="C1013" s="466" t="s">
        <v>420</v>
      </c>
      <c r="D1013" s="467">
        <v>45974</v>
      </c>
      <c r="E1013" s="468">
        <v>3572.96</v>
      </c>
      <c r="F1013" s="469">
        <v>-6.1256171069746851E-4</v>
      </c>
    </row>
    <row r="1014" spans="2:6">
      <c r="B1014" s="466" t="s">
        <v>420</v>
      </c>
      <c r="C1014" s="466" t="s">
        <v>420</v>
      </c>
      <c r="D1014" s="467">
        <v>45975</v>
      </c>
      <c r="E1014" s="468">
        <v>3572.49</v>
      </c>
      <c r="F1014" s="469">
        <v>-1.3154359410691825E-4</v>
      </c>
    </row>
    <row r="1015" spans="2:6">
      <c r="B1015" s="466" t="s">
        <v>420</v>
      </c>
      <c r="C1015" s="466" t="s">
        <v>420</v>
      </c>
      <c r="D1015" s="467">
        <v>45978</v>
      </c>
      <c r="E1015" s="468">
        <v>3571.71</v>
      </c>
      <c r="F1015" s="469">
        <v>-2.1833511080499748E-4</v>
      </c>
    </row>
    <row r="1016" spans="2:6">
      <c r="B1016" s="466" t="s">
        <v>420</v>
      </c>
      <c r="C1016" s="466" t="s">
        <v>420</v>
      </c>
      <c r="D1016" s="467">
        <v>45979</v>
      </c>
      <c r="E1016" s="468">
        <v>3568.21</v>
      </c>
      <c r="F1016" s="469">
        <v>-9.7992278208477177E-4</v>
      </c>
    </row>
    <row r="1017" spans="2:6">
      <c r="B1017" s="466" t="s">
        <v>420</v>
      </c>
      <c r="C1017" s="466" t="s">
        <v>420</v>
      </c>
      <c r="D1017" s="467">
        <v>45980</v>
      </c>
      <c r="E1017" s="468">
        <v>3567.68</v>
      </c>
      <c r="F1017" s="469">
        <v>-1.4853385871352865E-4</v>
      </c>
    </row>
    <row r="1018" spans="2:6">
      <c r="B1018" s="466" t="s">
        <v>420</v>
      </c>
      <c r="C1018" s="466" t="s">
        <v>420</v>
      </c>
      <c r="D1018" s="467">
        <v>45981</v>
      </c>
      <c r="E1018" s="468">
        <v>3563.84</v>
      </c>
      <c r="F1018" s="469">
        <v>-1.0763297156694801E-3</v>
      </c>
    </row>
    <row r="1019" spans="2:6">
      <c r="B1019" s="466" t="s">
        <v>420</v>
      </c>
      <c r="C1019" s="466" t="s">
        <v>420</v>
      </c>
      <c r="D1019" s="467">
        <v>45982</v>
      </c>
      <c r="E1019" s="468">
        <v>3563.84</v>
      </c>
      <c r="F1019" s="469">
        <v>0</v>
      </c>
    </row>
    <row r="1020" spans="2:6">
      <c r="B1020" s="466" t="s">
        <v>420</v>
      </c>
      <c r="C1020" s="466" t="s">
        <v>420</v>
      </c>
      <c r="D1020" s="467">
        <v>45985</v>
      </c>
      <c r="E1020" s="468">
        <v>3562.67</v>
      </c>
      <c r="F1020" s="469">
        <v>-3.2829756666968011E-4</v>
      </c>
    </row>
    <row r="1021" spans="2:6">
      <c r="B1021" s="466" t="s">
        <v>420</v>
      </c>
      <c r="C1021" s="466" t="s">
        <v>420</v>
      </c>
      <c r="D1021" s="467">
        <v>45986</v>
      </c>
      <c r="E1021" s="468">
        <v>3559.76</v>
      </c>
      <c r="F1021" s="469">
        <v>-8.1680312799104447E-4</v>
      </c>
    </row>
    <row r="1022" spans="2:6">
      <c r="B1022" s="466" t="s">
        <v>420</v>
      </c>
      <c r="C1022" s="466" t="s">
        <v>420</v>
      </c>
      <c r="D1022" s="467">
        <v>45987</v>
      </c>
      <c r="E1022" s="468">
        <v>3559.76</v>
      </c>
      <c r="F1022" s="469">
        <v>0</v>
      </c>
    </row>
    <row r="1023" spans="2:6">
      <c r="B1023" s="466" t="s">
        <v>420</v>
      </c>
      <c r="C1023" s="466" t="s">
        <v>420</v>
      </c>
      <c r="D1023" s="467">
        <v>45988</v>
      </c>
      <c r="E1023" s="468">
        <v>3554.71</v>
      </c>
      <c r="F1023" s="469">
        <v>-1.418634964154938E-3</v>
      </c>
    </row>
    <row r="1024" spans="2:6">
      <c r="B1024" s="466" t="s">
        <v>420</v>
      </c>
      <c r="C1024" s="466" t="s">
        <v>420</v>
      </c>
      <c r="D1024" s="467">
        <v>45989</v>
      </c>
      <c r="E1024" s="468">
        <v>3553.58</v>
      </c>
      <c r="F1024" s="469">
        <v>-3.1788809776328E-4</v>
      </c>
    </row>
    <row r="1025" spans="2:6">
      <c r="B1025" s="466" t="s">
        <v>420</v>
      </c>
      <c r="C1025" s="466" t="s">
        <v>420</v>
      </c>
      <c r="D1025" s="467">
        <v>45992</v>
      </c>
      <c r="E1025" s="468">
        <v>3552.7</v>
      </c>
      <c r="F1025" s="469">
        <v>-2.4763759363799579E-4</v>
      </c>
    </row>
    <row r="1026" spans="2:6">
      <c r="B1026" s="466" t="s">
        <v>420</v>
      </c>
      <c r="C1026" s="466" t="s">
        <v>420</v>
      </c>
      <c r="D1026" s="467">
        <v>45993</v>
      </c>
      <c r="E1026" s="468">
        <v>3549.05</v>
      </c>
      <c r="F1026" s="469">
        <v>-1.0273876206827585E-3</v>
      </c>
    </row>
    <row r="1027" spans="2:6">
      <c r="B1027" s="466" t="s">
        <v>420</v>
      </c>
      <c r="C1027" s="466" t="s">
        <v>420</v>
      </c>
      <c r="D1027" s="467">
        <v>45994</v>
      </c>
      <c r="E1027" s="468">
        <v>3548.92</v>
      </c>
      <c r="F1027" s="469">
        <v>-3.6629520575959521E-5</v>
      </c>
    </row>
    <row r="1028" spans="2:6">
      <c r="B1028" s="466" t="s">
        <v>420</v>
      </c>
      <c r="C1028" s="466" t="s">
        <v>420</v>
      </c>
      <c r="D1028" s="467">
        <v>45995</v>
      </c>
      <c r="E1028" s="468">
        <v>3545.08</v>
      </c>
      <c r="F1028" s="469">
        <v>-1.082019318553291E-3</v>
      </c>
    </row>
    <row r="1029" spans="2:6">
      <c r="B1029" s="466" t="s">
        <v>420</v>
      </c>
      <c r="C1029" s="466" t="s">
        <v>420</v>
      </c>
      <c r="D1029" s="467">
        <v>45996</v>
      </c>
      <c r="E1029" s="468">
        <v>3545.52</v>
      </c>
      <c r="F1029" s="469">
        <v>1.2411567580987017E-4</v>
      </c>
    </row>
    <row r="1030" spans="2:6">
      <c r="B1030" s="466" t="s">
        <v>420</v>
      </c>
      <c r="C1030" s="466" t="s">
        <v>420</v>
      </c>
      <c r="D1030" s="467">
        <v>45999</v>
      </c>
      <c r="E1030" s="468">
        <v>3544.6</v>
      </c>
      <c r="F1030" s="469">
        <v>-2.5948238904309462E-4</v>
      </c>
    </row>
    <row r="1031" spans="2:6">
      <c r="B1031" s="466" t="s">
        <v>420</v>
      </c>
      <c r="C1031" s="466" t="s">
        <v>420</v>
      </c>
      <c r="D1031" s="467">
        <v>46000</v>
      </c>
      <c r="E1031" s="468">
        <v>3544.05</v>
      </c>
      <c r="F1031" s="469">
        <v>-1.5516560401730158E-4</v>
      </c>
    </row>
    <row r="1032" spans="2:6">
      <c r="B1032" s="466" t="s">
        <v>420</v>
      </c>
      <c r="C1032" s="466" t="s">
        <v>420</v>
      </c>
      <c r="D1032" s="467">
        <v>46001</v>
      </c>
      <c r="E1032" s="468">
        <v>3544.29</v>
      </c>
      <c r="F1032" s="469">
        <v>6.7719134887990216E-5</v>
      </c>
    </row>
    <row r="1033" spans="2:6">
      <c r="B1033" s="466" t="s">
        <v>420</v>
      </c>
      <c r="C1033" s="466" t="s">
        <v>420</v>
      </c>
      <c r="D1033" s="467">
        <v>46002</v>
      </c>
      <c r="E1033" s="468">
        <v>3545.09</v>
      </c>
      <c r="F1033" s="469">
        <v>2.2571516439122698E-4</v>
      </c>
    </row>
    <row r="1034" spans="2:6">
      <c r="B1034" s="466" t="s">
        <v>420</v>
      </c>
      <c r="C1034" s="466" t="s">
        <v>420</v>
      </c>
      <c r="D1034" s="467">
        <v>46003</v>
      </c>
      <c r="E1034" s="468">
        <v>3544.81</v>
      </c>
      <c r="F1034" s="469">
        <v>-7.8982479993512178E-5</v>
      </c>
    </row>
    <row r="1035" spans="2:6">
      <c r="B1035" s="466" t="s">
        <v>420</v>
      </c>
      <c r="C1035" s="466" t="s">
        <v>420</v>
      </c>
      <c r="D1035" s="467">
        <v>46006</v>
      </c>
      <c r="E1035" s="468">
        <v>3545.45</v>
      </c>
      <c r="F1035" s="469">
        <v>1.8054564278476777E-4</v>
      </c>
    </row>
    <row r="1036" spans="2:6">
      <c r="B1036" s="466" t="s">
        <v>420</v>
      </c>
      <c r="C1036" s="466" t="s">
        <v>420</v>
      </c>
      <c r="D1036" s="467">
        <v>46007</v>
      </c>
      <c r="E1036" s="468">
        <v>3545.51</v>
      </c>
      <c r="F1036" s="469">
        <v>1.6923098619470077E-5</v>
      </c>
    </row>
    <row r="1037" spans="2:6">
      <c r="B1037" s="466" t="s">
        <v>420</v>
      </c>
      <c r="C1037" s="466" t="s">
        <v>420</v>
      </c>
      <c r="D1037" s="467">
        <v>46008</v>
      </c>
      <c r="E1037" s="468">
        <v>3546.14</v>
      </c>
      <c r="F1037" s="469">
        <v>1.7768952844573964E-4</v>
      </c>
    </row>
    <row r="1038" spans="2:6">
      <c r="B1038" s="466" t="s">
        <v>420</v>
      </c>
      <c r="C1038" s="466" t="s">
        <v>420</v>
      </c>
      <c r="D1038" s="467">
        <v>46009</v>
      </c>
      <c r="E1038" s="468">
        <v>3548.59</v>
      </c>
      <c r="F1038" s="469">
        <v>6.9089206855912986E-4</v>
      </c>
    </row>
    <row r="1039" spans="2:6">
      <c r="B1039" s="466" t="s">
        <v>420</v>
      </c>
      <c r="C1039" s="466" t="s">
        <v>420</v>
      </c>
      <c r="D1039" s="467">
        <v>46010</v>
      </c>
      <c r="E1039" s="468">
        <v>3549.37</v>
      </c>
      <c r="F1039" s="469">
        <v>2.1980561293351593E-4</v>
      </c>
    </row>
    <row r="1040" spans="2:6">
      <c r="B1040" s="466" t="s">
        <v>420</v>
      </c>
      <c r="C1040" s="466" t="s">
        <v>420</v>
      </c>
      <c r="D1040" s="467">
        <v>46013</v>
      </c>
      <c r="E1040" s="468">
        <v>3550.15</v>
      </c>
      <c r="F1040" s="469">
        <v>2.1975730904363314E-4</v>
      </c>
    </row>
    <row r="1041" spans="2:6">
      <c r="B1041" s="466" t="s">
        <v>420</v>
      </c>
      <c r="C1041" s="466" t="s">
        <v>420</v>
      </c>
      <c r="D1041" s="467">
        <v>46014</v>
      </c>
      <c r="E1041" s="468">
        <v>3553.36</v>
      </c>
      <c r="F1041" s="469">
        <v>9.0418714702196706E-4</v>
      </c>
    </row>
    <row r="1042" spans="2:6">
      <c r="B1042" s="466" t="s">
        <v>420</v>
      </c>
      <c r="C1042" s="466" t="s">
        <v>420</v>
      </c>
      <c r="D1042" s="467">
        <v>46015</v>
      </c>
      <c r="E1042" s="468">
        <v>3554.04</v>
      </c>
      <c r="F1042" s="469">
        <v>1.9136816984483313E-4</v>
      </c>
    </row>
    <row r="1043" spans="2:6">
      <c r="B1043" s="466" t="s">
        <v>420</v>
      </c>
      <c r="C1043" s="466" t="s">
        <v>420</v>
      </c>
      <c r="D1043" s="467">
        <v>46016</v>
      </c>
      <c r="E1043" s="468">
        <v>3555.81</v>
      </c>
      <c r="F1043" s="469">
        <v>4.9802478306377584E-4</v>
      </c>
    </row>
    <row r="1044" spans="2:6">
      <c r="B1044" s="466" t="s">
        <v>420</v>
      </c>
      <c r="C1044" s="466" t="s">
        <v>420</v>
      </c>
      <c r="D1044" s="467">
        <v>46017</v>
      </c>
      <c r="E1044" s="468">
        <v>3556.03</v>
      </c>
      <c r="F1044" s="469">
        <v>6.1870572387235159E-5</v>
      </c>
    </row>
    <row r="1045" spans="2:6">
      <c r="B1045" s="466" t="s">
        <v>420</v>
      </c>
      <c r="C1045" s="466" t="s">
        <v>420</v>
      </c>
      <c r="D1045" s="467">
        <v>46020</v>
      </c>
      <c r="E1045" s="468">
        <v>3556.03</v>
      </c>
      <c r="F1045" s="469">
        <v>0</v>
      </c>
    </row>
    <row r="1046" spans="2:6">
      <c r="B1046" s="466" t="s">
        <v>420</v>
      </c>
      <c r="C1046" s="466" t="s">
        <v>420</v>
      </c>
      <c r="D1046" s="467">
        <v>46021</v>
      </c>
      <c r="E1046" s="468">
        <v>3556.66</v>
      </c>
      <c r="F1046" s="469">
        <v>1.7716385969737442E-4</v>
      </c>
    </row>
    <row r="1047" spans="2:6">
      <c r="B1047" s="466" t="s">
        <v>420</v>
      </c>
      <c r="C1047" s="466" t="s">
        <v>420</v>
      </c>
      <c r="D1047" s="467">
        <v>46022</v>
      </c>
      <c r="E1047" s="468">
        <v>3556.81</v>
      </c>
      <c r="F1047" s="469">
        <v>4.2174399577156925E-5</v>
      </c>
    </row>
    <row r="1048" spans="2:6">
      <c r="B1048" s="466">
        <v>2026</v>
      </c>
      <c r="C1048" s="466" t="s">
        <v>4</v>
      </c>
      <c r="D1048" s="467">
        <v>46023</v>
      </c>
      <c r="E1048" s="468">
        <v>3556.81</v>
      </c>
      <c r="F1048" s="469">
        <v>0</v>
      </c>
    </row>
    <row r="1049" spans="2:6">
      <c r="B1049" s="466" t="s">
        <v>420</v>
      </c>
      <c r="C1049" s="466" t="s">
        <v>420</v>
      </c>
      <c r="D1049" s="467">
        <v>46024</v>
      </c>
      <c r="E1049" s="468">
        <v>3556.62</v>
      </c>
      <c r="F1049" s="469">
        <v>-5.3418653231422136E-5</v>
      </c>
    </row>
    <row r="1050" spans="2:6">
      <c r="B1050" s="466" t="s">
        <v>420</v>
      </c>
      <c r="C1050" s="466" t="s">
        <v>420</v>
      </c>
      <c r="D1050" s="467">
        <v>46027</v>
      </c>
      <c r="E1050" s="468">
        <v>3556.55</v>
      </c>
      <c r="F1050" s="469">
        <v>-1.9681607818577459E-5</v>
      </c>
    </row>
    <row r="1051" spans="2:6">
      <c r="B1051" s="466" t="s">
        <v>420</v>
      </c>
      <c r="C1051" s="466" t="s">
        <v>420</v>
      </c>
      <c r="D1051" s="467">
        <v>46028</v>
      </c>
      <c r="E1051" s="468">
        <v>3556.76</v>
      </c>
      <c r="F1051" s="469">
        <v>5.9045985575919462E-5</v>
      </c>
    </row>
    <row r="1052" spans="2:6">
      <c r="B1052" s="466" t="s">
        <v>420</v>
      </c>
      <c r="C1052" s="466" t="s">
        <v>420</v>
      </c>
      <c r="D1052" s="467">
        <v>46029</v>
      </c>
      <c r="E1052" s="468">
        <v>3556.93</v>
      </c>
      <c r="F1052" s="469">
        <v>4.7796309000218738E-5</v>
      </c>
    </row>
    <row r="1053" spans="2:6">
      <c r="B1053" s="466" t="s">
        <v>420</v>
      </c>
      <c r="C1053" s="466" t="s">
        <v>420</v>
      </c>
      <c r="D1053" s="467">
        <v>46030</v>
      </c>
      <c r="E1053" s="468">
        <v>3557.9</v>
      </c>
      <c r="F1053" s="469">
        <v>2.7270708166881404E-4</v>
      </c>
    </row>
    <row r="1054" spans="2:6">
      <c r="B1054" s="466" t="s">
        <v>420</v>
      </c>
      <c r="C1054" s="466" t="s">
        <v>420</v>
      </c>
      <c r="D1054" s="467">
        <v>46031</v>
      </c>
      <c r="E1054" s="468">
        <v>3558.2</v>
      </c>
      <c r="F1054" s="469">
        <v>8.4319401894299202E-5</v>
      </c>
    </row>
    <row r="1055" spans="2:6">
      <c r="B1055" s="466" t="s">
        <v>420</v>
      </c>
      <c r="C1055" s="466" t="s">
        <v>420</v>
      </c>
      <c r="D1055" s="467">
        <v>46034</v>
      </c>
      <c r="E1055" s="468">
        <v>3558.57</v>
      </c>
      <c r="F1055" s="469">
        <v>1.0398516103657626E-4</v>
      </c>
    </row>
    <row r="1056" spans="2:6">
      <c r="B1056" s="466" t="s">
        <v>420</v>
      </c>
      <c r="C1056" s="466" t="s">
        <v>420</v>
      </c>
      <c r="D1056" s="467">
        <v>46035</v>
      </c>
      <c r="E1056" s="468">
        <v>3559.94</v>
      </c>
      <c r="F1056" s="469">
        <v>3.8498610396869832E-4</v>
      </c>
    </row>
    <row r="1057" spans="2:6">
      <c r="B1057" s="466" t="s">
        <v>420</v>
      </c>
      <c r="C1057" s="466" t="s">
        <v>420</v>
      </c>
      <c r="D1057" s="467">
        <v>46036</v>
      </c>
      <c r="E1057" s="468">
        <v>3559.91</v>
      </c>
      <c r="F1057" s="469">
        <v>-8.4271083221065767E-6</v>
      </c>
    </row>
    <row r="1058" spans="2:6">
      <c r="B1058" s="466" t="s">
        <v>420</v>
      </c>
      <c r="C1058" s="466" t="s">
        <v>420</v>
      </c>
      <c r="D1058" s="467">
        <v>46037</v>
      </c>
      <c r="E1058" s="468">
        <v>3561.42</v>
      </c>
      <c r="F1058" s="469">
        <v>4.2416802671983798E-4</v>
      </c>
    </row>
    <row r="1059" spans="2:6">
      <c r="B1059" s="466" t="s">
        <v>420</v>
      </c>
      <c r="C1059" s="466" t="s">
        <v>420</v>
      </c>
      <c r="D1059" s="467">
        <v>46038</v>
      </c>
      <c r="E1059" s="468">
        <v>3561.64</v>
      </c>
      <c r="F1059" s="469">
        <v>6.1773112971735963E-5</v>
      </c>
    </row>
    <row r="1060" spans="2:6">
      <c r="B1060" s="466" t="s">
        <v>420</v>
      </c>
      <c r="C1060" s="466" t="s">
        <v>420</v>
      </c>
      <c r="D1060" s="467">
        <v>46041</v>
      </c>
      <c r="E1060" s="468">
        <v>3561.49</v>
      </c>
      <c r="F1060" s="469">
        <v>-4.2115429970488581E-5</v>
      </c>
    </row>
    <row r="1061" spans="2:6">
      <c r="B1061" s="466" t="s">
        <v>420</v>
      </c>
      <c r="C1061" s="466" t="s">
        <v>420</v>
      </c>
      <c r="D1061" s="467">
        <v>46042</v>
      </c>
      <c r="E1061" s="468">
        <v>3563.16</v>
      </c>
      <c r="F1061" s="469">
        <v>4.6890486846799313E-4</v>
      </c>
    </row>
    <row r="1062" spans="2:6">
      <c r="B1062" s="466" t="s">
        <v>420</v>
      </c>
      <c r="C1062" s="466" t="s">
        <v>420</v>
      </c>
      <c r="D1062" s="467">
        <v>46043</v>
      </c>
      <c r="E1062" s="468">
        <v>3563.19</v>
      </c>
      <c r="F1062" s="469">
        <v>8.419492809809296E-6</v>
      </c>
    </row>
    <row r="1063" spans="2:6">
      <c r="B1063" s="466" t="s">
        <v>420</v>
      </c>
      <c r="C1063" s="466" t="s">
        <v>420</v>
      </c>
      <c r="D1063" s="467">
        <v>46044</v>
      </c>
      <c r="E1063" s="468">
        <v>3564.01</v>
      </c>
      <c r="F1063" s="469">
        <v>2.301308658814612E-4</v>
      </c>
    </row>
    <row r="1064" spans="2:6">
      <c r="B1064" s="466" t="s">
        <v>420</v>
      </c>
      <c r="C1064" s="466" t="s">
        <v>420</v>
      </c>
      <c r="D1064" s="467">
        <v>46045</v>
      </c>
      <c r="E1064" s="468">
        <v>3563.74</v>
      </c>
      <c r="F1064" s="469">
        <v>-7.5757363194950785E-5</v>
      </c>
    </row>
    <row r="1065" spans="2:6">
      <c r="B1065" s="466" t="s">
        <v>420</v>
      </c>
      <c r="C1065" s="466" t="s">
        <v>420</v>
      </c>
      <c r="D1065" s="467">
        <v>46048</v>
      </c>
      <c r="E1065" s="468">
        <v>3564.06</v>
      </c>
      <c r="F1065" s="469">
        <v>8.9793307031423098E-5</v>
      </c>
    </row>
    <row r="1066" spans="2:6">
      <c r="B1066" s="466" t="s">
        <v>420</v>
      </c>
      <c r="C1066" s="466" t="s">
        <v>420</v>
      </c>
      <c r="D1066" s="467">
        <v>46049</v>
      </c>
      <c r="E1066" s="468">
        <v>3564.44</v>
      </c>
      <c r="F1066" s="469">
        <v>1.0661997833934029E-4</v>
      </c>
    </row>
    <row r="1067" spans="2:6">
      <c r="B1067" s="466" t="s">
        <v>420</v>
      </c>
      <c r="C1067" s="466" t="s">
        <v>420</v>
      </c>
      <c r="D1067" s="467">
        <v>46050</v>
      </c>
      <c r="E1067" s="468">
        <v>3564.63</v>
      </c>
      <c r="F1067" s="469">
        <v>5.3304305865733345E-5</v>
      </c>
    </row>
    <row r="1068" spans="2:6">
      <c r="B1068" s="466" t="s">
        <v>420</v>
      </c>
      <c r="C1068" s="466" t="s">
        <v>420</v>
      </c>
      <c r="D1068" s="467">
        <v>46051</v>
      </c>
      <c r="E1068" s="468">
        <v>3564.35</v>
      </c>
      <c r="F1068" s="469">
        <v>-7.8549526879423699E-5</v>
      </c>
    </row>
    <row r="1069" spans="2:6">
      <c r="B1069" s="466" t="s">
        <v>420</v>
      </c>
      <c r="C1069" s="466" t="s">
        <v>420</v>
      </c>
      <c r="D1069" s="467">
        <v>46052</v>
      </c>
      <c r="E1069" s="468">
        <v>3564.08</v>
      </c>
      <c r="F1069" s="469">
        <v>-7.5750136771075176E-5</v>
      </c>
    </row>
    <row r="1070" spans="2:6">
      <c r="B1070" s="466" t="s">
        <v>420</v>
      </c>
      <c r="C1070" s="466" t="s">
        <v>420</v>
      </c>
      <c r="D1070" s="467">
        <v>46055</v>
      </c>
      <c r="E1070" s="468">
        <v>3565.02</v>
      </c>
      <c r="F1070" s="469">
        <v>2.637426769320707E-4</v>
      </c>
    </row>
    <row r="1071" spans="2:6">
      <c r="B1071" s="466" t="s">
        <v>420</v>
      </c>
      <c r="C1071" s="466" t="s">
        <v>420</v>
      </c>
      <c r="D1071" s="467">
        <v>46056</v>
      </c>
      <c r="E1071" s="468">
        <v>3565.56</v>
      </c>
      <c r="F1071" s="469">
        <v>1.5147180099970369E-4</v>
      </c>
    </row>
    <row r="1072" spans="2:6">
      <c r="B1072" s="466" t="s">
        <v>420</v>
      </c>
      <c r="C1072" s="466" t="s">
        <v>420</v>
      </c>
      <c r="D1072" s="467">
        <v>46057</v>
      </c>
      <c r="E1072" s="468">
        <v>3565.52</v>
      </c>
      <c r="F1072" s="469">
        <v>-1.1218434130953796E-5</v>
      </c>
    </row>
    <row r="1073" spans="2:6">
      <c r="B1073" s="466" t="s">
        <v>420</v>
      </c>
      <c r="C1073" s="466" t="s">
        <v>420</v>
      </c>
      <c r="D1073" s="467">
        <v>46058</v>
      </c>
      <c r="E1073" s="468">
        <v>3565.99</v>
      </c>
      <c r="F1073" s="469">
        <v>1.3181807983121674E-4</v>
      </c>
    </row>
    <row r="1074" spans="2:6">
      <c r="B1074" s="466" t="s">
        <v>420</v>
      </c>
      <c r="C1074" s="466" t="s">
        <v>420</v>
      </c>
      <c r="D1074" s="467">
        <v>46059</v>
      </c>
      <c r="E1074" s="468">
        <v>3565.78</v>
      </c>
      <c r="F1074" s="469">
        <v>-5.8889677200323512E-5</v>
      </c>
    </row>
    <row r="1075" spans="2:6">
      <c r="B1075" s="466" t="s">
        <v>420</v>
      </c>
      <c r="C1075" s="466" t="s">
        <v>420</v>
      </c>
      <c r="D1075" s="467">
        <v>46062</v>
      </c>
      <c r="E1075" s="468">
        <v>3566</v>
      </c>
      <c r="F1075" s="469">
        <v>6.1697580893885744E-5</v>
      </c>
    </row>
    <row r="1076" spans="2:6">
      <c r="B1076" s="466" t="s">
        <v>420</v>
      </c>
      <c r="C1076" s="466" t="s">
        <v>420</v>
      </c>
      <c r="D1076" s="467">
        <v>46063</v>
      </c>
      <c r="E1076" s="468">
        <v>3566.27</v>
      </c>
      <c r="F1076" s="469">
        <v>7.5715086932131743E-5</v>
      </c>
    </row>
    <row r="1077" spans="2:6">
      <c r="B1077" s="466" t="s">
        <v>420</v>
      </c>
      <c r="C1077" s="466" t="s">
        <v>420</v>
      </c>
      <c r="D1077" s="467">
        <v>46064</v>
      </c>
      <c r="E1077" s="468">
        <v>3566.06</v>
      </c>
      <c r="F1077" s="469">
        <v>-5.8885053571388702E-5</v>
      </c>
    </row>
    <row r="1078" spans="2:6">
      <c r="B1078" s="466" t="s">
        <v>420</v>
      </c>
      <c r="C1078" s="466" t="s">
        <v>420</v>
      </c>
      <c r="D1078" s="467">
        <v>46065</v>
      </c>
      <c r="E1078" s="468">
        <v>3565.5</v>
      </c>
      <c r="F1078" s="469">
        <v>-1.5703605660026624E-4</v>
      </c>
    </row>
    <row r="1079" spans="2:6">
      <c r="B1079" s="466" t="s">
        <v>420</v>
      </c>
      <c r="C1079" s="466" t="s">
        <v>420</v>
      </c>
      <c r="D1079" s="467">
        <v>46066</v>
      </c>
      <c r="E1079" s="468">
        <v>3565.53</v>
      </c>
      <c r="F1079" s="469">
        <v>8.4139671855840946E-6</v>
      </c>
    </row>
    <row r="1080" spans="2:6">
      <c r="B1080" s="466" t="s">
        <v>420</v>
      </c>
      <c r="C1080" s="466" t="s">
        <v>420</v>
      </c>
      <c r="D1080" s="467">
        <v>46069</v>
      </c>
      <c r="E1080" s="468">
        <v>3565.76</v>
      </c>
      <c r="F1080" s="469">
        <v>6.4506538999817186E-5</v>
      </c>
    </row>
    <row r="1081" spans="2:6">
      <c r="B1081" s="466" t="s">
        <v>420</v>
      </c>
      <c r="C1081" s="466" t="s">
        <v>420</v>
      </c>
      <c r="D1081" s="467">
        <v>46070</v>
      </c>
      <c r="E1081" s="468">
        <v>3565.76</v>
      </c>
      <c r="F1081" s="469">
        <v>0</v>
      </c>
    </row>
    <row r="1082" spans="2:6">
      <c r="B1082" s="466" t="s">
        <v>420</v>
      </c>
      <c r="C1082" s="466" t="s">
        <v>420</v>
      </c>
      <c r="D1082" s="467">
        <v>46071</v>
      </c>
      <c r="E1082" s="468">
        <v>3565.76</v>
      </c>
      <c r="F1082" s="469">
        <v>0</v>
      </c>
    </row>
    <row r="1083" spans="2:6">
      <c r="B1083" s="466" t="s">
        <v>420</v>
      </c>
      <c r="C1083" s="466" t="s">
        <v>420</v>
      </c>
      <c r="D1083" s="467">
        <v>46072</v>
      </c>
      <c r="E1083" s="468">
        <v>3565.76</v>
      </c>
      <c r="F1083" s="469">
        <v>0</v>
      </c>
    </row>
    <row r="1084" spans="2:6">
      <c r="B1084" s="466" t="s">
        <v>420</v>
      </c>
      <c r="C1084" s="466" t="s">
        <v>420</v>
      </c>
      <c r="D1084" s="467">
        <v>46073</v>
      </c>
      <c r="E1084" s="468">
        <v>3565.76</v>
      </c>
      <c r="F1084" s="469">
        <v>0</v>
      </c>
    </row>
    <row r="1085" spans="2:6">
      <c r="B1085" s="466" t="s">
        <v>420</v>
      </c>
      <c r="C1085" s="466" t="s">
        <v>420</v>
      </c>
      <c r="D1085" s="467">
        <v>46076</v>
      </c>
      <c r="E1085" s="468">
        <v>3565.87</v>
      </c>
      <c r="F1085" s="469">
        <v>3.0848963474735419E-5</v>
      </c>
    </row>
    <row r="1086" spans="2:6">
      <c r="B1086" s="466" t="s">
        <v>420</v>
      </c>
      <c r="C1086" s="466" t="s">
        <v>420</v>
      </c>
      <c r="D1086" s="467">
        <v>46077</v>
      </c>
      <c r="E1086" s="468">
        <v>3566.45</v>
      </c>
      <c r="F1086" s="469">
        <v>1.626531533678814E-4</v>
      </c>
    </row>
    <row r="1087" spans="2:6">
      <c r="B1087" s="466" t="s">
        <v>420</v>
      </c>
      <c r="C1087" s="466" t="s">
        <v>420</v>
      </c>
      <c r="D1087" s="467">
        <v>46078</v>
      </c>
      <c r="E1087" s="468">
        <v>3566.47</v>
      </c>
      <c r="F1087" s="469">
        <v>5.6078172973073538E-6</v>
      </c>
    </row>
    <row r="1088" spans="2:6">
      <c r="B1088" s="466" t="s">
        <v>420</v>
      </c>
      <c r="C1088" s="466" t="s">
        <v>420</v>
      </c>
      <c r="D1088" s="467">
        <v>46079</v>
      </c>
      <c r="E1088" s="468">
        <v>3566.45</v>
      </c>
      <c r="F1088" s="469">
        <v>-5.6077858498688649E-6</v>
      </c>
    </row>
    <row r="1089" spans="2:6">
      <c r="B1089" s="466" t="s">
        <v>420</v>
      </c>
      <c r="C1089" s="466" t="s">
        <v>420</v>
      </c>
      <c r="D1089" s="467">
        <v>46080</v>
      </c>
      <c r="E1089" s="468">
        <v>3565.94</v>
      </c>
      <c r="F1089" s="469">
        <v>-1.4299934108140126E-4</v>
      </c>
    </row>
    <row r="1090" spans="2:6">
      <c r="B1090" s="466" t="s">
        <v>420</v>
      </c>
      <c r="C1090" s="466" t="s">
        <v>420</v>
      </c>
      <c r="D1090" s="467">
        <v>46083</v>
      </c>
      <c r="E1090" s="468">
        <v>3566.6</v>
      </c>
      <c r="F1090" s="469">
        <v>1.8508443776391484E-4</v>
      </c>
    </row>
    <row r="1091" spans="2:6">
      <c r="B1091" s="466" t="s">
        <v>420</v>
      </c>
      <c r="C1091" s="466" t="s">
        <v>420</v>
      </c>
      <c r="D1091" s="467">
        <v>46084</v>
      </c>
      <c r="E1091" s="468">
        <v>3566.61</v>
      </c>
      <c r="F1091" s="469">
        <v>2.8037907251214822E-6</v>
      </c>
    </row>
    <row r="1092" spans="2:6">
      <c r="B1092" s="466" t="s">
        <v>420</v>
      </c>
      <c r="C1092" s="466" t="s">
        <v>420</v>
      </c>
      <c r="D1092" s="467">
        <v>46085</v>
      </c>
      <c r="E1092" s="468">
        <v>3565.95</v>
      </c>
      <c r="F1092" s="469">
        <v>-1.8504966901351961E-4</v>
      </c>
    </row>
    <row r="1093" spans="2:6">
      <c r="B1093" s="466" t="s">
        <v>420</v>
      </c>
      <c r="C1093" s="466" t="s">
        <v>420</v>
      </c>
      <c r="D1093" s="467">
        <v>46086</v>
      </c>
      <c r="E1093" s="468">
        <v>3565.43</v>
      </c>
      <c r="F1093" s="469">
        <v>-1.4582369354589433E-4</v>
      </c>
    </row>
    <row r="1094" spans="2:6">
      <c r="B1094" s="466" t="s">
        <v>420</v>
      </c>
      <c r="C1094" s="466" t="s">
        <v>420</v>
      </c>
      <c r="D1094" s="467">
        <v>46087</v>
      </c>
      <c r="E1094" s="468">
        <v>3566.14</v>
      </c>
      <c r="F1094" s="469">
        <v>1.9913446624952288E-4</v>
      </c>
    </row>
    <row r="1095" spans="2:6">
      <c r="B1095" s="466" t="s">
        <v>420</v>
      </c>
      <c r="C1095" s="466" t="s">
        <v>420</v>
      </c>
      <c r="D1095" s="467">
        <v>46090</v>
      </c>
      <c r="E1095" s="468">
        <v>3566.01</v>
      </c>
      <c r="F1095" s="469">
        <v>-3.6453981055049547E-5</v>
      </c>
    </row>
    <row r="1096" spans="2:6">
      <c r="B1096" s="466" t="s">
        <v>420</v>
      </c>
      <c r="C1096" s="466" t="s">
        <v>420</v>
      </c>
      <c r="D1096" s="467">
        <v>46091</v>
      </c>
      <c r="E1096" s="468">
        <v>3565.99</v>
      </c>
      <c r="F1096" s="469">
        <v>-5.6085092303264867E-6</v>
      </c>
    </row>
    <row r="1097" spans="2:6">
      <c r="B1097" s="466" t="s">
        <v>420</v>
      </c>
      <c r="C1097" s="466" t="s">
        <v>420</v>
      </c>
      <c r="D1097" s="467">
        <v>46092</v>
      </c>
      <c r="E1097" s="468">
        <v>3566.07</v>
      </c>
      <c r="F1097" s="469">
        <v>2.2434162743132198E-5</v>
      </c>
    </row>
    <row r="1098" spans="2:6">
      <c r="B1098" s="466" t="s">
        <v>420</v>
      </c>
      <c r="C1098" s="466" t="s">
        <v>420</v>
      </c>
      <c r="D1098" s="467">
        <v>46093</v>
      </c>
      <c r="E1098" s="468">
        <v>3566.16</v>
      </c>
      <c r="F1098" s="469">
        <v>2.5237866895403277E-5</v>
      </c>
    </row>
    <row r="1099" spans="2:6">
      <c r="B1099" s="466" t="s">
        <v>420</v>
      </c>
      <c r="C1099" s="466" t="s">
        <v>420</v>
      </c>
      <c r="D1099" s="467">
        <v>46094</v>
      </c>
      <c r="E1099" s="468">
        <v>3566.31</v>
      </c>
      <c r="F1099" s="469">
        <v>4.206204993609119E-5</v>
      </c>
    </row>
    <row r="1100" spans="2:6">
      <c r="B1100" s="466" t="s">
        <v>420</v>
      </c>
      <c r="C1100" s="466" t="s">
        <v>420</v>
      </c>
      <c r="D1100" s="467">
        <v>46097</v>
      </c>
      <c r="E1100" s="468">
        <v>3566.55</v>
      </c>
      <c r="F1100" s="469">
        <v>6.7296449271161642E-5</v>
      </c>
    </row>
    <row r="1101" spans="2:6">
      <c r="B1101" s="466" t="s">
        <v>420</v>
      </c>
      <c r="C1101" s="466" t="s">
        <v>420</v>
      </c>
      <c r="D1101" s="467">
        <v>46098</v>
      </c>
      <c r="E1101" s="468">
        <v>3566.45</v>
      </c>
      <c r="F1101" s="469">
        <v>-2.8038300318336709E-5</v>
      </c>
    </row>
    <row r="1102" spans="2:6">
      <c r="B1102" s="466" t="s">
        <v>420</v>
      </c>
      <c r="C1102" s="466" t="s">
        <v>420</v>
      </c>
      <c r="D1102" s="467">
        <v>46099</v>
      </c>
      <c r="E1102" s="468">
        <v>3566.52</v>
      </c>
      <c r="F1102" s="469">
        <v>1.9627360540639492E-5</v>
      </c>
    </row>
    <row r="1103" spans="2:6">
      <c r="B1103" s="466" t="s">
        <v>420</v>
      </c>
      <c r="C1103" s="466" t="s">
        <v>420</v>
      </c>
      <c r="D1103" s="467">
        <v>46100</v>
      </c>
      <c r="E1103" s="468">
        <v>3566.64</v>
      </c>
      <c r="F1103" s="469">
        <v>3.3646243396894134E-5</v>
      </c>
    </row>
    <row r="1104" spans="2:6">
      <c r="B1104" s="466" t="s">
        <v>420</v>
      </c>
      <c r="C1104" s="466" t="s">
        <v>420</v>
      </c>
      <c r="D1104" s="467">
        <v>46101</v>
      </c>
      <c r="E1104" s="468">
        <v>3566.2</v>
      </c>
      <c r="F1104" s="469">
        <v>-1.2336540833951691E-4</v>
      </c>
    </row>
    <row r="1105" spans="2:6">
      <c r="B1105" s="466" t="s">
        <v>420</v>
      </c>
      <c r="C1105" s="466" t="s">
        <v>420</v>
      </c>
      <c r="D1105" s="467">
        <v>46104</v>
      </c>
      <c r="E1105" s="468">
        <v>3566.02</v>
      </c>
      <c r="F1105" s="469">
        <v>-5.0473893780448743E-5</v>
      </c>
    </row>
    <row r="1106" spans="2:6">
      <c r="B1106" s="466" t="s">
        <v>420</v>
      </c>
      <c r="C1106" s="466" t="s">
        <v>420</v>
      </c>
      <c r="D1106" s="467">
        <v>46105</v>
      </c>
      <c r="E1106" s="468">
        <v>3566.89</v>
      </c>
      <c r="F1106" s="469">
        <v>2.4396946736134146E-4</v>
      </c>
    </row>
    <row r="1107" spans="2:6">
      <c r="B1107" s="466" t="s">
        <v>420</v>
      </c>
      <c r="C1107" s="466" t="s">
        <v>420</v>
      </c>
      <c r="D1107" s="467">
        <v>46106</v>
      </c>
      <c r="E1107" s="468">
        <v>3567.16</v>
      </c>
      <c r="F1107" s="469">
        <v>7.5696194724250493E-5</v>
      </c>
    </row>
    <row r="1108" spans="2:6">
      <c r="B1108" s="466" t="s">
        <v>420</v>
      </c>
      <c r="C1108" s="466" t="s">
        <v>420</v>
      </c>
      <c r="D1108" s="467">
        <v>46107</v>
      </c>
      <c r="E1108" s="468">
        <v>3567.06</v>
      </c>
      <c r="F1108" s="469">
        <v>-2.803350564592254E-5</v>
      </c>
    </row>
    <row r="1109" spans="2:6">
      <c r="B1109" s="466" t="s">
        <v>420</v>
      </c>
      <c r="C1109" s="466" t="s">
        <v>420</v>
      </c>
      <c r="D1109" s="467">
        <v>46108</v>
      </c>
      <c r="E1109" s="468">
        <v>3568.08</v>
      </c>
      <c r="F1109" s="469">
        <v>2.8594977376326214E-4</v>
      </c>
    </row>
    <row r="1110" spans="2:6">
      <c r="B1110" s="466" t="s">
        <v>420</v>
      </c>
      <c r="C1110" s="466" t="s">
        <v>420</v>
      </c>
      <c r="D1110" s="467">
        <v>46111</v>
      </c>
      <c r="E1110" s="468">
        <v>3567.99</v>
      </c>
      <c r="F1110" s="469">
        <v>-2.5223649693993834E-5</v>
      </c>
    </row>
    <row r="1111" spans="2:6">
      <c r="B1111" s="466" t="s">
        <v>420</v>
      </c>
      <c r="C1111" s="466" t="s">
        <v>420</v>
      </c>
      <c r="D1111" s="467">
        <v>46112</v>
      </c>
      <c r="E1111" s="468">
        <v>3568.71</v>
      </c>
      <c r="F1111" s="469">
        <v>2.0179428754011494E-4</v>
      </c>
    </row>
    <row r="1112" spans="2:6">
      <c r="B1112" s="466" t="s">
        <v>420</v>
      </c>
      <c r="C1112" s="466" t="s">
        <v>1</v>
      </c>
      <c r="D1112" s="467">
        <v>46113</v>
      </c>
      <c r="E1112" s="468">
        <v>3569.17</v>
      </c>
      <c r="F1112" s="469">
        <v>1.288981172468585E-4</v>
      </c>
    </row>
    <row r="1113" spans="2:6">
      <c r="B1113" s="466" t="s">
        <v>420</v>
      </c>
      <c r="C1113" s="466" t="s">
        <v>420</v>
      </c>
      <c r="D1113" s="467">
        <v>46114</v>
      </c>
      <c r="E1113" s="468">
        <v>3570.6</v>
      </c>
      <c r="F1113" s="469">
        <v>4.0065337319316149E-4</v>
      </c>
    </row>
    <row r="1114" spans="2:6">
      <c r="B1114" s="466" t="s">
        <v>420</v>
      </c>
      <c r="C1114" s="466" t="s">
        <v>420</v>
      </c>
      <c r="D1114" s="467">
        <v>46115</v>
      </c>
      <c r="E1114" s="468">
        <v>3571.64</v>
      </c>
      <c r="F1114" s="469">
        <v>2.9126757407717572E-4</v>
      </c>
    </row>
    <row r="1115" spans="2:6">
      <c r="B1115" s="466" t="s">
        <v>420</v>
      </c>
      <c r="C1115" s="466" t="s">
        <v>420</v>
      </c>
      <c r="D1115" s="467">
        <v>46118</v>
      </c>
      <c r="E1115" s="468">
        <v>3570.71</v>
      </c>
      <c r="F1115" s="469">
        <v>-2.603845852325084E-4</v>
      </c>
    </row>
    <row r="1116" spans="2:6">
      <c r="B1116" s="466" t="s">
        <v>420</v>
      </c>
      <c r="C1116" s="466" t="s">
        <v>420</v>
      </c>
      <c r="D1116" s="467">
        <v>46119</v>
      </c>
      <c r="E1116" s="468">
        <v>3570.69</v>
      </c>
      <c r="F1116" s="469">
        <v>-5.6011269467365898E-6</v>
      </c>
    </row>
    <row r="1117" spans="2:6">
      <c r="B1117" s="466" t="s">
        <v>420</v>
      </c>
      <c r="C1117" s="466" t="s">
        <v>420</v>
      </c>
      <c r="D1117" s="467">
        <v>46120</v>
      </c>
      <c r="E1117" s="468">
        <v>3572.37</v>
      </c>
      <c r="F1117" s="469">
        <v>4.7049729884135455E-4</v>
      </c>
    </row>
    <row r="1118" spans="2:6">
      <c r="B1118" s="466" t="s">
        <v>420</v>
      </c>
      <c r="C1118" s="466" t="s">
        <v>420</v>
      </c>
      <c r="D1118" s="467">
        <v>46121</v>
      </c>
      <c r="E1118" s="468">
        <v>3572.53</v>
      </c>
      <c r="F1118" s="469">
        <v>4.4788193832192422E-5</v>
      </c>
    </row>
    <row r="1119" spans="2:6">
      <c r="B1119" s="466" t="s">
        <v>420</v>
      </c>
      <c r="C1119" s="466" t="s">
        <v>420</v>
      </c>
      <c r="D1119" s="467">
        <v>46122</v>
      </c>
      <c r="E1119" s="468">
        <v>3573.14</v>
      </c>
      <c r="F1119" s="469">
        <v>1.707473415197836E-4</v>
      </c>
    </row>
    <row r="1120" spans="2:6">
      <c r="B1120" s="466" t="s">
        <v>420</v>
      </c>
      <c r="C1120" s="466" t="s">
        <v>420</v>
      </c>
      <c r="D1120" s="467">
        <v>46125</v>
      </c>
      <c r="E1120" s="468">
        <v>3573.09</v>
      </c>
      <c r="F1120" s="469">
        <v>-1.3993294413240779E-5</v>
      </c>
    </row>
    <row r="1121" spans="2:6">
      <c r="B1121" s="466" t="s">
        <v>420</v>
      </c>
      <c r="C1121" s="466" t="s">
        <v>420</v>
      </c>
      <c r="D1121" s="467">
        <v>46126</v>
      </c>
      <c r="E1121" s="468">
        <v>3573.26</v>
      </c>
      <c r="F1121" s="469">
        <v>4.7577866776395994E-5</v>
      </c>
    </row>
    <row r="1122" spans="2:6">
      <c r="B1122" s="466" t="s">
        <v>420</v>
      </c>
      <c r="C1122" s="466" t="s">
        <v>420</v>
      </c>
      <c r="D1122" s="467">
        <v>46127</v>
      </c>
      <c r="E1122" s="468">
        <v>3573.29</v>
      </c>
      <c r="F1122" s="469">
        <v>8.3956946876928465E-6</v>
      </c>
    </row>
    <row r="1123" spans="2:6">
      <c r="B1123" s="466" t="s">
        <v>420</v>
      </c>
      <c r="C1123" s="466" t="s">
        <v>420</v>
      </c>
      <c r="D1123" s="467">
        <v>46128</v>
      </c>
      <c r="E1123" s="468">
        <v>3573.26</v>
      </c>
      <c r="F1123" s="469">
        <v>-8.3956242005953458E-6</v>
      </c>
    </row>
    <row r="1124" spans="2:6">
      <c r="B1124" s="466" t="s">
        <v>420</v>
      </c>
      <c r="C1124" s="466" t="s">
        <v>420</v>
      </c>
      <c r="D1124" s="467">
        <v>46129</v>
      </c>
      <c r="E1124" s="468">
        <v>3573.68</v>
      </c>
      <c r="F1124" s="469">
        <v>1.1753972562859069E-4</v>
      </c>
    </row>
    <row r="1125" spans="2:6">
      <c r="B1125" s="466" t="s">
        <v>420</v>
      </c>
      <c r="C1125" s="466" t="s">
        <v>420</v>
      </c>
      <c r="D1125" s="467">
        <v>46132</v>
      </c>
      <c r="E1125" s="468">
        <v>3572.96</v>
      </c>
      <c r="F1125" s="469">
        <v>-2.0147299142614895E-4</v>
      </c>
    </row>
    <row r="1126" spans="2:6">
      <c r="B1126" s="466" t="s">
        <v>420</v>
      </c>
      <c r="C1126" s="466" t="s">
        <v>420</v>
      </c>
      <c r="D1126" s="467">
        <v>46133</v>
      </c>
      <c r="E1126" s="468">
        <v>3575.3</v>
      </c>
      <c r="F1126" s="469">
        <v>6.5491917065966187E-4</v>
      </c>
    </row>
    <row r="1127" spans="2:6">
      <c r="B1127" s="466" t="s">
        <v>420</v>
      </c>
      <c r="C1127" s="466" t="s">
        <v>420</v>
      </c>
      <c r="D1127" s="467">
        <v>46134</v>
      </c>
      <c r="E1127" s="468">
        <v>3575.09</v>
      </c>
      <c r="F1127" s="469">
        <v>-5.8736329818486942E-5</v>
      </c>
    </row>
    <row r="1128" spans="2:6">
      <c r="B1128" s="466" t="s">
        <v>420</v>
      </c>
      <c r="C1128" s="466" t="s">
        <v>420</v>
      </c>
      <c r="D1128" s="467">
        <v>46135</v>
      </c>
      <c r="E1128" s="468">
        <v>3576.25</v>
      </c>
      <c r="F1128" s="469">
        <v>3.2446735606651985E-4</v>
      </c>
    </row>
    <row r="1129" spans="2:6">
      <c r="B1129" s="466" t="s">
        <v>420</v>
      </c>
      <c r="C1129" s="466" t="s">
        <v>420</v>
      </c>
      <c r="D1129" s="467">
        <v>46136</v>
      </c>
      <c r="E1129" s="468">
        <v>3576</v>
      </c>
      <c r="F1129" s="469">
        <v>-6.9905627403005948E-5</v>
      </c>
    </row>
    <row r="1130" spans="2:6">
      <c r="B1130" s="466" t="s">
        <v>420</v>
      </c>
      <c r="C1130" s="466" t="s">
        <v>420</v>
      </c>
      <c r="D1130" s="467">
        <v>46139</v>
      </c>
      <c r="E1130" s="468">
        <v>3575.62</v>
      </c>
      <c r="F1130" s="469">
        <v>-1.0626398210293879E-4</v>
      </c>
    </row>
    <row r="1131" spans="2:6">
      <c r="B1131" s="466" t="s">
        <v>420</v>
      </c>
      <c r="C1131" s="466" t="s">
        <v>420</v>
      </c>
      <c r="D1131" s="467">
        <v>46140</v>
      </c>
      <c r="E1131" s="468">
        <v>3576.35</v>
      </c>
      <c r="F1131" s="469">
        <v>2.0416039735766614E-4</v>
      </c>
    </row>
    <row r="1132" spans="2:6">
      <c r="B1132" s="466" t="s">
        <v>420</v>
      </c>
      <c r="C1132" s="466" t="s">
        <v>420</v>
      </c>
      <c r="D1132" s="467">
        <v>46141</v>
      </c>
      <c r="E1132" s="468">
        <v>3576.14</v>
      </c>
      <c r="F1132" s="469">
        <v>-5.8719085100741366E-5</v>
      </c>
    </row>
    <row r="1133" spans="2:6">
      <c r="B1133" s="466" t="s">
        <v>420</v>
      </c>
      <c r="C1133" s="466" t="s">
        <v>420</v>
      </c>
      <c r="D1133" s="467">
        <v>46142</v>
      </c>
      <c r="E1133" s="468">
        <v>3576.22</v>
      </c>
      <c r="F1133" s="469">
        <v>2.2370488851087273E-5</v>
      </c>
    </row>
    <row r="1134" spans="2:6">
      <c r="B1134" s="466" t="s">
        <v>420</v>
      </c>
      <c r="C1134" s="466" t="s">
        <v>420</v>
      </c>
      <c r="D1134" s="467">
        <v>46143</v>
      </c>
      <c r="E1134" s="468">
        <v>3576.11</v>
      </c>
      <c r="F1134" s="469">
        <v>-3.0758734082263562E-5</v>
      </c>
    </row>
    <row r="1135" spans="2:6">
      <c r="B1135" s="466" t="s">
        <v>420</v>
      </c>
      <c r="C1135" s="466" t="s">
        <v>420</v>
      </c>
      <c r="D1135" s="467">
        <v>46146</v>
      </c>
      <c r="E1135" s="468">
        <v>3576.12</v>
      </c>
      <c r="F1135" s="469">
        <v>2.7963345645865286E-6</v>
      </c>
    </row>
    <row r="1136" spans="2:6">
      <c r="B1136" s="466" t="s">
        <v>420</v>
      </c>
      <c r="C1136" s="466" t="s">
        <v>420</v>
      </c>
      <c r="D1136" s="467">
        <v>46147</v>
      </c>
      <c r="E1136" s="468">
        <v>3576.12</v>
      </c>
      <c r="F1136" s="469">
        <v>0</v>
      </c>
    </row>
    <row r="1137" spans="2:6">
      <c r="B1137" s="466" t="s">
        <v>420</v>
      </c>
      <c r="C1137" s="466" t="s">
        <v>420</v>
      </c>
      <c r="D1137" s="467">
        <v>46148</v>
      </c>
      <c r="E1137" s="468">
        <v>3575.94</v>
      </c>
      <c r="F1137" s="469">
        <v>-5.0333881413329612E-5</v>
      </c>
    </row>
    <row r="1138" spans="2:6">
      <c r="B1138" s="466" t="s">
        <v>420</v>
      </c>
      <c r="C1138" s="466" t="s">
        <v>420</v>
      </c>
      <c r="D1138" s="467">
        <v>46149</v>
      </c>
      <c r="E1138" s="468">
        <v>3576.22</v>
      </c>
      <c r="F1138" s="469">
        <v>7.8301090062961166E-5</v>
      </c>
    </row>
    <row r="1139" spans="2:6">
      <c r="B1139" s="466" t="s">
        <v>420</v>
      </c>
      <c r="C1139" s="466" t="s">
        <v>420</v>
      </c>
      <c r="D1139" s="467">
        <v>46150</v>
      </c>
      <c r="E1139" s="468">
        <v>3576.14</v>
      </c>
      <c r="F1139" s="469">
        <v>-2.2369988423510648E-5</v>
      </c>
    </row>
    <row r="1140" spans="2:6">
      <c r="B1140" s="466" t="s">
        <v>420</v>
      </c>
      <c r="C1140" s="466" t="s">
        <v>420</v>
      </c>
      <c r="D1140" s="467">
        <v>46153</v>
      </c>
      <c r="E1140" s="468">
        <v>3575.94</v>
      </c>
      <c r="F1140" s="469">
        <v>-5.5926222127718183E-5</v>
      </c>
    </row>
    <row r="1141" spans="2:6">
      <c r="B1141" s="466" t="s">
        <v>420</v>
      </c>
      <c r="C1141" s="466" t="s">
        <v>420</v>
      </c>
      <c r="D1141" s="467">
        <v>46154</v>
      </c>
      <c r="E1141" s="468">
        <v>3576.02</v>
      </c>
      <c r="F1141" s="469">
        <v>2.2371740017988904E-5</v>
      </c>
    </row>
    <row r="1142" spans="2:6">
      <c r="B1142" s="466" t="s">
        <v>420</v>
      </c>
      <c r="C1142" s="466" t="s">
        <v>420</v>
      </c>
      <c r="D1142" s="467">
        <v>46155</v>
      </c>
      <c r="E1142" s="468">
        <v>3575.93</v>
      </c>
      <c r="F1142" s="469">
        <v>-2.5167644476302012E-5</v>
      </c>
    </row>
    <row r="1143" spans="2:6">
      <c r="B1143" s="466" t="s">
        <v>420</v>
      </c>
      <c r="C1143" s="466" t="s">
        <v>420</v>
      </c>
      <c r="D1143" s="467">
        <v>46156</v>
      </c>
      <c r="E1143" s="468">
        <v>3575.99</v>
      </c>
      <c r="F1143" s="469">
        <v>1.6778851935005839E-5</v>
      </c>
    </row>
    <row r="1144" spans="2:6">
      <c r="B1144" s="466" t="s">
        <v>420</v>
      </c>
      <c r="C1144" s="466" t="s">
        <v>420</v>
      </c>
      <c r="D1144" s="467">
        <v>46157</v>
      </c>
      <c r="E1144" s="468">
        <v>3576.08</v>
      </c>
      <c r="F1144" s="469">
        <v>2.516785561484946E-5</v>
      </c>
    </row>
    <row r="1145" spans="2:6">
      <c r="B1145" s="466" t="s">
        <v>420</v>
      </c>
      <c r="C1145" s="466" t="s">
        <v>420</v>
      </c>
      <c r="D1145" s="467">
        <v>46160</v>
      </c>
      <c r="E1145" s="468">
        <v>3575.78</v>
      </c>
      <c r="F1145" s="469">
        <v>-8.3890740699236915E-5</v>
      </c>
    </row>
    <row r="1146" spans="2:6">
      <c r="B1146" s="466" t="s">
        <v>420</v>
      </c>
      <c r="C1146" s="466" t="s">
        <v>420</v>
      </c>
      <c r="D1146" s="467">
        <v>46161</v>
      </c>
      <c r="E1146" s="468">
        <v>3575.99</v>
      </c>
      <c r="F1146" s="469">
        <v>5.8728445262175421E-5</v>
      </c>
    </row>
    <row r="1147" spans="2:6">
      <c r="B1147" s="466" t="s">
        <v>420</v>
      </c>
      <c r="C1147" s="466" t="s">
        <v>420</v>
      </c>
      <c r="D1147" s="467">
        <v>46162</v>
      </c>
      <c r="E1147" s="468">
        <v>3576.17</v>
      </c>
      <c r="F1147" s="469">
        <v>5.033571122969892E-5</v>
      </c>
    </row>
    <row r="1148" spans="2:6">
      <c r="B1148" s="466" t="s">
        <v>420</v>
      </c>
      <c r="C1148" s="466" t="s">
        <v>420</v>
      </c>
      <c r="D1148" s="467">
        <v>46163</v>
      </c>
      <c r="E1148" s="468">
        <v>3576.5</v>
      </c>
      <c r="F1148" s="469">
        <v>9.227749240106797E-5</v>
      </c>
    </row>
    <row r="1149" spans="2:6">
      <c r="B1149" s="466" t="s">
        <v>420</v>
      </c>
      <c r="C1149" s="466" t="s">
        <v>420</v>
      </c>
      <c r="D1149" s="467">
        <v>46164</v>
      </c>
      <c r="E1149" s="468">
        <v>3576.42</v>
      </c>
      <c r="F1149" s="469">
        <v>-2.2368237103292952E-5</v>
      </c>
    </row>
    <row r="1150" spans="2:6">
      <c r="B1150" s="466" t="s">
        <v>420</v>
      </c>
      <c r="C1150" s="466" t="s">
        <v>420</v>
      </c>
      <c r="D1150" s="467">
        <v>46167</v>
      </c>
      <c r="E1150" s="468">
        <v>3575.89</v>
      </c>
      <c r="F1150" s="469">
        <v>-1.4819288562310917E-4</v>
      </c>
    </row>
    <row r="1151" spans="2:6">
      <c r="B1151" s="466" t="s">
        <v>420</v>
      </c>
      <c r="C1151" s="466" t="s">
        <v>420</v>
      </c>
      <c r="D1151" s="467">
        <v>46168</v>
      </c>
      <c r="E1151" s="468">
        <v>3576.03</v>
      </c>
      <c r="F1151" s="469">
        <v>3.9151092455396398E-5</v>
      </c>
    </row>
    <row r="1152" spans="2:6">
      <c r="B1152" s="466" t="s">
        <v>420</v>
      </c>
      <c r="C1152" s="466" t="s">
        <v>420</v>
      </c>
      <c r="D1152" s="467">
        <v>46169</v>
      </c>
      <c r="E1152" s="468">
        <v>3575.98</v>
      </c>
      <c r="F1152" s="469">
        <v>-1.3981985609791275E-5</v>
      </c>
    </row>
    <row r="1153" spans="2:6">
      <c r="B1153" s="466" t="s">
        <v>420</v>
      </c>
      <c r="C1153" s="466" t="s">
        <v>420</v>
      </c>
      <c r="D1153" s="467">
        <v>46170</v>
      </c>
      <c r="E1153" s="468">
        <v>3576.05</v>
      </c>
      <c r="F1153" s="469">
        <v>1.9575053551799427E-5</v>
      </c>
    </row>
    <row r="1154" spans="2:6">
      <c r="B1154" s="466" t="s">
        <v>420</v>
      </c>
      <c r="C1154" s="466" t="s">
        <v>420</v>
      </c>
      <c r="D1154" s="467">
        <v>46171</v>
      </c>
      <c r="E1154" s="468">
        <v>3575.93</v>
      </c>
      <c r="F1154" s="469">
        <v>-3.3556577788438529E-5</v>
      </c>
    </row>
    <row r="1155" spans="2:6">
      <c r="B1155" s="466" t="s">
        <v>420</v>
      </c>
      <c r="C1155" s="466" t="s">
        <v>420</v>
      </c>
      <c r="D1155" s="467">
        <v>46174</v>
      </c>
      <c r="E1155" s="468">
        <v>3575.93</v>
      </c>
      <c r="F1155" s="469">
        <v>0</v>
      </c>
    </row>
    <row r="1156" spans="2:6">
      <c r="B1156" s="466" t="s">
        <v>420</v>
      </c>
      <c r="C1156" s="466" t="s">
        <v>420</v>
      </c>
      <c r="D1156" s="467">
        <v>46175</v>
      </c>
      <c r="E1156" s="468">
        <v>3575.85</v>
      </c>
      <c r="F1156" s="469">
        <v>-2.2371802580007786E-5</v>
      </c>
    </row>
    <row r="1157" spans="2:6">
      <c r="B1157" s="466" t="s">
        <v>420</v>
      </c>
      <c r="C1157" s="466" t="s">
        <v>420</v>
      </c>
      <c r="D1157" s="467">
        <v>46176</v>
      </c>
      <c r="E1157" s="468">
        <v>3575.99</v>
      </c>
      <c r="F1157" s="469">
        <v>3.915153040532256E-5</v>
      </c>
    </row>
    <row r="1158" spans="2:6">
      <c r="B1158" s="466" t="s">
        <v>420</v>
      </c>
      <c r="C1158" s="466" t="s">
        <v>420</v>
      </c>
      <c r="D1158" s="467">
        <v>46177</v>
      </c>
      <c r="E1158" s="468">
        <v>3575.83</v>
      </c>
      <c r="F1158" s="469">
        <v>-4.4742854426286003E-5</v>
      </c>
    </row>
    <row r="1159" spans="2:6">
      <c r="B1159" s="466" t="s">
        <v>420</v>
      </c>
      <c r="C1159" s="466" t="s">
        <v>420</v>
      </c>
      <c r="D1159" s="467">
        <v>46178</v>
      </c>
      <c r="E1159" s="468">
        <v>3576.35</v>
      </c>
      <c r="F1159" s="469">
        <v>1.4542078342650008E-4</v>
      </c>
    </row>
    <row r="1160" spans="2:6">
      <c r="B1160" s="466" t="s">
        <v>420</v>
      </c>
      <c r="C1160" s="466" t="s">
        <v>420</v>
      </c>
      <c r="D1160" s="467">
        <v>46181</v>
      </c>
      <c r="E1160" s="468">
        <v>3575.85</v>
      </c>
      <c r="F1160" s="469">
        <v>-1.398073454779314E-4</v>
      </c>
    </row>
    <row r="1161" spans="2:6">
      <c r="B1161" s="466" t="s">
        <v>420</v>
      </c>
      <c r="C1161" s="466" t="s">
        <v>420</v>
      </c>
      <c r="D1161" s="467">
        <v>46182</v>
      </c>
      <c r="E1161" s="468">
        <v>3576.21</v>
      </c>
      <c r="F1161" s="469">
        <v>1.0067536389952805E-4</v>
      </c>
    </row>
    <row r="1162" spans="2:6">
      <c r="B1162" s="466" t="s">
        <v>420</v>
      </c>
      <c r="C1162" s="466" t="s">
        <v>420</v>
      </c>
      <c r="D1162" s="467">
        <v>46183</v>
      </c>
      <c r="E1162" s="468">
        <v>3576.11</v>
      </c>
      <c r="F1162" s="469">
        <v>-2.7962563719666644E-5</v>
      </c>
    </row>
    <row r="1163" spans="2:6">
      <c r="B1163" s="466" t="s">
        <v>420</v>
      </c>
      <c r="C1163" s="466" t="s">
        <v>420</v>
      </c>
      <c r="D1163" s="467">
        <v>46184</v>
      </c>
      <c r="E1163" s="468">
        <v>3576.28</v>
      </c>
      <c r="F1163" s="469">
        <v>4.7537687599115452E-5</v>
      </c>
    </row>
    <row r="1164" spans="2:6">
      <c r="C1164" s="466" t="s">
        <v>420</v>
      </c>
      <c r="D1164" s="467">
        <v>46185</v>
      </c>
      <c r="E1164" s="468">
        <v>3576.28</v>
      </c>
      <c r="F1164" s="469">
        <v>0</v>
      </c>
    </row>
    <row r="1165" spans="2:6">
      <c r="C1165" s="466" t="s">
        <v>420</v>
      </c>
      <c r="D1165" s="467">
        <v>46188</v>
      </c>
      <c r="E1165" s="468">
        <v>3575.8</v>
      </c>
      <c r="F1165" s="469">
        <v>-1.3421767870525186E-4</v>
      </c>
    </row>
    <row r="1166" spans="2:6">
      <c r="C1166" s="466" t="s">
        <v>420</v>
      </c>
      <c r="D1166" s="467">
        <v>46189</v>
      </c>
      <c r="E1166" s="468">
        <v>3576.26</v>
      </c>
      <c r="F1166" s="469">
        <v>1.2864254152917845E-4</v>
      </c>
    </row>
    <row r="1167" spans="2:6">
      <c r="C1167" s="466" t="s">
        <v>420</v>
      </c>
      <c r="D1167" s="467">
        <v>46190</v>
      </c>
      <c r="E1167" s="468">
        <v>3576.37</v>
      </c>
      <c r="F1167" s="469">
        <v>3.0758390049848884E-5</v>
      </c>
    </row>
    <row r="1168" spans="2:6">
      <c r="C1168" s="466" t="s">
        <v>420</v>
      </c>
      <c r="D1168" s="467">
        <v>46191</v>
      </c>
      <c r="E1168" s="468">
        <v>3576.63</v>
      </c>
      <c r="F1168" s="469">
        <v>7.2699413092106884E-5</v>
      </c>
    </row>
    <row r="1169" spans="3:6">
      <c r="C1169" s="466" t="s">
        <v>420</v>
      </c>
      <c r="D1169" s="467">
        <v>46192</v>
      </c>
      <c r="E1169" s="468">
        <v>3576.36</v>
      </c>
      <c r="F1169" s="469">
        <v>-7.5490056282025763E-5</v>
      </c>
    </row>
    <row r="1170" spans="3:6">
      <c r="C1170" s="466" t="s">
        <v>420</v>
      </c>
      <c r="D1170" s="467">
        <v>46195</v>
      </c>
      <c r="E1170" s="468">
        <v>3576.02</v>
      </c>
      <c r="F1170" s="469">
        <v>-9.5068729098900982E-5</v>
      </c>
    </row>
    <row r="1171" spans="3:6">
      <c r="C1171" s="466" t="s">
        <v>420</v>
      </c>
      <c r="D1171" s="467">
        <v>46196</v>
      </c>
      <c r="E1171" s="468">
        <v>3576.69</v>
      </c>
      <c r="F1171" s="469">
        <v>1.8735913110107683E-4</v>
      </c>
    </row>
    <row r="1172" spans="3:6">
      <c r="C1172" s="472">
        <v>46197</v>
      </c>
      <c r="D1172" s="467">
        <v>46197</v>
      </c>
      <c r="E1172" s="468">
        <v>3576.69</v>
      </c>
      <c r="F1172" s="469">
        <v>0</v>
      </c>
    </row>
  </sheetData>
  <mergeCells count="4">
    <mergeCell ref="B2:F2"/>
    <mergeCell ref="Q2:V2"/>
    <mergeCell ref="Y2:AB2"/>
    <mergeCell ref="I2:N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AEF8-063F-48C9-BD9A-03E99FD82FAB}">
  <sheetPr>
    <tabColor theme="4" tint="0.59999389629810485"/>
  </sheetPr>
  <dimension ref="A1:CD338"/>
  <sheetViews>
    <sheetView showGridLines="0" zoomScaleNormal="100" workbookViewId="0">
      <pane xSplit="5" ySplit="2" topLeftCell="BA48" activePane="bottomRight" state="frozen"/>
      <selection pane="topRight" activeCell="F1" sqref="F1"/>
      <selection pane="bottomLeft" activeCell="A3" sqref="A3"/>
      <selection pane="bottomRight" activeCell="BY67" sqref="BY67"/>
    </sheetView>
  </sheetViews>
  <sheetFormatPr defaultColWidth="9.42578125" defaultRowHeight="15"/>
  <cols>
    <col min="1" max="1" width="5" style="385" bestFit="1" customWidth="1"/>
    <col min="2" max="2" width="3" style="385" bestFit="1" customWidth="1"/>
    <col min="3" max="3" width="4.140625" style="385" customWidth="1"/>
    <col min="4" max="4" width="5" style="385" bestFit="1" customWidth="1"/>
    <col min="5" max="5" width="2.7109375" style="385" bestFit="1" customWidth="1"/>
    <col min="6" max="8" width="12.140625" style="385" bestFit="1" customWidth="1"/>
    <col min="9" max="9" width="4.85546875" style="385" bestFit="1" customWidth="1"/>
    <col min="10" max="10" width="6.7109375" style="385" bestFit="1" customWidth="1"/>
    <col min="11" max="11" width="5.42578125" style="385" bestFit="1" customWidth="1"/>
    <col min="12" max="12" width="5.85546875" style="385" bestFit="1" customWidth="1"/>
    <col min="13" max="13" width="6.7109375" style="385" bestFit="1" customWidth="1"/>
    <col min="14" max="14" width="5.85546875" style="385" bestFit="1" customWidth="1"/>
    <col min="15" max="15" width="4.85546875" style="385" bestFit="1" customWidth="1"/>
    <col min="16" max="16" width="11.140625" style="385" bestFit="1" customWidth="1"/>
    <col min="17" max="17" width="9.85546875" style="385" bestFit="1" customWidth="1"/>
    <col min="18" max="18" width="6.28515625" style="388" customWidth="1"/>
    <col min="19" max="19" width="4.85546875" style="385" customWidth="1"/>
    <col min="20" max="20" width="11.42578125" style="385" bestFit="1" customWidth="1"/>
    <col min="21" max="21" width="11" style="385" bestFit="1" customWidth="1"/>
    <col min="22" max="22" width="11.28515625" style="385" bestFit="1" customWidth="1"/>
    <col min="23" max="23" width="9.7109375" style="385" bestFit="1" customWidth="1"/>
    <col min="24" max="24" width="84.85546875" style="388" customWidth="1"/>
    <col min="25" max="25" width="4.42578125" style="385" customWidth="1"/>
    <col min="26" max="26" width="12.85546875" style="385" bestFit="1" customWidth="1"/>
    <col min="27" max="27" width="12.140625" style="385" bestFit="1" customWidth="1"/>
    <col min="28" max="28" width="11.42578125" style="385" bestFit="1" customWidth="1"/>
    <col min="29" max="29" width="74.28515625" style="388" customWidth="1"/>
    <col min="30" max="30" width="4.42578125" customWidth="1"/>
    <col min="31" max="31" width="5.42578125" style="385" customWidth="1"/>
    <col min="32" max="32" width="12.7109375" style="385" bestFit="1" customWidth="1"/>
    <col min="33" max="33" width="12" style="385" bestFit="1" customWidth="1"/>
    <col min="34" max="34" width="62.140625" style="388" customWidth="1"/>
    <col min="35" max="35" width="5.28515625" style="372" customWidth="1"/>
    <col min="36" max="36" width="14.28515625" style="372" bestFit="1" customWidth="1"/>
    <col min="37" max="37" width="13.42578125" style="372" bestFit="1" customWidth="1"/>
    <col min="38" max="38" width="5" style="372" bestFit="1" customWidth="1"/>
    <col min="39" max="39" width="2.7109375" style="372" bestFit="1" customWidth="1"/>
    <col min="40" max="40" width="15" style="372" bestFit="1" customWidth="1"/>
    <col min="41" max="41" width="11.85546875" style="372" bestFit="1" customWidth="1"/>
    <col min="42" max="42" width="12.7109375" style="372" bestFit="1" customWidth="1"/>
    <col min="43" max="43" width="5.28515625" style="373" customWidth="1"/>
    <col min="44" max="44" width="4.5703125" style="372" customWidth="1"/>
    <col min="45" max="47" width="11.140625" style="372" bestFit="1" customWidth="1"/>
    <col min="48" max="48" width="10.140625" style="372" bestFit="1" customWidth="1"/>
    <col min="49" max="49" width="12.42578125" style="385" bestFit="1" customWidth="1"/>
    <col min="50" max="50" width="10.140625" style="372" bestFit="1" customWidth="1"/>
    <col min="51" max="52" width="11.42578125" style="385" bestFit="1" customWidth="1"/>
    <col min="53" max="53" width="6" style="386" bestFit="1" customWidth="1"/>
    <col min="54" max="54" width="9.5703125" style="393" customWidth="1"/>
    <col min="55" max="55" width="6.42578125" style="393" bestFit="1" customWidth="1"/>
    <col min="56" max="56" width="2.7109375" style="385" bestFit="1" customWidth="1"/>
    <col min="57" max="57" width="10" style="385" bestFit="1" customWidth="1"/>
    <col min="58" max="58" width="10.28515625" style="385" bestFit="1" customWidth="1"/>
    <col min="59" max="60" width="10" style="385" bestFit="1" customWidth="1"/>
    <col min="61" max="61" width="7.7109375" style="385" bestFit="1" customWidth="1"/>
    <col min="62" max="62" width="8.7109375" style="385" bestFit="1" customWidth="1"/>
    <col min="63" max="64" width="6.5703125" style="385" bestFit="1" customWidth="1"/>
    <col min="65" max="65" width="6.140625" style="385" bestFit="1" customWidth="1"/>
    <col min="66" max="66" width="5.28515625" style="373" customWidth="1"/>
    <col min="67" max="67" width="6.42578125" style="385" bestFit="1" customWidth="1"/>
    <col min="68" max="68" width="2.7109375" style="385" bestFit="1" customWidth="1"/>
    <col min="69" max="73" width="9.42578125" style="385"/>
    <col min="74" max="74" width="5.28515625" style="373" customWidth="1"/>
    <col min="75" max="75" width="9.42578125" style="385"/>
    <col min="76" max="76" width="10.140625" style="385" customWidth="1"/>
    <col min="77" max="81" width="9.42578125" style="385"/>
    <col min="82" max="82" width="5.28515625" style="373" customWidth="1"/>
    <col min="83" max="16384" width="9.42578125" style="385"/>
  </cols>
  <sheetData>
    <row r="1" spans="1:82" s="367" customFormat="1" ht="27">
      <c r="A1" s="532"/>
      <c r="B1" s="532"/>
      <c r="C1" s="532"/>
      <c r="D1" s="532"/>
      <c r="E1" s="532"/>
      <c r="F1" s="531" t="s">
        <v>386</v>
      </c>
      <c r="G1" s="531"/>
      <c r="H1" s="531"/>
      <c r="I1" s="531" t="s">
        <v>387</v>
      </c>
      <c r="J1" s="531"/>
      <c r="K1" s="531"/>
      <c r="L1" s="531" t="s">
        <v>388</v>
      </c>
      <c r="M1" s="531"/>
      <c r="N1" s="531"/>
      <c r="O1" s="531" t="s">
        <v>389</v>
      </c>
      <c r="P1" s="531"/>
      <c r="Q1" s="531"/>
      <c r="R1" s="369"/>
      <c r="S1" s="372"/>
      <c r="T1" s="370" t="s">
        <v>408</v>
      </c>
      <c r="U1" s="367" t="s">
        <v>390</v>
      </c>
      <c r="X1" s="371"/>
      <c r="AA1" s="370" t="s">
        <v>409</v>
      </c>
      <c r="AC1" s="371"/>
      <c r="AF1" s="370" t="s">
        <v>410</v>
      </c>
      <c r="AH1" s="373"/>
      <c r="AI1" s="372"/>
      <c r="AJ1" s="374" t="s">
        <v>411</v>
      </c>
      <c r="AK1" s="372" t="s">
        <v>170</v>
      </c>
      <c r="AL1" s="372"/>
      <c r="AM1" s="372"/>
      <c r="AN1" s="374" t="s">
        <v>411</v>
      </c>
      <c r="AO1" s="372" t="s">
        <v>171</v>
      </c>
      <c r="AP1" s="372" t="s">
        <v>391</v>
      </c>
      <c r="AQ1" s="373"/>
      <c r="AR1" s="372"/>
      <c r="AS1" s="374" t="s">
        <v>412</v>
      </c>
      <c r="AT1" s="374"/>
      <c r="AU1" s="372" t="s">
        <v>392</v>
      </c>
      <c r="AV1" s="372"/>
      <c r="AX1" s="372"/>
      <c r="BA1" s="375"/>
      <c r="BB1" s="376"/>
      <c r="BC1" s="376"/>
      <c r="BE1" s="374" t="s">
        <v>412</v>
      </c>
      <c r="BF1" s="372" t="s">
        <v>393</v>
      </c>
      <c r="BG1" s="372" t="s">
        <v>172</v>
      </c>
      <c r="BH1" s="372"/>
      <c r="BJ1" s="372"/>
      <c r="BN1" s="373"/>
      <c r="BQ1" s="374" t="s">
        <v>433</v>
      </c>
      <c r="BV1" s="373"/>
      <c r="BW1" s="374" t="s">
        <v>439</v>
      </c>
      <c r="BY1" s="372" t="s">
        <v>391</v>
      </c>
      <c r="CD1" s="373"/>
    </row>
    <row r="2" spans="1:82" s="367" customFormat="1" ht="94.5">
      <c r="A2" s="533"/>
      <c r="B2" s="533"/>
      <c r="C2" s="533"/>
      <c r="D2" s="533"/>
      <c r="E2" s="533"/>
      <c r="F2" s="368" t="s">
        <v>394</v>
      </c>
      <c r="G2" s="368" t="s">
        <v>395</v>
      </c>
      <c r="H2" s="368" t="s">
        <v>396</v>
      </c>
      <c r="I2" s="368" t="s">
        <v>397</v>
      </c>
      <c r="J2" s="368" t="s">
        <v>398</v>
      </c>
      <c r="K2" s="368" t="s">
        <v>399</v>
      </c>
      <c r="L2" s="368" t="s">
        <v>397</v>
      </c>
      <c r="M2" s="368" t="s">
        <v>429</v>
      </c>
      <c r="N2" s="368" t="s">
        <v>430</v>
      </c>
      <c r="O2" s="368" t="s">
        <v>397</v>
      </c>
      <c r="P2" s="368" t="s">
        <v>431</v>
      </c>
      <c r="Q2" s="368" t="s">
        <v>432</v>
      </c>
      <c r="R2" s="378"/>
      <c r="S2" s="379"/>
      <c r="T2" s="379" t="s">
        <v>176</v>
      </c>
      <c r="U2" s="381" t="s">
        <v>177</v>
      </c>
      <c r="V2" s="381" t="s">
        <v>178</v>
      </c>
      <c r="W2" s="372" t="s">
        <v>179</v>
      </c>
      <c r="X2" s="371"/>
      <c r="Y2" s="377"/>
      <c r="Z2" s="379" t="s">
        <v>173</v>
      </c>
      <c r="AA2" s="379" t="s">
        <v>174</v>
      </c>
      <c r="AB2" s="379" t="s">
        <v>175</v>
      </c>
      <c r="AC2" s="380"/>
      <c r="AE2" s="379"/>
      <c r="AF2" s="379" t="s">
        <v>400</v>
      </c>
      <c r="AG2" s="379" t="s">
        <v>401</v>
      </c>
      <c r="AH2" s="380"/>
      <c r="AI2" s="381"/>
      <c r="AJ2" s="381" t="s">
        <v>180</v>
      </c>
      <c r="AK2" s="381" t="s">
        <v>181</v>
      </c>
      <c r="AL2" s="381"/>
      <c r="AM2" s="381"/>
      <c r="AN2" s="381" t="s">
        <v>180</v>
      </c>
      <c r="AO2" s="372" t="s">
        <v>181</v>
      </c>
      <c r="AP2" s="381" t="s">
        <v>180</v>
      </c>
      <c r="AQ2" s="382"/>
      <c r="AR2" s="381"/>
      <c r="AS2" s="383" t="s">
        <v>182</v>
      </c>
      <c r="AT2" s="383" t="s">
        <v>183</v>
      </c>
      <c r="AU2" s="381" t="s">
        <v>184</v>
      </c>
      <c r="AV2" s="381" t="s">
        <v>185</v>
      </c>
      <c r="AW2" s="381" t="s">
        <v>186</v>
      </c>
      <c r="AX2" s="381" t="s">
        <v>187</v>
      </c>
      <c r="AY2" s="381" t="s">
        <v>188</v>
      </c>
      <c r="AZ2" s="381" t="s">
        <v>189</v>
      </c>
      <c r="BA2" s="384"/>
      <c r="BB2" s="376"/>
      <c r="BC2" s="376"/>
      <c r="BE2" s="383" t="s">
        <v>182</v>
      </c>
      <c r="BF2" s="383" t="s">
        <v>183</v>
      </c>
      <c r="BG2" s="381" t="s">
        <v>184</v>
      </c>
      <c r="BH2" s="381" t="s">
        <v>185</v>
      </c>
      <c r="BI2" s="381" t="s">
        <v>186</v>
      </c>
      <c r="BJ2" s="381" t="s">
        <v>187</v>
      </c>
      <c r="BK2" s="381" t="s">
        <v>188</v>
      </c>
      <c r="BL2" s="381" t="s">
        <v>189</v>
      </c>
      <c r="BN2" s="382"/>
      <c r="BQ2" s="367" t="s">
        <v>434</v>
      </c>
      <c r="BR2" s="372" t="s">
        <v>435</v>
      </c>
      <c r="BS2" s="372" t="s">
        <v>436</v>
      </c>
      <c r="BT2" s="372" t="s">
        <v>437</v>
      </c>
      <c r="BU2" s="372" t="s">
        <v>438</v>
      </c>
      <c r="BV2" s="382"/>
      <c r="BX2" s="372" t="s">
        <v>440</v>
      </c>
      <c r="BY2" s="367" t="s">
        <v>434</v>
      </c>
      <c r="BZ2" s="372" t="s">
        <v>435</v>
      </c>
      <c r="CA2" s="372" t="s">
        <v>436</v>
      </c>
      <c r="CB2" s="372" t="s">
        <v>437</v>
      </c>
      <c r="CC2" s="372" t="s">
        <v>438</v>
      </c>
      <c r="CD2" s="382"/>
    </row>
    <row r="3" spans="1:82">
      <c r="A3" s="385">
        <v>2010</v>
      </c>
      <c r="B3" s="385">
        <v>1</v>
      </c>
      <c r="D3" s="385">
        <v>2010</v>
      </c>
      <c r="E3" s="385" t="s">
        <v>4</v>
      </c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S3" s="389"/>
      <c r="T3" s="389"/>
      <c r="U3" s="391"/>
      <c r="V3" s="391"/>
      <c r="W3" s="391"/>
      <c r="X3" s="392"/>
      <c r="Z3" s="389"/>
      <c r="AA3" s="389"/>
      <c r="AB3" s="389"/>
      <c r="AC3" s="390"/>
      <c r="AE3" s="389"/>
      <c r="AF3" s="389"/>
      <c r="AG3" s="389"/>
      <c r="AH3" s="390"/>
      <c r="AS3" s="384">
        <v>646.09315200000003</v>
      </c>
      <c r="AT3" s="384">
        <v>0</v>
      </c>
      <c r="AU3" s="384">
        <v>0</v>
      </c>
      <c r="AV3" s="384">
        <v>0</v>
      </c>
      <c r="AW3" s="384">
        <v>646.09315200000003</v>
      </c>
      <c r="AX3" s="384">
        <v>0</v>
      </c>
      <c r="AY3" s="384">
        <v>0</v>
      </c>
      <c r="AZ3" s="384">
        <v>0</v>
      </c>
      <c r="BA3" s="384">
        <v>0</v>
      </c>
      <c r="BC3" s="393">
        <v>2010</v>
      </c>
      <c r="BD3" s="385" t="s">
        <v>4</v>
      </c>
      <c r="BE3" s="394">
        <v>6.2129761810000002</v>
      </c>
      <c r="BF3" s="394">
        <v>0</v>
      </c>
      <c r="BG3" s="394">
        <v>0</v>
      </c>
      <c r="BH3" s="394">
        <v>0</v>
      </c>
      <c r="BI3" s="394">
        <v>6.2129761810000002</v>
      </c>
      <c r="BJ3" s="394">
        <v>0</v>
      </c>
      <c r="BK3" s="394">
        <v>0</v>
      </c>
      <c r="BL3" s="394">
        <v>0</v>
      </c>
      <c r="BM3" s="394">
        <v>0</v>
      </c>
    </row>
    <row r="4" spans="1:82">
      <c r="B4" s="385">
        <v>2</v>
      </c>
      <c r="E4" s="385" t="s">
        <v>1</v>
      </c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S4" s="389"/>
      <c r="T4" s="389"/>
      <c r="U4" s="391"/>
      <c r="V4" s="391"/>
      <c r="W4" s="391"/>
      <c r="X4" s="392"/>
      <c r="Z4" s="389"/>
      <c r="AA4" s="389"/>
      <c r="AB4" s="389"/>
      <c r="AC4" s="390"/>
      <c r="AE4" s="389"/>
      <c r="AF4" s="389"/>
      <c r="AG4" s="389"/>
      <c r="AH4" s="390"/>
      <c r="AS4" s="384">
        <v>1921.110449</v>
      </c>
      <c r="AT4" s="384">
        <v>0</v>
      </c>
      <c r="AU4" s="384">
        <v>0</v>
      </c>
      <c r="AV4" s="384">
        <v>0</v>
      </c>
      <c r="AW4" s="384">
        <v>1921.110449</v>
      </c>
      <c r="AX4" s="384">
        <v>0</v>
      </c>
      <c r="AY4" s="384">
        <v>0</v>
      </c>
      <c r="AZ4" s="384">
        <v>0</v>
      </c>
      <c r="BA4" s="384">
        <v>0</v>
      </c>
      <c r="BD4" s="385" t="s">
        <v>1</v>
      </c>
      <c r="BE4" s="394">
        <v>8.9629488520000002</v>
      </c>
      <c r="BF4" s="394">
        <v>0</v>
      </c>
      <c r="BG4" s="394">
        <v>0</v>
      </c>
      <c r="BH4" s="394">
        <v>0</v>
      </c>
      <c r="BI4" s="394">
        <v>8.9629488520000002</v>
      </c>
      <c r="BJ4" s="394">
        <v>0</v>
      </c>
      <c r="BK4" s="394">
        <v>0</v>
      </c>
      <c r="BL4" s="394">
        <v>0</v>
      </c>
      <c r="BM4" s="394">
        <v>0</v>
      </c>
    </row>
    <row r="5" spans="1:82">
      <c r="B5" s="385">
        <v>3</v>
      </c>
      <c r="E5" s="385" t="s">
        <v>2</v>
      </c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S5" s="389"/>
      <c r="T5" s="389"/>
      <c r="U5" s="391"/>
      <c r="V5" s="391"/>
      <c r="W5" s="391"/>
      <c r="X5" s="392"/>
      <c r="Z5" s="389"/>
      <c r="AA5" s="389"/>
      <c r="AB5" s="389"/>
      <c r="AC5" s="390"/>
      <c r="AE5" s="389"/>
      <c r="AF5" s="389"/>
      <c r="AG5" s="389"/>
      <c r="AH5" s="390"/>
      <c r="AS5" s="384">
        <v>3645.7725799999998</v>
      </c>
      <c r="AT5" s="384">
        <v>0</v>
      </c>
      <c r="AU5" s="384">
        <v>0</v>
      </c>
      <c r="AV5" s="384">
        <v>0</v>
      </c>
      <c r="AW5" s="384">
        <v>3645.7725799999998</v>
      </c>
      <c r="AX5" s="384">
        <v>0</v>
      </c>
      <c r="AY5" s="384">
        <v>0</v>
      </c>
      <c r="AZ5" s="384">
        <v>0</v>
      </c>
      <c r="BA5" s="384">
        <v>0</v>
      </c>
      <c r="BD5" s="385" t="s">
        <v>2</v>
      </c>
      <c r="BE5" s="394">
        <v>37.221618812000003</v>
      </c>
      <c r="BF5" s="394">
        <v>30</v>
      </c>
      <c r="BG5" s="394">
        <v>0</v>
      </c>
      <c r="BH5" s="394">
        <v>0</v>
      </c>
      <c r="BI5" s="394">
        <v>7.2216188120000009</v>
      </c>
      <c r="BJ5" s="394">
        <v>0</v>
      </c>
      <c r="BK5" s="394">
        <v>0</v>
      </c>
      <c r="BL5" s="394">
        <v>0</v>
      </c>
      <c r="BM5" s="394">
        <v>0</v>
      </c>
    </row>
    <row r="6" spans="1:82">
      <c r="B6" s="385">
        <v>4</v>
      </c>
      <c r="E6" s="385" t="s">
        <v>3</v>
      </c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S6" s="389"/>
      <c r="T6" s="389"/>
      <c r="U6" s="391"/>
      <c r="V6" s="391"/>
      <c r="W6" s="391"/>
      <c r="X6" s="392"/>
      <c r="Z6" s="389"/>
      <c r="AA6" s="389"/>
      <c r="AB6" s="389"/>
      <c r="AC6" s="390"/>
      <c r="AE6" s="389"/>
      <c r="AF6" s="389"/>
      <c r="AG6" s="389"/>
      <c r="AH6" s="390"/>
      <c r="AS6" s="384">
        <v>6183.2161749999996</v>
      </c>
      <c r="AT6" s="384">
        <v>0</v>
      </c>
      <c r="AU6" s="384">
        <v>0</v>
      </c>
      <c r="AV6" s="384">
        <v>0</v>
      </c>
      <c r="AW6" s="384">
        <v>6183.2161749999996</v>
      </c>
      <c r="AX6" s="384">
        <v>0</v>
      </c>
      <c r="AY6" s="384">
        <v>0</v>
      </c>
      <c r="AZ6" s="384">
        <v>0</v>
      </c>
      <c r="BA6" s="384">
        <v>0</v>
      </c>
      <c r="BD6" s="385" t="s">
        <v>3</v>
      </c>
      <c r="BE6" s="394">
        <v>40.475597708000002</v>
      </c>
      <c r="BF6" s="394">
        <v>0</v>
      </c>
      <c r="BG6" s="394">
        <v>0</v>
      </c>
      <c r="BH6" s="394">
        <v>0</v>
      </c>
      <c r="BI6" s="394">
        <v>40.475597708000002</v>
      </c>
      <c r="BJ6" s="394">
        <v>0</v>
      </c>
      <c r="BK6" s="394">
        <v>0</v>
      </c>
      <c r="BL6" s="394">
        <v>0</v>
      </c>
      <c r="BM6" s="394">
        <v>0</v>
      </c>
    </row>
    <row r="7" spans="1:82">
      <c r="B7" s="385">
        <v>5</v>
      </c>
      <c r="D7" s="385">
        <v>2011</v>
      </c>
      <c r="E7" s="385" t="s">
        <v>4</v>
      </c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S7" s="389"/>
      <c r="T7" s="389"/>
      <c r="U7" s="391"/>
      <c r="V7" s="391"/>
      <c r="W7" s="391"/>
      <c r="X7" s="392"/>
      <c r="Z7" s="389"/>
      <c r="AA7" s="395">
        <v>-4.1522491349481494E-2</v>
      </c>
      <c r="AB7" s="389"/>
      <c r="AC7" s="390"/>
      <c r="AE7" s="389"/>
      <c r="AF7" s="389"/>
      <c r="AG7" s="389"/>
      <c r="AH7" s="390"/>
      <c r="AS7" s="384">
        <v>1529.8413849999999</v>
      </c>
      <c r="AT7" s="384">
        <v>0</v>
      </c>
      <c r="AU7" s="384">
        <v>0</v>
      </c>
      <c r="AV7" s="384">
        <v>0</v>
      </c>
      <c r="AW7" s="384">
        <v>1529.8413849999999</v>
      </c>
      <c r="AX7" s="384">
        <v>0</v>
      </c>
      <c r="AY7" s="384">
        <v>0</v>
      </c>
      <c r="AZ7" s="384">
        <v>0</v>
      </c>
      <c r="BA7" s="384">
        <v>0</v>
      </c>
      <c r="BC7" s="393">
        <v>2011</v>
      </c>
      <c r="BD7" s="385" t="s">
        <v>4</v>
      </c>
      <c r="BE7" s="394">
        <v>25.167036329000002</v>
      </c>
      <c r="BF7" s="394">
        <v>0</v>
      </c>
      <c r="BG7" s="394">
        <v>0</v>
      </c>
      <c r="BH7" s="394">
        <v>0</v>
      </c>
      <c r="BI7" s="394">
        <v>25.167036329000002</v>
      </c>
      <c r="BJ7" s="394">
        <v>0</v>
      </c>
      <c r="BK7" s="394">
        <v>0</v>
      </c>
      <c r="BL7" s="394">
        <v>0</v>
      </c>
      <c r="BM7" s="394">
        <v>0</v>
      </c>
    </row>
    <row r="8" spans="1:82">
      <c r="B8" s="385">
        <v>6</v>
      </c>
      <c r="E8" s="385" t="s">
        <v>1</v>
      </c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S8" s="389"/>
      <c r="T8" s="389"/>
      <c r="U8" s="391"/>
      <c r="V8" s="391"/>
      <c r="W8" s="391"/>
      <c r="X8" s="392"/>
      <c r="Z8" s="389"/>
      <c r="AA8" s="395">
        <v>1.4285714285715567E-2</v>
      </c>
      <c r="AB8" s="389"/>
      <c r="AC8" s="390"/>
      <c r="AE8" s="389"/>
      <c r="AF8" s="389"/>
      <c r="AG8" s="389"/>
      <c r="AH8" s="390"/>
      <c r="AS8" s="384">
        <v>1249.891292</v>
      </c>
      <c r="AT8" s="384">
        <v>0</v>
      </c>
      <c r="AU8" s="384">
        <v>0</v>
      </c>
      <c r="AV8" s="384">
        <v>0</v>
      </c>
      <c r="AW8" s="384">
        <v>1249.891292</v>
      </c>
      <c r="AX8" s="384">
        <v>0</v>
      </c>
      <c r="AY8" s="384">
        <v>0</v>
      </c>
      <c r="AZ8" s="384">
        <v>0</v>
      </c>
      <c r="BA8" s="384">
        <v>0</v>
      </c>
      <c r="BD8" s="385" t="s">
        <v>1</v>
      </c>
      <c r="BE8" s="394">
        <v>57.16596898800001</v>
      </c>
      <c r="BF8" s="394">
        <v>36</v>
      </c>
      <c r="BG8" s="394">
        <v>0</v>
      </c>
      <c r="BH8" s="394">
        <v>0</v>
      </c>
      <c r="BI8" s="394">
        <v>21.165968987999999</v>
      </c>
      <c r="BJ8" s="394">
        <v>0</v>
      </c>
      <c r="BK8" s="394">
        <v>0</v>
      </c>
      <c r="BL8" s="394">
        <v>0</v>
      </c>
      <c r="BM8" s="394">
        <v>0</v>
      </c>
    </row>
    <row r="9" spans="1:82">
      <c r="B9" s="385">
        <v>7</v>
      </c>
      <c r="E9" s="385" t="s">
        <v>2</v>
      </c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S9" s="389"/>
      <c r="T9" s="389"/>
      <c r="U9" s="391"/>
      <c r="V9" s="391"/>
      <c r="W9" s="391"/>
      <c r="X9" s="392"/>
      <c r="Z9" s="389"/>
      <c r="AA9" s="395">
        <v>0.10101010101010055</v>
      </c>
      <c r="AB9" s="389"/>
      <c r="AC9" s="390"/>
      <c r="AE9" s="389"/>
      <c r="AF9" s="389"/>
      <c r="AG9" s="389"/>
      <c r="AH9" s="390"/>
      <c r="AS9" s="384">
        <v>3061.1153490000002</v>
      </c>
      <c r="AT9" s="384">
        <v>0</v>
      </c>
      <c r="AU9" s="384">
        <v>0</v>
      </c>
      <c r="AV9" s="384">
        <v>0</v>
      </c>
      <c r="AW9" s="384">
        <v>3061.1153490000002</v>
      </c>
      <c r="AX9" s="384">
        <v>0</v>
      </c>
      <c r="AY9" s="384">
        <v>0</v>
      </c>
      <c r="AZ9" s="384">
        <v>0</v>
      </c>
      <c r="BA9" s="384">
        <v>0</v>
      </c>
      <c r="BD9" s="385" t="s">
        <v>2</v>
      </c>
      <c r="BE9" s="394">
        <v>170.23318429900002</v>
      </c>
      <c r="BF9" s="394">
        <v>155.16900000000001</v>
      </c>
      <c r="BG9" s="394">
        <v>0.38416300000000003</v>
      </c>
      <c r="BH9" s="394">
        <v>0</v>
      </c>
      <c r="BI9" s="394">
        <v>14.680021299</v>
      </c>
      <c r="BJ9" s="394">
        <v>0</v>
      </c>
      <c r="BK9" s="394">
        <v>0</v>
      </c>
      <c r="BL9" s="394">
        <v>0</v>
      </c>
      <c r="BM9" s="394">
        <v>0</v>
      </c>
    </row>
    <row r="10" spans="1:82">
      <c r="B10" s="385">
        <v>8</v>
      </c>
      <c r="E10" s="385" t="s">
        <v>3</v>
      </c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S10" s="389"/>
      <c r="T10" s="389"/>
      <c r="U10" s="391"/>
      <c r="V10" s="391"/>
      <c r="W10" s="391"/>
      <c r="X10" s="392"/>
      <c r="Z10" s="389"/>
      <c r="AA10" s="395">
        <v>0.21393728222996544</v>
      </c>
      <c r="AB10" s="389"/>
      <c r="AC10" s="390"/>
      <c r="AE10" s="389"/>
      <c r="AF10" s="389"/>
      <c r="AG10" s="389"/>
      <c r="AH10" s="390"/>
      <c r="AS10" s="384">
        <v>787.79821000000004</v>
      </c>
      <c r="AT10" s="384">
        <v>0</v>
      </c>
      <c r="AU10" s="384">
        <v>0</v>
      </c>
      <c r="AV10" s="384">
        <v>0</v>
      </c>
      <c r="AW10" s="384">
        <v>787.79821000000004</v>
      </c>
      <c r="AX10" s="384">
        <v>0</v>
      </c>
      <c r="AY10" s="384">
        <v>0</v>
      </c>
      <c r="AZ10" s="384">
        <v>0</v>
      </c>
      <c r="BA10" s="384">
        <v>0</v>
      </c>
      <c r="BD10" s="385" t="s">
        <v>3</v>
      </c>
      <c r="BE10" s="394">
        <v>94.212251995000017</v>
      </c>
      <c r="BF10" s="394">
        <v>45.561599999999999</v>
      </c>
      <c r="BG10" s="394">
        <v>0.55291000000000001</v>
      </c>
      <c r="BH10" s="394">
        <v>0</v>
      </c>
      <c r="BI10" s="394">
        <v>48.097741995000007</v>
      </c>
      <c r="BJ10" s="394">
        <v>0</v>
      </c>
      <c r="BK10" s="394">
        <v>0</v>
      </c>
      <c r="BL10" s="394">
        <v>0</v>
      </c>
      <c r="BM10" s="394">
        <v>0</v>
      </c>
    </row>
    <row r="11" spans="1:82">
      <c r="B11" s="385">
        <v>9</v>
      </c>
      <c r="D11" s="385">
        <v>2012</v>
      </c>
      <c r="E11" s="385" t="s">
        <v>4</v>
      </c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S11" s="389"/>
      <c r="T11" s="389"/>
      <c r="U11" s="391"/>
      <c r="V11" s="391"/>
      <c r="W11" s="391"/>
      <c r="X11" s="392"/>
      <c r="Z11" s="389"/>
      <c r="AA11" s="395">
        <v>0.26353790613718409</v>
      </c>
      <c r="AB11" s="389"/>
      <c r="AC11" s="390"/>
      <c r="AE11" s="389"/>
      <c r="AF11" s="389"/>
      <c r="AG11" s="389"/>
      <c r="AH11" s="390"/>
      <c r="AL11" s="385">
        <v>2012</v>
      </c>
      <c r="AM11" s="385" t="s">
        <v>4</v>
      </c>
      <c r="AN11" s="396">
        <v>2043519.7642683333</v>
      </c>
      <c r="AO11" s="396">
        <v>20925.113333333331</v>
      </c>
      <c r="AP11" s="396">
        <v>2.0435197642683334</v>
      </c>
      <c r="AS11" s="384">
        <v>33372.705253</v>
      </c>
      <c r="AT11" s="384">
        <v>30000</v>
      </c>
      <c r="AU11" s="384">
        <v>0</v>
      </c>
      <c r="AV11" s="384">
        <v>0</v>
      </c>
      <c r="AW11" s="384">
        <v>3372.7052530000001</v>
      </c>
      <c r="AX11" s="384">
        <v>0</v>
      </c>
      <c r="AY11" s="384">
        <v>0</v>
      </c>
      <c r="AZ11" s="384">
        <v>0</v>
      </c>
      <c r="BA11" s="384">
        <v>0</v>
      </c>
      <c r="BC11" s="393">
        <v>2012</v>
      </c>
      <c r="BD11" s="385" t="s">
        <v>4</v>
      </c>
      <c r="BE11" s="394">
        <v>10.368734047</v>
      </c>
      <c r="BF11" s="394">
        <v>0</v>
      </c>
      <c r="BG11" s="394">
        <v>0.18459999999999999</v>
      </c>
      <c r="BH11" s="394">
        <v>0</v>
      </c>
      <c r="BI11" s="394">
        <v>10.184134046999999</v>
      </c>
      <c r="BJ11" s="394">
        <v>0</v>
      </c>
      <c r="BK11" s="394">
        <v>0</v>
      </c>
      <c r="BL11" s="394">
        <v>0</v>
      </c>
      <c r="BM11" s="394">
        <v>0</v>
      </c>
    </row>
    <row r="12" spans="1:82">
      <c r="B12" s="385">
        <v>10</v>
      </c>
      <c r="E12" s="385" t="s">
        <v>1</v>
      </c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S12" s="389"/>
      <c r="T12" s="389"/>
      <c r="U12" s="391"/>
      <c r="V12" s="391"/>
      <c r="W12" s="391"/>
      <c r="X12" s="392"/>
      <c r="Z12" s="389"/>
      <c r="AA12" s="395">
        <v>0.40020611473720402</v>
      </c>
      <c r="AB12" s="389"/>
      <c r="AC12" s="390"/>
      <c r="AE12" s="389"/>
      <c r="AF12" s="389"/>
      <c r="AG12" s="389"/>
      <c r="AH12" s="390"/>
      <c r="AL12" s="385"/>
      <c r="AM12" s="385" t="s">
        <v>1</v>
      </c>
      <c r="AN12" s="396">
        <v>1877986.9291533332</v>
      </c>
      <c r="AO12" s="396">
        <v>19856.615854360763</v>
      </c>
      <c r="AP12" s="396">
        <v>1.8779869291533331</v>
      </c>
      <c r="AS12" s="384">
        <v>6154.4731730000003</v>
      </c>
      <c r="AT12" s="384">
        <v>0</v>
      </c>
      <c r="AU12" s="384">
        <v>0</v>
      </c>
      <c r="AV12" s="384">
        <v>0</v>
      </c>
      <c r="AW12" s="384">
        <v>6154.4731730000003</v>
      </c>
      <c r="AX12" s="384">
        <v>0</v>
      </c>
      <c r="AY12" s="384">
        <v>0</v>
      </c>
      <c r="AZ12" s="384">
        <v>0</v>
      </c>
      <c r="BA12" s="384">
        <v>0</v>
      </c>
      <c r="BD12" s="385" t="s">
        <v>1</v>
      </c>
      <c r="BE12" s="394">
        <v>50.834411956999993</v>
      </c>
      <c r="BF12" s="394">
        <v>5.2500000000000008E-4</v>
      </c>
      <c r="BG12" s="394">
        <v>0.13013</v>
      </c>
      <c r="BH12" s="394">
        <v>0</v>
      </c>
      <c r="BI12" s="394">
        <v>50.703756956999996</v>
      </c>
      <c r="BJ12" s="394">
        <v>0</v>
      </c>
      <c r="BK12" s="394">
        <v>0</v>
      </c>
      <c r="BL12" s="394">
        <v>0</v>
      </c>
      <c r="BM12" s="394">
        <v>0</v>
      </c>
    </row>
    <row r="13" spans="1:82">
      <c r="B13" s="385">
        <v>11</v>
      </c>
      <c r="E13" s="385" t="s">
        <v>2</v>
      </c>
      <c r="F13" s="387"/>
      <c r="G13" s="387"/>
      <c r="H13" s="387"/>
      <c r="I13" s="387"/>
      <c r="J13" s="387"/>
      <c r="K13" s="387"/>
      <c r="L13" s="387"/>
      <c r="M13" s="387"/>
      <c r="N13" s="387"/>
      <c r="O13" s="387"/>
      <c r="P13" s="387"/>
      <c r="Q13" s="387"/>
      <c r="S13" s="389"/>
      <c r="T13" s="389"/>
      <c r="U13" s="391"/>
      <c r="V13" s="391"/>
      <c r="W13" s="391"/>
      <c r="X13" s="392"/>
      <c r="Z13" s="389"/>
      <c r="AA13" s="395">
        <v>0.39253822629969437</v>
      </c>
      <c r="AB13" s="389"/>
      <c r="AC13" s="390"/>
      <c r="AE13" s="389"/>
      <c r="AF13" s="389"/>
      <c r="AG13" s="389"/>
      <c r="AH13" s="390"/>
      <c r="AL13" s="385"/>
      <c r="AM13" s="385" t="s">
        <v>2</v>
      </c>
      <c r="AN13" s="397">
        <v>1826373.0478769999</v>
      </c>
      <c r="AO13" s="397">
        <v>19079.406666666666</v>
      </c>
      <c r="AP13" s="396">
        <v>1.8263730478769999</v>
      </c>
      <c r="AS13" s="384">
        <v>26313.360793</v>
      </c>
      <c r="AT13" s="384">
        <v>0</v>
      </c>
      <c r="AU13" s="384">
        <v>0</v>
      </c>
      <c r="AV13" s="384">
        <v>0</v>
      </c>
      <c r="AW13" s="384">
        <v>26313.360793</v>
      </c>
      <c r="AX13" s="384">
        <v>0</v>
      </c>
      <c r="AY13" s="384">
        <v>0</v>
      </c>
      <c r="AZ13" s="384">
        <v>0</v>
      </c>
      <c r="BA13" s="384">
        <v>0</v>
      </c>
      <c r="BD13" s="385" t="s">
        <v>2</v>
      </c>
      <c r="BE13" s="394">
        <v>81.65224122299999</v>
      </c>
      <c r="BF13" s="394">
        <v>0</v>
      </c>
      <c r="BG13" s="394">
        <v>0</v>
      </c>
      <c r="BH13" s="394">
        <v>0</v>
      </c>
      <c r="BI13" s="394">
        <v>81.65224122299999</v>
      </c>
      <c r="BJ13" s="394">
        <v>0</v>
      </c>
      <c r="BK13" s="394">
        <v>0</v>
      </c>
      <c r="BL13" s="394">
        <v>0</v>
      </c>
      <c r="BM13" s="394">
        <v>0</v>
      </c>
    </row>
    <row r="14" spans="1:82">
      <c r="B14" s="385">
        <v>12</v>
      </c>
      <c r="E14" s="385" t="s">
        <v>3</v>
      </c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S14" s="389"/>
      <c r="T14" s="389"/>
      <c r="U14" s="391"/>
      <c r="V14" s="391"/>
      <c r="W14" s="391"/>
      <c r="X14" s="392"/>
      <c r="Z14" s="389"/>
      <c r="AA14" s="395">
        <v>0.37772675086107932</v>
      </c>
      <c r="AB14" s="389"/>
      <c r="AC14" s="390"/>
      <c r="AE14" s="389"/>
      <c r="AF14" s="389"/>
      <c r="AG14" s="389"/>
      <c r="AH14" s="390"/>
      <c r="AL14" s="385"/>
      <c r="AM14" s="385" t="s">
        <v>3</v>
      </c>
      <c r="AN14" s="397">
        <v>1683092.5814766667</v>
      </c>
      <c r="AO14" s="397">
        <v>16715.043166666666</v>
      </c>
      <c r="AP14" s="396">
        <v>1.6830925814766666</v>
      </c>
      <c r="AS14" s="384">
        <v>8007.7637420000001</v>
      </c>
      <c r="AT14" s="384">
        <v>0</v>
      </c>
      <c r="AU14" s="384">
        <v>0</v>
      </c>
      <c r="AV14" s="384">
        <v>0</v>
      </c>
      <c r="AW14" s="384">
        <v>8007.7637420000001</v>
      </c>
      <c r="AX14" s="384">
        <v>0</v>
      </c>
      <c r="AY14" s="384">
        <v>0</v>
      </c>
      <c r="AZ14" s="384">
        <v>0</v>
      </c>
      <c r="BA14" s="384">
        <v>0</v>
      </c>
      <c r="BD14" s="385" t="s">
        <v>3</v>
      </c>
      <c r="BE14" s="394">
        <v>2.2063243090000002</v>
      </c>
      <c r="BF14" s="394">
        <v>0</v>
      </c>
      <c r="BG14" s="394">
        <v>0</v>
      </c>
      <c r="BH14" s="394">
        <v>0</v>
      </c>
      <c r="BI14" s="394">
        <v>2.2063243090000002</v>
      </c>
      <c r="BJ14" s="394">
        <v>0</v>
      </c>
      <c r="BK14" s="394">
        <v>0</v>
      </c>
      <c r="BL14" s="394">
        <v>0</v>
      </c>
      <c r="BM14" s="394">
        <v>0</v>
      </c>
    </row>
    <row r="15" spans="1:82">
      <c r="A15" s="385">
        <v>2011</v>
      </c>
      <c r="B15" s="385">
        <v>1</v>
      </c>
      <c r="D15" s="385">
        <v>2013</v>
      </c>
      <c r="E15" s="385" t="s">
        <v>4</v>
      </c>
      <c r="F15" s="387"/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S15" s="389"/>
      <c r="T15" s="389"/>
      <c r="U15" s="391"/>
      <c r="V15" s="391"/>
      <c r="W15" s="391"/>
      <c r="X15" s="392"/>
      <c r="Z15" s="389"/>
      <c r="AA15" s="395">
        <v>0.37142857142857189</v>
      </c>
      <c r="AB15" s="389"/>
      <c r="AC15" s="390"/>
      <c r="AE15" s="389"/>
      <c r="AF15" s="389"/>
      <c r="AG15" s="389"/>
      <c r="AH15" s="390"/>
      <c r="AL15" s="385">
        <v>2013</v>
      </c>
      <c r="AM15" s="385" t="s">
        <v>4</v>
      </c>
      <c r="AN15" s="397">
        <v>1687946.2361121401</v>
      </c>
      <c r="AO15" s="397">
        <v>17283.340717391304</v>
      </c>
      <c r="AP15" s="396">
        <v>1.68794623611214</v>
      </c>
      <c r="AS15" s="384">
        <v>5166.491798</v>
      </c>
      <c r="AT15" s="384">
        <v>0</v>
      </c>
      <c r="AU15" s="384">
        <v>0</v>
      </c>
      <c r="AV15" s="384">
        <v>0</v>
      </c>
      <c r="AW15" s="384">
        <v>5166.491798</v>
      </c>
      <c r="AX15" s="384">
        <v>0</v>
      </c>
      <c r="AY15" s="384">
        <v>0</v>
      </c>
      <c r="AZ15" s="384">
        <v>0</v>
      </c>
      <c r="BA15" s="384">
        <v>0</v>
      </c>
      <c r="BC15" s="393">
        <v>2013</v>
      </c>
      <c r="BD15" s="385" t="s">
        <v>4</v>
      </c>
      <c r="BE15" s="394">
        <v>8.6903146759999998</v>
      </c>
      <c r="BF15" s="394">
        <v>0</v>
      </c>
      <c r="BG15" s="394">
        <v>0</v>
      </c>
      <c r="BH15" s="394">
        <v>0</v>
      </c>
      <c r="BI15" s="394">
        <v>8.6903146759999998</v>
      </c>
      <c r="BJ15" s="394">
        <v>0</v>
      </c>
      <c r="BK15" s="394">
        <v>0</v>
      </c>
      <c r="BL15" s="394">
        <v>0</v>
      </c>
      <c r="BM15" s="394">
        <v>0</v>
      </c>
    </row>
    <row r="16" spans="1:82">
      <c r="B16" s="385">
        <v>2</v>
      </c>
      <c r="E16" s="385" t="s">
        <v>1</v>
      </c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S16" s="389"/>
      <c r="T16" s="389"/>
      <c r="U16" s="391"/>
      <c r="V16" s="391"/>
      <c r="W16" s="391"/>
      <c r="X16" s="392"/>
      <c r="Z16" s="389"/>
      <c r="AA16" s="395">
        <v>0.157998037291462</v>
      </c>
      <c r="AB16" s="389"/>
      <c r="AC16" s="390"/>
      <c r="AE16" s="389"/>
      <c r="AF16" s="389"/>
      <c r="AG16" s="389"/>
      <c r="AH16" s="390"/>
      <c r="AL16" s="385"/>
      <c r="AM16" s="385" t="s">
        <v>1</v>
      </c>
      <c r="AN16" s="397">
        <v>1377338.6629298234</v>
      </c>
      <c r="AO16" s="397">
        <v>14240.035375494072</v>
      </c>
      <c r="AP16" s="396">
        <v>1.3773386629298234</v>
      </c>
      <c r="AS16" s="384">
        <v>6266.8504910000001</v>
      </c>
      <c r="AT16" s="384">
        <v>0</v>
      </c>
      <c r="AU16" s="384">
        <v>0</v>
      </c>
      <c r="AV16" s="384">
        <v>0</v>
      </c>
      <c r="AW16" s="384">
        <v>6266.8504910000001</v>
      </c>
      <c r="AX16" s="384">
        <v>0</v>
      </c>
      <c r="AY16" s="384">
        <v>0</v>
      </c>
      <c r="AZ16" s="384">
        <v>0</v>
      </c>
      <c r="BA16" s="384">
        <v>0</v>
      </c>
      <c r="BD16" s="385" t="s">
        <v>1</v>
      </c>
      <c r="BE16" s="394">
        <v>3.5991816720000003</v>
      </c>
      <c r="BF16" s="394">
        <v>0</v>
      </c>
      <c r="BG16" s="394">
        <v>0</v>
      </c>
      <c r="BH16" s="394">
        <v>0</v>
      </c>
      <c r="BI16" s="394">
        <v>3.5991816720000003</v>
      </c>
      <c r="BJ16" s="394">
        <v>0</v>
      </c>
      <c r="BK16" s="394">
        <v>0</v>
      </c>
      <c r="BL16" s="394">
        <v>0</v>
      </c>
      <c r="BM16" s="394">
        <v>0</v>
      </c>
    </row>
    <row r="17" spans="1:82">
      <c r="B17" s="385">
        <v>3</v>
      </c>
      <c r="E17" s="385" t="s">
        <v>2</v>
      </c>
      <c r="F17" s="387"/>
      <c r="G17" s="387"/>
      <c r="H17" s="387"/>
      <c r="I17" s="387"/>
      <c r="J17" s="387"/>
      <c r="K17" s="387"/>
      <c r="L17" s="387"/>
      <c r="M17" s="387"/>
      <c r="N17" s="387"/>
      <c r="O17" s="387"/>
      <c r="P17" s="387"/>
      <c r="Q17" s="387"/>
      <c r="S17" s="389"/>
      <c r="T17" s="389"/>
      <c r="U17" s="391"/>
      <c r="V17" s="391"/>
      <c r="W17" s="391"/>
      <c r="X17" s="392"/>
      <c r="Z17" s="389"/>
      <c r="AA17" s="395">
        <v>0.15183591004919172</v>
      </c>
      <c r="AB17" s="389"/>
      <c r="AC17" s="390"/>
      <c r="AE17" s="389"/>
      <c r="AF17" s="389"/>
      <c r="AG17" s="389"/>
      <c r="AH17" s="390"/>
      <c r="AL17" s="385"/>
      <c r="AM17" s="385" t="s">
        <v>2</v>
      </c>
      <c r="AN17" s="397">
        <v>1389261.4310371934</v>
      </c>
      <c r="AO17" s="397">
        <v>14072.508427128429</v>
      </c>
      <c r="AP17" s="396">
        <v>1.3892614310371934</v>
      </c>
      <c r="AS17" s="384">
        <v>13733.69404</v>
      </c>
      <c r="AT17" s="384">
        <v>0</v>
      </c>
      <c r="AU17" s="384">
        <v>0</v>
      </c>
      <c r="AV17" s="384">
        <v>0</v>
      </c>
      <c r="AW17" s="384">
        <v>13733.69404</v>
      </c>
      <c r="AX17" s="384">
        <v>0</v>
      </c>
      <c r="AY17" s="384">
        <v>0</v>
      </c>
      <c r="AZ17" s="384">
        <v>0</v>
      </c>
      <c r="BA17" s="384">
        <v>0</v>
      </c>
      <c r="BD17" s="385" t="s">
        <v>2</v>
      </c>
      <c r="BE17" s="394">
        <v>7.7444616135500004</v>
      </c>
      <c r="BF17" s="394">
        <v>1.0103599999999999</v>
      </c>
      <c r="BG17" s="394">
        <v>0</v>
      </c>
      <c r="BH17" s="394">
        <v>0</v>
      </c>
      <c r="BI17" s="394">
        <v>6.73410161355</v>
      </c>
      <c r="BJ17" s="394">
        <v>0</v>
      </c>
      <c r="BK17" s="394">
        <v>0</v>
      </c>
      <c r="BL17" s="394">
        <v>0</v>
      </c>
      <c r="BM17" s="394">
        <v>0</v>
      </c>
    </row>
    <row r="18" spans="1:82">
      <c r="A18" s="372"/>
      <c r="B18" s="385">
        <v>4</v>
      </c>
      <c r="E18" s="385" t="s">
        <v>3</v>
      </c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S18" s="389"/>
      <c r="T18" s="389"/>
      <c r="U18" s="391"/>
      <c r="V18" s="391"/>
      <c r="W18" s="391"/>
      <c r="X18" s="392"/>
      <c r="Z18" s="389"/>
      <c r="AA18" s="395">
        <v>0.19374999999999942</v>
      </c>
      <c r="AB18" s="389"/>
      <c r="AC18" s="390"/>
      <c r="AE18" s="389"/>
      <c r="AF18" s="389"/>
      <c r="AG18" s="389"/>
      <c r="AH18" s="390"/>
      <c r="AL18" s="385"/>
      <c r="AM18" s="385" t="s">
        <v>3</v>
      </c>
      <c r="AN18" s="397">
        <v>1589636.1192537935</v>
      </c>
      <c r="AO18" s="397">
        <v>14880.773333333336</v>
      </c>
      <c r="AP18" s="396">
        <v>1.5896361192537936</v>
      </c>
      <c r="AS18" s="384">
        <v>10163.045599999999</v>
      </c>
      <c r="AT18" s="384">
        <v>0</v>
      </c>
      <c r="AU18" s="384">
        <v>0</v>
      </c>
      <c r="AV18" s="384">
        <v>0</v>
      </c>
      <c r="AW18" s="384">
        <v>10163.045599999999</v>
      </c>
      <c r="AX18" s="384">
        <v>0</v>
      </c>
      <c r="AY18" s="384">
        <v>0</v>
      </c>
      <c r="AZ18" s="384">
        <v>0</v>
      </c>
      <c r="BA18" s="384">
        <v>0</v>
      </c>
      <c r="BD18" s="385" t="s">
        <v>3</v>
      </c>
      <c r="BE18" s="394">
        <v>78.563285683149999</v>
      </c>
      <c r="BF18" s="394">
        <v>0</v>
      </c>
      <c r="BG18" s="394">
        <v>0</v>
      </c>
      <c r="BH18" s="394">
        <v>0</v>
      </c>
      <c r="BI18" s="394">
        <v>78.563285683149999</v>
      </c>
      <c r="BJ18" s="394">
        <v>0</v>
      </c>
      <c r="BK18" s="394">
        <v>0</v>
      </c>
      <c r="BL18" s="394">
        <v>0</v>
      </c>
      <c r="BM18" s="394">
        <v>0</v>
      </c>
    </row>
    <row r="19" spans="1:82">
      <c r="A19" s="372"/>
      <c r="B19" s="385">
        <v>5</v>
      </c>
      <c r="D19" s="385">
        <v>2014</v>
      </c>
      <c r="E19" s="385" t="s">
        <v>4</v>
      </c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S19" s="389"/>
      <c r="T19" s="389"/>
      <c r="U19" s="391"/>
      <c r="V19" s="391"/>
      <c r="W19" s="391"/>
      <c r="X19" s="392"/>
      <c r="Z19" s="389"/>
      <c r="AA19" s="395">
        <v>0.21249999999999947</v>
      </c>
      <c r="AB19" s="389"/>
      <c r="AC19" s="390"/>
      <c r="AE19" s="389"/>
      <c r="AF19" s="389"/>
      <c r="AG19" s="389"/>
      <c r="AH19" s="390"/>
      <c r="AL19" s="385">
        <v>2014</v>
      </c>
      <c r="AM19" s="385" t="s">
        <v>4</v>
      </c>
      <c r="AN19" s="396">
        <v>1641857.4901744367</v>
      </c>
      <c r="AO19" s="396">
        <v>16351.606666666667</v>
      </c>
      <c r="AP19" s="396">
        <v>1.6418574901744367</v>
      </c>
      <c r="AS19" s="384">
        <v>2155.3718170000002</v>
      </c>
      <c r="AT19" s="384">
        <v>0</v>
      </c>
      <c r="AU19" s="384">
        <v>0</v>
      </c>
      <c r="AV19" s="384">
        <v>0</v>
      </c>
      <c r="AW19" s="384">
        <v>2155.3718170000002</v>
      </c>
      <c r="AX19" s="384">
        <v>0</v>
      </c>
      <c r="AY19" s="384">
        <v>0</v>
      </c>
      <c r="AZ19" s="384">
        <v>0</v>
      </c>
      <c r="BA19" s="384">
        <v>0</v>
      </c>
      <c r="BC19" s="393">
        <v>2014</v>
      </c>
      <c r="BD19" s="385" t="s">
        <v>4</v>
      </c>
      <c r="BE19" s="394">
        <v>5.3283090743899999</v>
      </c>
      <c r="BF19" s="394">
        <v>0</v>
      </c>
      <c r="BG19" s="394">
        <v>0</v>
      </c>
      <c r="BH19" s="394">
        <v>0</v>
      </c>
      <c r="BI19" s="394">
        <v>5.3283090743899999</v>
      </c>
      <c r="BJ19" s="394">
        <v>0</v>
      </c>
      <c r="BK19" s="394">
        <v>0</v>
      </c>
      <c r="BL19" s="394">
        <v>0</v>
      </c>
      <c r="BM19" s="394">
        <v>0</v>
      </c>
    </row>
    <row r="20" spans="1:82">
      <c r="A20" s="372"/>
      <c r="B20" s="385">
        <v>6</v>
      </c>
      <c r="E20" s="385" t="s">
        <v>1</v>
      </c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S20" s="389"/>
      <c r="T20" s="389"/>
      <c r="U20" s="391"/>
      <c r="V20" s="391"/>
      <c r="W20" s="391"/>
      <c r="X20" s="392"/>
      <c r="Z20" s="389"/>
      <c r="AA20" s="395">
        <v>0.19279661016949112</v>
      </c>
      <c r="AB20" s="389"/>
      <c r="AC20" s="390"/>
      <c r="AE20" s="389"/>
      <c r="AF20" s="389"/>
      <c r="AG20" s="389"/>
      <c r="AH20" s="390"/>
      <c r="AL20" s="385"/>
      <c r="AM20" s="385" t="s">
        <v>1</v>
      </c>
      <c r="AN20" s="396">
        <v>1562922.0351978533</v>
      </c>
      <c r="AO20" s="396">
        <v>15479.99</v>
      </c>
      <c r="AP20" s="396">
        <v>1.5629220351978534</v>
      </c>
      <c r="AS20" s="384">
        <v>44847.551571000004</v>
      </c>
      <c r="AT20" s="384">
        <v>36000</v>
      </c>
      <c r="AU20" s="384">
        <v>0</v>
      </c>
      <c r="AV20" s="384">
        <v>0</v>
      </c>
      <c r="AW20" s="384">
        <v>8847.551571</v>
      </c>
      <c r="AX20" s="384">
        <v>0</v>
      </c>
      <c r="AY20" s="384">
        <v>0</v>
      </c>
      <c r="AZ20" s="384">
        <v>0</v>
      </c>
      <c r="BA20" s="384">
        <v>0</v>
      </c>
      <c r="BD20" s="385" t="s">
        <v>1</v>
      </c>
      <c r="BE20" s="394">
        <v>7.5821951271799994</v>
      </c>
      <c r="BF20" s="394">
        <v>0</v>
      </c>
      <c r="BG20" s="394">
        <v>0</v>
      </c>
      <c r="BH20" s="394">
        <v>0</v>
      </c>
      <c r="BI20" s="394">
        <v>7.5821951271799994</v>
      </c>
      <c r="BJ20" s="394">
        <v>0</v>
      </c>
      <c r="BK20" s="394">
        <v>0</v>
      </c>
      <c r="BL20" s="394">
        <v>0</v>
      </c>
      <c r="BM20" s="394">
        <v>0</v>
      </c>
    </row>
    <row r="21" spans="1:82">
      <c r="A21" s="372"/>
      <c r="B21" s="385">
        <v>7</v>
      </c>
      <c r="E21" s="385" t="s">
        <v>2</v>
      </c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S21" s="389"/>
      <c r="T21" s="389"/>
      <c r="U21" s="391"/>
      <c r="V21" s="391"/>
      <c r="W21" s="391"/>
      <c r="X21" s="392"/>
      <c r="Z21" s="389"/>
      <c r="AA21" s="395">
        <v>2.0019065776930134E-2</v>
      </c>
      <c r="AB21" s="389"/>
      <c r="AC21" s="390"/>
      <c r="AE21" s="389"/>
      <c r="AF21" s="389"/>
      <c r="AG21" s="389"/>
      <c r="AH21" s="390"/>
      <c r="AL21" s="385"/>
      <c r="AM21" s="385" t="s">
        <v>2</v>
      </c>
      <c r="AN21" s="397">
        <v>1604384.1554601134</v>
      </c>
      <c r="AO21" s="397">
        <v>15977.683333333334</v>
      </c>
      <c r="AP21" s="396">
        <v>1.6043841554601135</v>
      </c>
      <c r="AS21" s="384">
        <v>25264.547549999999</v>
      </c>
      <c r="AT21" s="384">
        <v>18990</v>
      </c>
      <c r="AU21" s="384">
        <v>0</v>
      </c>
      <c r="AV21" s="384">
        <v>0</v>
      </c>
      <c r="AW21" s="384">
        <v>6274.5475500000002</v>
      </c>
      <c r="AX21" s="384">
        <v>0</v>
      </c>
      <c r="AY21" s="384">
        <v>0</v>
      </c>
      <c r="AZ21" s="384">
        <v>0</v>
      </c>
      <c r="BA21" s="384">
        <v>0</v>
      </c>
      <c r="BD21" s="385" t="s">
        <v>2</v>
      </c>
      <c r="BE21" s="394">
        <v>4.0027445813</v>
      </c>
      <c r="BF21" s="394">
        <v>0</v>
      </c>
      <c r="BG21" s="394">
        <v>0</v>
      </c>
      <c r="BH21" s="394">
        <v>0</v>
      </c>
      <c r="BI21" s="394">
        <v>4.0027445813</v>
      </c>
      <c r="BJ21" s="394">
        <v>0</v>
      </c>
      <c r="BK21" s="394">
        <v>0</v>
      </c>
      <c r="BL21" s="394">
        <v>0</v>
      </c>
      <c r="BM21" s="394">
        <v>0</v>
      </c>
    </row>
    <row r="22" spans="1:82">
      <c r="A22" s="372"/>
      <c r="B22" s="385">
        <v>8</v>
      </c>
      <c r="E22" s="385" t="s">
        <v>3</v>
      </c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S22" s="389"/>
      <c r="T22" s="389"/>
      <c r="U22" s="391"/>
      <c r="V22" s="391"/>
      <c r="W22" s="391"/>
      <c r="X22" s="392"/>
      <c r="Z22" s="389"/>
      <c r="AA22" s="395">
        <v>-5.7591623036648998E-2</v>
      </c>
      <c r="AB22" s="389"/>
      <c r="AC22" s="390"/>
      <c r="AE22" s="389"/>
      <c r="AF22" s="389"/>
      <c r="AG22" s="389"/>
      <c r="AH22" s="390"/>
      <c r="AL22" s="385"/>
      <c r="AM22" s="385" t="s">
        <v>3</v>
      </c>
      <c r="AN22" s="397">
        <v>1488721.8020057764</v>
      </c>
      <c r="AO22" s="397">
        <v>15205.093333333332</v>
      </c>
      <c r="AP22" s="396">
        <v>1.4887218020057764</v>
      </c>
      <c r="AS22" s="384">
        <v>116376.960542</v>
      </c>
      <c r="AT22" s="384">
        <v>109975</v>
      </c>
      <c r="AU22" s="384">
        <v>0</v>
      </c>
      <c r="AV22" s="384">
        <v>0</v>
      </c>
      <c r="AW22" s="384">
        <v>6401.9605419999998</v>
      </c>
      <c r="AX22" s="384">
        <v>0</v>
      </c>
      <c r="AY22" s="384">
        <v>0</v>
      </c>
      <c r="AZ22" s="384">
        <v>0</v>
      </c>
      <c r="BA22" s="384">
        <v>0</v>
      </c>
      <c r="BD22" s="385" t="s">
        <v>3</v>
      </c>
      <c r="BE22" s="394">
        <v>43.445421793500003</v>
      </c>
      <c r="BF22" s="394">
        <v>36.116865912999998</v>
      </c>
      <c r="BG22" s="394">
        <v>0</v>
      </c>
      <c r="BH22" s="394">
        <v>0</v>
      </c>
      <c r="BI22" s="394">
        <v>7.3285558804999997</v>
      </c>
      <c r="BJ22" s="394">
        <v>0</v>
      </c>
      <c r="BK22" s="394">
        <v>0</v>
      </c>
      <c r="BL22" s="394">
        <v>0</v>
      </c>
      <c r="BM22" s="394">
        <v>0</v>
      </c>
    </row>
    <row r="23" spans="1:82">
      <c r="A23" s="372"/>
      <c r="B23" s="385">
        <v>9</v>
      </c>
      <c r="D23" s="385">
        <v>2015</v>
      </c>
      <c r="E23" s="385" t="s">
        <v>4</v>
      </c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S23" s="389"/>
      <c r="T23" s="389"/>
      <c r="U23" s="391"/>
      <c r="V23" s="391"/>
      <c r="W23" s="391"/>
      <c r="X23" s="392"/>
      <c r="Z23" s="389"/>
      <c r="AA23" s="395">
        <v>-7.2164948453608213E-2</v>
      </c>
      <c r="AB23" s="389"/>
      <c r="AC23" s="390"/>
      <c r="AE23" s="389"/>
      <c r="AF23" s="389"/>
      <c r="AG23" s="389"/>
      <c r="AH23" s="390"/>
      <c r="AL23" s="385">
        <v>2015</v>
      </c>
      <c r="AM23" s="385" t="s">
        <v>4</v>
      </c>
      <c r="AN23" s="397">
        <v>1351616.1907258832</v>
      </c>
      <c r="AO23" s="397">
        <v>14012.300000000001</v>
      </c>
      <c r="AP23" s="396">
        <v>1.3516161907258832</v>
      </c>
      <c r="AS23" s="384">
        <v>28591.676207</v>
      </c>
      <c r="AT23" s="384">
        <v>26204</v>
      </c>
      <c r="AU23" s="384">
        <v>384.16300000000001</v>
      </c>
      <c r="AV23" s="384">
        <v>0</v>
      </c>
      <c r="AW23" s="384">
        <v>2003.513207</v>
      </c>
      <c r="AX23" s="384">
        <v>0</v>
      </c>
      <c r="AY23" s="384">
        <v>0</v>
      </c>
      <c r="AZ23" s="384">
        <v>0</v>
      </c>
      <c r="BA23" s="384">
        <v>0</v>
      </c>
      <c r="BC23" s="393">
        <v>2015</v>
      </c>
      <c r="BD23" s="385" t="s">
        <v>4</v>
      </c>
      <c r="BE23" s="394">
        <v>111.67034445900001</v>
      </c>
      <c r="BF23" s="394">
        <v>108.214667057</v>
      </c>
      <c r="BG23" s="394">
        <v>0</v>
      </c>
      <c r="BH23" s="394">
        <v>0</v>
      </c>
      <c r="BI23" s="394">
        <v>3.4556774020000001</v>
      </c>
      <c r="BJ23" s="394">
        <v>0</v>
      </c>
      <c r="BK23" s="394">
        <v>0</v>
      </c>
      <c r="BL23" s="394">
        <v>0</v>
      </c>
      <c r="BM23" s="394">
        <v>0</v>
      </c>
    </row>
    <row r="24" spans="1:82">
      <c r="A24" s="372"/>
      <c r="B24" s="385">
        <v>10</v>
      </c>
      <c r="E24" s="385" t="s">
        <v>1</v>
      </c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S24" s="389"/>
      <c r="T24" s="389"/>
      <c r="U24" s="391"/>
      <c r="V24" s="391"/>
      <c r="W24" s="391"/>
      <c r="X24" s="392"/>
      <c r="Z24" s="389"/>
      <c r="AA24" s="395">
        <v>-4.4624137273387876E-2</v>
      </c>
      <c r="AB24" s="389"/>
      <c r="AC24" s="390"/>
      <c r="AE24" s="389"/>
      <c r="AF24" s="389"/>
      <c r="AG24" s="389"/>
      <c r="AH24" s="390"/>
      <c r="AL24" s="385"/>
      <c r="AM24" s="385" t="s">
        <v>1</v>
      </c>
      <c r="AN24" s="397">
        <v>1314631.231687</v>
      </c>
      <c r="AO24" s="397">
        <v>13503.353333333333</v>
      </c>
      <c r="AP24" s="396">
        <v>1.3146312316869999</v>
      </c>
      <c r="AS24" s="384">
        <v>51162.260539000003</v>
      </c>
      <c r="AT24" s="384">
        <v>21801.5</v>
      </c>
      <c r="AU24" s="384">
        <v>361.58</v>
      </c>
      <c r="AV24" s="384">
        <v>0</v>
      </c>
      <c r="AW24" s="384">
        <v>28999.180539000001</v>
      </c>
      <c r="AX24" s="384">
        <v>0</v>
      </c>
      <c r="AY24" s="384">
        <v>0</v>
      </c>
      <c r="AZ24" s="384">
        <v>0</v>
      </c>
      <c r="BA24" s="384">
        <v>0</v>
      </c>
      <c r="BD24" s="385" t="s">
        <v>1</v>
      </c>
      <c r="BE24" s="394">
        <v>178.86238443400001</v>
      </c>
      <c r="BF24" s="394">
        <v>176.59221873600001</v>
      </c>
      <c r="BG24" s="394">
        <v>0</v>
      </c>
      <c r="BH24" s="394">
        <v>0</v>
      </c>
      <c r="BI24" s="394">
        <v>2.270165698</v>
      </c>
      <c r="BJ24" s="394">
        <v>0</v>
      </c>
      <c r="BK24" s="394">
        <v>0</v>
      </c>
      <c r="BL24" s="394">
        <v>0</v>
      </c>
      <c r="BM24" s="394">
        <v>0</v>
      </c>
    </row>
    <row r="25" spans="1:82">
      <c r="A25" s="372"/>
      <c r="B25" s="385">
        <v>11</v>
      </c>
      <c r="E25" s="385" t="s">
        <v>2</v>
      </c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S25" s="389"/>
      <c r="T25" s="389"/>
      <c r="U25" s="391"/>
      <c r="V25" s="391"/>
      <c r="W25" s="391"/>
      <c r="X25" s="392"/>
      <c r="Z25" s="389"/>
      <c r="AA25" s="395">
        <v>1.3480925175392233E-2</v>
      </c>
      <c r="AB25" s="389"/>
      <c r="AC25" s="390"/>
      <c r="AE25" s="389"/>
      <c r="AF25" s="389"/>
      <c r="AG25" s="389"/>
      <c r="AH25" s="390"/>
      <c r="AL25" s="385"/>
      <c r="AM25" s="385" t="s">
        <v>2</v>
      </c>
      <c r="AN25" s="397">
        <v>1293298.8564495067</v>
      </c>
      <c r="AO25" s="397">
        <v>13565.906666666668</v>
      </c>
      <c r="AP25" s="396">
        <v>1.2932988564495067</v>
      </c>
      <c r="AS25" s="384">
        <v>34028.592978000001</v>
      </c>
      <c r="AT25" s="384">
        <v>23760.1</v>
      </c>
      <c r="AU25" s="384">
        <v>152.78</v>
      </c>
      <c r="AV25" s="384">
        <v>0</v>
      </c>
      <c r="AW25" s="384">
        <v>10115.712978</v>
      </c>
      <c r="AX25" s="384">
        <v>0</v>
      </c>
      <c r="AY25" s="384">
        <v>0</v>
      </c>
      <c r="AZ25" s="384">
        <v>0</v>
      </c>
      <c r="BA25" s="384">
        <v>0</v>
      </c>
      <c r="BD25" s="385" t="s">
        <v>2</v>
      </c>
      <c r="BE25" s="394">
        <v>123.16490325380001</v>
      </c>
      <c r="BF25" s="394">
        <v>121.35665179999999</v>
      </c>
      <c r="BG25" s="394">
        <v>0.50185936500000006</v>
      </c>
      <c r="BH25" s="394">
        <v>0</v>
      </c>
      <c r="BI25" s="394">
        <v>1.3063920888</v>
      </c>
      <c r="BJ25" s="394">
        <v>0</v>
      </c>
      <c r="BK25" s="394">
        <v>0</v>
      </c>
      <c r="BL25" s="394">
        <v>0</v>
      </c>
      <c r="BM25" s="394">
        <v>0</v>
      </c>
    </row>
    <row r="26" spans="1:82">
      <c r="A26" s="372"/>
      <c r="B26" s="385">
        <v>12</v>
      </c>
      <c r="E26" s="385" t="s">
        <v>3</v>
      </c>
      <c r="F26" s="387"/>
      <c r="G26" s="387"/>
      <c r="H26" s="387"/>
      <c r="I26" s="387"/>
      <c r="J26" s="387"/>
      <c r="K26" s="387"/>
      <c r="L26" s="387"/>
      <c r="M26" s="387"/>
      <c r="N26" s="387"/>
      <c r="O26" s="387"/>
      <c r="P26" s="387"/>
      <c r="Q26" s="387"/>
      <c r="S26" s="389"/>
      <c r="T26" s="389"/>
      <c r="U26" s="391"/>
      <c r="V26" s="391"/>
      <c r="W26" s="391"/>
      <c r="X26" s="392"/>
      <c r="Z26" s="389"/>
      <c r="AA26" s="395">
        <v>-8.9699788420150028E-4</v>
      </c>
      <c r="AB26" s="389"/>
      <c r="AC26" s="390"/>
      <c r="AE26" s="389"/>
      <c r="AF26" s="389"/>
      <c r="AG26" s="389"/>
      <c r="AH26" s="390"/>
      <c r="AL26" s="385"/>
      <c r="AM26" s="385" t="s">
        <v>3</v>
      </c>
      <c r="AN26" s="397">
        <v>1278002.5378152067</v>
      </c>
      <c r="AO26" s="397">
        <v>12714.486666666666</v>
      </c>
      <c r="AP26" s="396">
        <v>1.2780025378152067</v>
      </c>
      <c r="AS26" s="384">
        <v>9021.3984779999992</v>
      </c>
      <c r="AT26" s="384">
        <v>0</v>
      </c>
      <c r="AU26" s="384">
        <v>38.549999999999997</v>
      </c>
      <c r="AV26" s="384">
        <v>0</v>
      </c>
      <c r="AW26" s="384">
        <v>8982.8484779999999</v>
      </c>
      <c r="AX26" s="384">
        <v>0</v>
      </c>
      <c r="AY26" s="384">
        <v>0</v>
      </c>
      <c r="AZ26" s="384">
        <v>0</v>
      </c>
      <c r="BA26" s="384">
        <v>0</v>
      </c>
      <c r="BD26" s="385" t="s">
        <v>3</v>
      </c>
      <c r="BE26" s="394">
        <v>132.67615328570002</v>
      </c>
      <c r="BF26" s="394">
        <v>109.23099669600001</v>
      </c>
      <c r="BG26" s="394">
        <v>0</v>
      </c>
      <c r="BH26" s="394">
        <v>0</v>
      </c>
      <c r="BI26" s="394">
        <v>23.445156589700005</v>
      </c>
      <c r="BJ26" s="394">
        <v>0</v>
      </c>
      <c r="BK26" s="394">
        <v>0</v>
      </c>
      <c r="BL26" s="394">
        <v>0</v>
      </c>
      <c r="BM26" s="394">
        <v>0</v>
      </c>
    </row>
    <row r="27" spans="1:82">
      <c r="A27" s="385">
        <v>2012</v>
      </c>
      <c r="B27" s="385">
        <v>1</v>
      </c>
      <c r="D27" s="385">
        <v>2016</v>
      </c>
      <c r="E27" s="385" t="s">
        <v>4</v>
      </c>
      <c r="F27" s="387"/>
      <c r="G27" s="387"/>
      <c r="H27" s="387"/>
      <c r="I27" s="387"/>
      <c r="J27" s="387"/>
      <c r="K27" s="387"/>
      <c r="L27" s="387"/>
      <c r="M27" s="387"/>
      <c r="N27" s="387"/>
      <c r="O27" s="387"/>
      <c r="P27" s="387"/>
      <c r="Q27" s="387"/>
      <c r="AA27" s="395">
        <v>-9.8553835828490977E-3</v>
      </c>
      <c r="AI27" s="396"/>
      <c r="AJ27" s="398">
        <v>1992546.8359020001</v>
      </c>
      <c r="AK27" s="398">
        <v>20445.080000000002</v>
      </c>
      <c r="AL27" s="385">
        <v>2016</v>
      </c>
      <c r="AM27" s="385" t="s">
        <v>4</v>
      </c>
      <c r="AN27" s="396">
        <v>1401868.4002130434</v>
      </c>
      <c r="AO27" s="396">
        <v>11714.455500000002</v>
      </c>
      <c r="AP27" s="396">
        <v>1.4018684002130435</v>
      </c>
      <c r="AQ27" s="399"/>
      <c r="AR27" s="385"/>
      <c r="AS27" s="386">
        <v>4711.7539200000001</v>
      </c>
      <c r="AT27" s="386">
        <v>0</v>
      </c>
      <c r="AU27" s="384">
        <v>5</v>
      </c>
      <c r="AV27" s="384">
        <v>0</v>
      </c>
      <c r="AW27" s="384">
        <v>4706.7539200000001</v>
      </c>
      <c r="AX27" s="384">
        <v>0</v>
      </c>
      <c r="AY27" s="384">
        <v>0</v>
      </c>
      <c r="AZ27" s="384">
        <v>0</v>
      </c>
      <c r="BA27" s="384">
        <v>0</v>
      </c>
      <c r="BC27" s="393">
        <v>2016</v>
      </c>
      <c r="BD27" s="385" t="s">
        <v>4</v>
      </c>
      <c r="BE27" s="394">
        <v>49.58825439444999</v>
      </c>
      <c r="BF27" s="394">
        <v>41.229116351000002</v>
      </c>
      <c r="BG27" s="394">
        <v>0</v>
      </c>
      <c r="BH27" s="394">
        <v>0</v>
      </c>
      <c r="BI27" s="394">
        <v>8.3591380434499989</v>
      </c>
      <c r="BJ27" s="394">
        <v>0</v>
      </c>
      <c r="BK27" s="394">
        <v>0</v>
      </c>
      <c r="BL27" s="394">
        <v>0</v>
      </c>
      <c r="BM27" s="394">
        <v>0</v>
      </c>
      <c r="BN27" s="399"/>
      <c r="BV27" s="399"/>
      <c r="CD27" s="399"/>
    </row>
    <row r="28" spans="1:82">
      <c r="B28" s="385">
        <v>2</v>
      </c>
      <c r="E28" s="385" t="s">
        <v>1</v>
      </c>
      <c r="F28" s="387"/>
      <c r="G28" s="387"/>
      <c r="H28" s="387"/>
      <c r="I28" s="387"/>
      <c r="J28" s="387"/>
      <c r="K28" s="387"/>
      <c r="L28" s="387"/>
      <c r="M28" s="387"/>
      <c r="N28" s="387"/>
      <c r="O28" s="387"/>
      <c r="P28" s="387"/>
      <c r="Q28" s="387"/>
      <c r="AA28" s="395">
        <v>-5.9465642976535005E-3</v>
      </c>
      <c r="AI28" s="396"/>
      <c r="AJ28" s="398">
        <v>2112021.6651380002</v>
      </c>
      <c r="AK28" s="398">
        <v>20802.669999999998</v>
      </c>
      <c r="AL28" s="385"/>
      <c r="AM28" s="385" t="s">
        <v>1</v>
      </c>
      <c r="AN28" s="396">
        <v>1336554.5729648233</v>
      </c>
      <c r="AO28" s="396">
        <v>11118.029999999999</v>
      </c>
      <c r="AP28" s="396">
        <v>1.3365545729648234</v>
      </c>
      <c r="AQ28" s="399"/>
      <c r="AR28" s="385"/>
      <c r="AS28" s="386">
        <v>2642.2874200000001</v>
      </c>
      <c r="AT28" s="386">
        <v>0</v>
      </c>
      <c r="AU28" s="384">
        <v>0</v>
      </c>
      <c r="AV28" s="384">
        <v>0</v>
      </c>
      <c r="AW28" s="384">
        <v>2642.2874200000001</v>
      </c>
      <c r="AX28" s="384">
        <v>0</v>
      </c>
      <c r="AY28" s="384">
        <v>0</v>
      </c>
      <c r="AZ28" s="384">
        <v>0</v>
      </c>
      <c r="BA28" s="384">
        <v>0</v>
      </c>
      <c r="BD28" s="385" t="s">
        <v>1</v>
      </c>
      <c r="BE28" s="394">
        <v>49.027555010330005</v>
      </c>
      <c r="BF28" s="394">
        <v>44.137799520000002</v>
      </c>
      <c r="BG28" s="394">
        <v>0</v>
      </c>
      <c r="BH28" s="394">
        <v>0</v>
      </c>
      <c r="BI28" s="394">
        <v>4.8897554903299998</v>
      </c>
      <c r="BJ28" s="394">
        <v>0</v>
      </c>
      <c r="BK28" s="394">
        <v>0</v>
      </c>
      <c r="BL28" s="394">
        <v>0</v>
      </c>
      <c r="BM28" s="394">
        <v>0</v>
      </c>
      <c r="BN28" s="399"/>
      <c r="BV28" s="399"/>
      <c r="CD28" s="399"/>
    </row>
    <row r="29" spans="1:82">
      <c r="B29" s="385">
        <v>3</v>
      </c>
      <c r="E29" s="385" t="s">
        <v>2</v>
      </c>
      <c r="F29" s="387"/>
      <c r="G29" s="387"/>
      <c r="H29" s="387"/>
      <c r="I29" s="387"/>
      <c r="J29" s="387"/>
      <c r="K29" s="387"/>
      <c r="L29" s="387"/>
      <c r="M29" s="387"/>
      <c r="N29" s="387"/>
      <c r="O29" s="387"/>
      <c r="P29" s="387"/>
      <c r="Q29" s="387"/>
      <c r="AA29" s="395">
        <v>-1.4858160965939282E-2</v>
      </c>
      <c r="AI29" s="397"/>
      <c r="AJ29" s="398">
        <v>2025990.791765</v>
      </c>
      <c r="AK29" s="398">
        <v>21527.59</v>
      </c>
      <c r="AL29" s="385"/>
      <c r="AM29" s="385" t="s">
        <v>2</v>
      </c>
      <c r="AN29" s="397">
        <v>1431667.6238886667</v>
      </c>
      <c r="AO29" s="397">
        <v>12229.036666666667</v>
      </c>
      <c r="AP29" s="396">
        <v>1.4316676238886668</v>
      </c>
      <c r="AQ29" s="400"/>
      <c r="AS29" s="398">
        <v>3014.6927069999997</v>
      </c>
      <c r="AT29" s="398">
        <v>0</v>
      </c>
      <c r="AU29" s="384">
        <v>179.6</v>
      </c>
      <c r="AV29" s="384">
        <v>0</v>
      </c>
      <c r="AW29" s="384">
        <v>2835.0927069999998</v>
      </c>
      <c r="AX29" s="384">
        <v>0</v>
      </c>
      <c r="AY29" s="384">
        <v>0</v>
      </c>
      <c r="AZ29" s="384">
        <v>0</v>
      </c>
      <c r="BA29" s="384">
        <v>0</v>
      </c>
      <c r="BD29" s="385" t="s">
        <v>2</v>
      </c>
      <c r="BE29" s="394">
        <v>57.90175725297</v>
      </c>
      <c r="BF29" s="394">
        <v>25.368722549999998</v>
      </c>
      <c r="BG29" s="394">
        <v>0</v>
      </c>
      <c r="BH29" s="394">
        <v>0</v>
      </c>
      <c r="BI29" s="394">
        <v>32.533034702969992</v>
      </c>
      <c r="BJ29" s="394">
        <v>0</v>
      </c>
      <c r="BK29" s="394">
        <v>0</v>
      </c>
      <c r="BL29" s="394">
        <v>0</v>
      </c>
      <c r="BM29" s="394">
        <v>0</v>
      </c>
      <c r="BN29" s="400"/>
      <c r="BV29" s="400"/>
      <c r="CD29" s="400"/>
    </row>
    <row r="30" spans="1:82">
      <c r="B30" s="385">
        <v>4</v>
      </c>
      <c r="E30" s="385" t="s">
        <v>3</v>
      </c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AA30" s="395">
        <v>-4.7794622564752975E-3</v>
      </c>
      <c r="AI30" s="397"/>
      <c r="AJ30" s="398">
        <v>1907907.080781</v>
      </c>
      <c r="AK30" s="398">
        <v>20317.440569196428</v>
      </c>
      <c r="AL30" s="385"/>
      <c r="AM30" s="385" t="s">
        <v>3</v>
      </c>
      <c r="AN30" s="397">
        <v>1389489.1451171099</v>
      </c>
      <c r="AO30" s="397">
        <v>11227.19</v>
      </c>
      <c r="AP30" s="396">
        <v>1.3894891451171099</v>
      </c>
      <c r="AQ30" s="400"/>
      <c r="AS30" s="398">
        <v>4094.4600030000001</v>
      </c>
      <c r="AT30" s="398">
        <v>0</v>
      </c>
      <c r="AU30" s="384">
        <v>96.07</v>
      </c>
      <c r="AV30" s="384">
        <v>0</v>
      </c>
      <c r="AW30" s="384">
        <v>3998.390003</v>
      </c>
      <c r="AX30" s="384">
        <v>0</v>
      </c>
      <c r="AY30" s="384">
        <v>0</v>
      </c>
      <c r="AZ30" s="384">
        <v>0</v>
      </c>
      <c r="BA30" s="384">
        <v>0</v>
      </c>
      <c r="BD30" s="385" t="s">
        <v>3</v>
      </c>
      <c r="BE30" s="394">
        <v>192.16682647488</v>
      </c>
      <c r="BF30" s="394">
        <v>188.901962803</v>
      </c>
      <c r="BG30" s="394">
        <v>0</v>
      </c>
      <c r="BH30" s="394">
        <v>0</v>
      </c>
      <c r="BI30" s="394">
        <v>3.2648636718799997</v>
      </c>
      <c r="BJ30" s="394">
        <v>0</v>
      </c>
      <c r="BK30" s="394">
        <v>0</v>
      </c>
      <c r="BL30" s="394">
        <v>0</v>
      </c>
      <c r="BM30" s="394">
        <v>0</v>
      </c>
      <c r="BN30" s="400"/>
      <c r="BV30" s="400"/>
      <c r="CD30" s="400"/>
    </row>
    <row r="31" spans="1:82">
      <c r="B31" s="385">
        <v>5</v>
      </c>
      <c r="D31" s="385">
        <v>2017</v>
      </c>
      <c r="E31" s="385" t="s">
        <v>4</v>
      </c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AA31" s="395">
        <v>4.2248481083915213E-3</v>
      </c>
      <c r="AI31" s="397"/>
      <c r="AJ31" s="398">
        <v>1830858.2388869999</v>
      </c>
      <c r="AK31" s="398">
        <v>20210.146993885868</v>
      </c>
      <c r="AL31" s="385">
        <v>2017</v>
      </c>
      <c r="AM31" s="385" t="s">
        <v>4</v>
      </c>
      <c r="AN31" s="397">
        <v>1465502.8438777402</v>
      </c>
      <c r="AO31" s="397">
        <v>12346.330000000002</v>
      </c>
      <c r="AP31" s="396">
        <v>1.4655028438777402</v>
      </c>
      <c r="AQ31" s="400"/>
      <c r="AS31" s="398">
        <v>4660.095961</v>
      </c>
      <c r="AT31" s="398">
        <v>0.52500000000000002</v>
      </c>
      <c r="AU31" s="384">
        <v>34.06</v>
      </c>
      <c r="AV31" s="384">
        <v>0</v>
      </c>
      <c r="AW31" s="384">
        <v>4625.510961</v>
      </c>
      <c r="AX31" s="384">
        <v>0</v>
      </c>
      <c r="AY31" s="384">
        <v>0</v>
      </c>
      <c r="AZ31" s="384">
        <v>0</v>
      </c>
      <c r="BA31" s="384">
        <v>0</v>
      </c>
      <c r="BC31" s="393">
        <v>2017</v>
      </c>
      <c r="BD31" s="385" t="s">
        <v>4</v>
      </c>
      <c r="BE31" s="394">
        <v>138.29859065861999</v>
      </c>
      <c r="BF31" s="394">
        <v>133.28190280199999</v>
      </c>
      <c r="BG31" s="394">
        <v>0</v>
      </c>
      <c r="BH31" s="394">
        <v>0</v>
      </c>
      <c r="BI31" s="394">
        <v>5.0166878566199991</v>
      </c>
      <c r="BJ31" s="394">
        <v>0</v>
      </c>
      <c r="BK31" s="394">
        <v>0</v>
      </c>
      <c r="BL31" s="394">
        <v>0</v>
      </c>
      <c r="BM31" s="394">
        <v>0</v>
      </c>
      <c r="BN31" s="400"/>
      <c r="BV31" s="400"/>
      <c r="CD31" s="400"/>
    </row>
    <row r="32" spans="1:82">
      <c r="B32" s="385">
        <v>6</v>
      </c>
      <c r="E32" s="385" t="s">
        <v>1</v>
      </c>
      <c r="F32" s="387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87"/>
      <c r="AA32" s="395">
        <v>-6.8031615191933792E-2</v>
      </c>
      <c r="AI32" s="397"/>
      <c r="AJ32" s="398">
        <v>1895195.4677919999</v>
      </c>
      <c r="AK32" s="398">
        <v>19042.259999999998</v>
      </c>
      <c r="AL32" s="385"/>
      <c r="AM32" s="385" t="s">
        <v>1</v>
      </c>
      <c r="AN32" s="397">
        <v>1494463.8150000002</v>
      </c>
      <c r="AO32" s="397">
        <v>12790.54</v>
      </c>
      <c r="AP32" s="396">
        <v>1.4944638150000003</v>
      </c>
      <c r="AQ32" s="400"/>
      <c r="AS32" s="398">
        <v>42079.855992999997</v>
      </c>
      <c r="AT32" s="398">
        <v>0</v>
      </c>
      <c r="AU32" s="384">
        <v>0</v>
      </c>
      <c r="AV32" s="384">
        <v>0</v>
      </c>
      <c r="AW32" s="384">
        <v>42079.855992999997</v>
      </c>
      <c r="AX32" s="384">
        <v>0</v>
      </c>
      <c r="AY32" s="384">
        <v>0</v>
      </c>
      <c r="AZ32" s="384">
        <v>0</v>
      </c>
      <c r="BA32" s="384">
        <v>0</v>
      </c>
      <c r="BD32" s="385" t="s">
        <v>1</v>
      </c>
      <c r="BE32" s="394">
        <v>367.95641503162</v>
      </c>
      <c r="BF32" s="394">
        <v>360.73822877200001</v>
      </c>
      <c r="BG32" s="394">
        <v>0</v>
      </c>
      <c r="BH32" s="394">
        <v>0</v>
      </c>
      <c r="BI32" s="394">
        <v>7.2181862596200004</v>
      </c>
      <c r="BJ32" s="394">
        <v>0</v>
      </c>
      <c r="BK32" s="394">
        <v>0</v>
      </c>
      <c r="BL32" s="394">
        <v>0</v>
      </c>
      <c r="BM32" s="394">
        <v>0</v>
      </c>
      <c r="BN32" s="400"/>
      <c r="BV32" s="400"/>
      <c r="CD32" s="400"/>
    </row>
    <row r="33" spans="1:82">
      <c r="B33" s="385">
        <v>7</v>
      </c>
      <c r="E33" s="385" t="s">
        <v>2</v>
      </c>
      <c r="F33" s="387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87"/>
      <c r="AA33" s="395">
        <v>-8.8969609031983365E-2</v>
      </c>
      <c r="AI33" s="397"/>
      <c r="AJ33" s="398">
        <v>1934876.252257</v>
      </c>
      <c r="AK33" s="398">
        <v>20331.080000000002</v>
      </c>
      <c r="AL33" s="385"/>
      <c r="AM33" s="385" t="s">
        <v>2</v>
      </c>
      <c r="AN33" s="397">
        <v>1827695.7456813334</v>
      </c>
      <c r="AO33" s="397">
        <v>15215.26</v>
      </c>
      <c r="AP33" s="396">
        <v>1.8276957456813334</v>
      </c>
      <c r="AQ33" s="400"/>
      <c r="AS33" s="398">
        <v>749.80793500000004</v>
      </c>
      <c r="AT33" s="398">
        <v>0</v>
      </c>
      <c r="AU33" s="384">
        <v>0</v>
      </c>
      <c r="AV33" s="384">
        <v>0</v>
      </c>
      <c r="AW33" s="384">
        <v>749.80793500000004</v>
      </c>
      <c r="AX33" s="384">
        <v>0</v>
      </c>
      <c r="AY33" s="384">
        <v>0</v>
      </c>
      <c r="AZ33" s="384">
        <v>0</v>
      </c>
      <c r="BA33" s="384">
        <v>0</v>
      </c>
      <c r="BD33" s="385" t="s">
        <v>2</v>
      </c>
      <c r="BE33" s="394">
        <v>208.48067950853999</v>
      </c>
      <c r="BF33" s="394">
        <v>199.08707320799999</v>
      </c>
      <c r="BG33" s="394">
        <v>3.2370898399999994</v>
      </c>
      <c r="BH33" s="394">
        <v>0</v>
      </c>
      <c r="BI33" s="394">
        <v>6.1565164605400007</v>
      </c>
      <c r="BJ33" s="394">
        <v>0</v>
      </c>
      <c r="BK33" s="394">
        <v>0</v>
      </c>
      <c r="BL33" s="394">
        <v>0</v>
      </c>
      <c r="BM33" s="394">
        <v>0</v>
      </c>
      <c r="BN33" s="400"/>
      <c r="BV33" s="400"/>
      <c r="CD33" s="400"/>
    </row>
    <row r="34" spans="1:82">
      <c r="B34" s="385">
        <v>8</v>
      </c>
      <c r="E34" s="385" t="s">
        <v>3</v>
      </c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T34" s="387"/>
      <c r="U34" s="387"/>
      <c r="V34" s="387"/>
      <c r="W34" s="387"/>
      <c r="AA34" s="395">
        <v>-6.8417523423003779E-2</v>
      </c>
      <c r="AI34" s="397"/>
      <c r="AJ34" s="398">
        <v>1772698.925853</v>
      </c>
      <c r="AK34" s="398">
        <v>19020.02</v>
      </c>
      <c r="AL34" s="385"/>
      <c r="AM34" s="385" t="s">
        <v>3</v>
      </c>
      <c r="AN34" s="397">
        <v>2333055.7100629997</v>
      </c>
      <c r="AO34" s="397">
        <v>21437.296666666665</v>
      </c>
      <c r="AP34" s="396">
        <v>2.3330557100629998</v>
      </c>
      <c r="AQ34" s="400"/>
      <c r="AS34" s="398">
        <v>50707.588350999999</v>
      </c>
      <c r="AT34" s="398">
        <v>0</v>
      </c>
      <c r="AU34" s="384">
        <v>0</v>
      </c>
      <c r="AV34" s="384">
        <v>0</v>
      </c>
      <c r="AW34" s="384">
        <v>50707.588350999999</v>
      </c>
      <c r="AX34" s="384">
        <v>0</v>
      </c>
      <c r="AY34" s="384">
        <v>0</v>
      </c>
      <c r="AZ34" s="384">
        <v>0</v>
      </c>
      <c r="BA34" s="384">
        <v>0</v>
      </c>
      <c r="BD34" s="385" t="s">
        <v>3</v>
      </c>
      <c r="BE34" s="394">
        <v>138.41560539622</v>
      </c>
      <c r="BF34" s="394">
        <v>79.438576671000007</v>
      </c>
      <c r="BG34" s="394">
        <v>0.91939395000000002</v>
      </c>
      <c r="BH34" s="394">
        <v>0</v>
      </c>
      <c r="BI34" s="394">
        <v>58.057634775219995</v>
      </c>
      <c r="BJ34" s="394">
        <v>0</v>
      </c>
      <c r="BK34" s="394">
        <v>0</v>
      </c>
      <c r="BL34" s="394">
        <v>0</v>
      </c>
      <c r="BM34" s="394">
        <v>0</v>
      </c>
      <c r="BN34" s="400"/>
      <c r="BV34" s="400"/>
      <c r="CD34" s="400"/>
    </row>
    <row r="35" spans="1:82">
      <c r="B35" s="385">
        <v>9</v>
      </c>
      <c r="D35" s="385">
        <v>2018</v>
      </c>
      <c r="E35" s="385" t="s">
        <v>4</v>
      </c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T35" s="387"/>
      <c r="U35" s="387"/>
      <c r="V35" s="387"/>
      <c r="W35" s="387"/>
      <c r="AA35" s="395">
        <v>-7.6786498657128055E-2</v>
      </c>
      <c r="AI35" s="396"/>
      <c r="AJ35" s="398">
        <v>1771543.9655210001</v>
      </c>
      <c r="AK35" s="398">
        <v>17887.12</v>
      </c>
      <c r="AL35" s="385">
        <v>2018</v>
      </c>
      <c r="AM35" s="385" t="s">
        <v>4</v>
      </c>
      <c r="AN35" s="396">
        <v>2525018.970489</v>
      </c>
      <c r="AO35" s="396">
        <v>21057.726666666666</v>
      </c>
      <c r="AP35" s="396">
        <v>2.525018970489</v>
      </c>
      <c r="AQ35" s="399"/>
      <c r="AS35" s="398">
        <v>30194.844937000002</v>
      </c>
      <c r="AT35" s="398">
        <v>0</v>
      </c>
      <c r="AU35" s="384">
        <v>0</v>
      </c>
      <c r="AV35" s="384">
        <v>0</v>
      </c>
      <c r="AW35" s="384">
        <v>30194.844937000002</v>
      </c>
      <c r="AX35" s="384">
        <v>0</v>
      </c>
      <c r="AY35" s="384">
        <v>0</v>
      </c>
      <c r="AZ35" s="384">
        <v>0</v>
      </c>
      <c r="BA35" s="384">
        <v>0</v>
      </c>
      <c r="BC35" s="393">
        <v>2018</v>
      </c>
      <c r="BD35" s="385" t="s">
        <v>4</v>
      </c>
      <c r="BE35" s="394">
        <v>41.998516095729997</v>
      </c>
      <c r="BF35" s="394">
        <v>24.342926350000003</v>
      </c>
      <c r="BG35" s="394">
        <v>2.6499999999999999E-2</v>
      </c>
      <c r="BH35" s="394">
        <v>0</v>
      </c>
      <c r="BI35" s="394">
        <v>17.629089745730003</v>
      </c>
      <c r="BJ35" s="394">
        <v>0</v>
      </c>
      <c r="BK35" s="394">
        <v>0</v>
      </c>
      <c r="BL35" s="394">
        <v>0</v>
      </c>
      <c r="BM35" s="394">
        <v>0</v>
      </c>
      <c r="BN35" s="399"/>
      <c r="BV35" s="399"/>
      <c r="CD35" s="399"/>
    </row>
    <row r="36" spans="1:82">
      <c r="B36" s="385">
        <v>10</v>
      </c>
      <c r="E36" s="385" t="s">
        <v>1</v>
      </c>
      <c r="F36" s="387"/>
      <c r="G36" s="387"/>
      <c r="H36" s="387"/>
      <c r="I36" s="387"/>
      <c r="J36" s="387"/>
      <c r="K36" s="387"/>
      <c r="L36" s="387"/>
      <c r="M36" s="387"/>
      <c r="N36" s="387"/>
      <c r="O36" s="387"/>
      <c r="P36" s="387"/>
      <c r="Q36" s="387"/>
      <c r="T36" s="387"/>
      <c r="U36" s="387"/>
      <c r="V36" s="387"/>
      <c r="W36" s="387"/>
      <c r="AA36" s="395">
        <v>-1.3961780598452767E-2</v>
      </c>
      <c r="AI36" s="396"/>
      <c r="AJ36" s="398">
        <v>1660643.5295599999</v>
      </c>
      <c r="AK36" s="398">
        <v>17709.400000000001</v>
      </c>
      <c r="AL36" s="385"/>
      <c r="AM36" s="385" t="s">
        <v>1</v>
      </c>
      <c r="AN36" s="396">
        <v>2480368.5312309996</v>
      </c>
      <c r="AO36" s="396">
        <v>19746.72</v>
      </c>
      <c r="AP36" s="396">
        <v>2.4803685312309995</v>
      </c>
      <c r="AQ36" s="399"/>
      <c r="AS36" s="398">
        <v>665.29307400000005</v>
      </c>
      <c r="AT36" s="398">
        <v>0</v>
      </c>
      <c r="AU36" s="384">
        <v>0</v>
      </c>
      <c r="AV36" s="384">
        <v>0</v>
      </c>
      <c r="AW36" s="384">
        <v>665.29307400000005</v>
      </c>
      <c r="AX36" s="384">
        <v>0</v>
      </c>
      <c r="AY36" s="384">
        <v>0</v>
      </c>
      <c r="AZ36" s="384">
        <v>0</v>
      </c>
      <c r="BA36" s="384">
        <v>0</v>
      </c>
      <c r="BD36" s="385" t="s">
        <v>1</v>
      </c>
      <c r="BE36" s="394">
        <v>35.695572023600008</v>
      </c>
      <c r="BF36" s="394">
        <v>3.2093376</v>
      </c>
      <c r="BG36" s="394">
        <v>0.60509999999999997</v>
      </c>
      <c r="BH36" s="394">
        <v>0</v>
      </c>
      <c r="BI36" s="394">
        <v>31.881134423599999</v>
      </c>
      <c r="BJ36" s="394">
        <v>0</v>
      </c>
      <c r="BK36" s="394">
        <v>0</v>
      </c>
      <c r="BL36" s="394">
        <v>0</v>
      </c>
      <c r="BM36" s="394">
        <v>0</v>
      </c>
      <c r="BN36" s="399"/>
      <c r="BV36" s="399"/>
      <c r="CD36" s="399"/>
    </row>
    <row r="37" spans="1:82">
      <c r="B37" s="385">
        <v>11</v>
      </c>
      <c r="E37" s="385" t="s">
        <v>2</v>
      </c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T37" s="387"/>
      <c r="U37" s="387"/>
      <c r="V37" s="387"/>
      <c r="W37" s="387"/>
      <c r="AA37" s="395">
        <v>8.7407275877405599E-2</v>
      </c>
      <c r="AI37" s="397"/>
      <c r="AJ37" s="398">
        <v>1588735.300978</v>
      </c>
      <c r="AK37" s="398">
        <v>15596.634</v>
      </c>
      <c r="AL37" s="385"/>
      <c r="AM37" s="385" t="s">
        <v>2</v>
      </c>
      <c r="AN37" s="397">
        <v>2345104.0053903335</v>
      </c>
      <c r="AO37" s="397">
        <v>19645.556666666667</v>
      </c>
      <c r="AP37" s="396">
        <v>2.3451040053903336</v>
      </c>
      <c r="AQ37" s="400"/>
      <c r="AS37" s="398">
        <v>424.30787900000001</v>
      </c>
      <c r="AT37" s="398">
        <v>0</v>
      </c>
      <c r="AU37" s="384">
        <v>0</v>
      </c>
      <c r="AV37" s="384">
        <v>0</v>
      </c>
      <c r="AW37" s="384">
        <v>424.30787900000001</v>
      </c>
      <c r="AX37" s="384">
        <v>0</v>
      </c>
      <c r="AY37" s="384">
        <v>0</v>
      </c>
      <c r="AZ37" s="384">
        <v>0</v>
      </c>
      <c r="BA37" s="384">
        <v>0</v>
      </c>
      <c r="BD37" s="385" t="s">
        <v>2</v>
      </c>
      <c r="BE37" s="394">
        <v>28.273984536899999</v>
      </c>
      <c r="BF37" s="394">
        <v>2.70987563</v>
      </c>
      <c r="BG37" s="394">
        <v>0</v>
      </c>
      <c r="BH37" s="394">
        <v>0</v>
      </c>
      <c r="BI37" s="394">
        <v>25.5641089069</v>
      </c>
      <c r="BJ37" s="394">
        <v>0</v>
      </c>
      <c r="BK37" s="394">
        <v>0</v>
      </c>
      <c r="BL37" s="394">
        <v>0</v>
      </c>
      <c r="BM37" s="394">
        <v>0</v>
      </c>
      <c r="BN37" s="400"/>
      <c r="BV37" s="400"/>
      <c r="CD37" s="400"/>
    </row>
    <row r="38" spans="1:82">
      <c r="B38" s="385">
        <v>12</v>
      </c>
      <c r="E38" s="385" t="s">
        <v>3</v>
      </c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87"/>
      <c r="Q38" s="387"/>
      <c r="T38" s="387"/>
      <c r="U38" s="387"/>
      <c r="V38" s="387"/>
      <c r="W38" s="387"/>
      <c r="AA38" s="395">
        <v>0.1027375985896144</v>
      </c>
      <c r="AI38" s="397"/>
      <c r="AJ38" s="398">
        <v>1799898.913892</v>
      </c>
      <c r="AK38" s="398">
        <v>16839.095499999999</v>
      </c>
      <c r="AL38" s="385"/>
      <c r="AM38" s="385" t="s">
        <v>3</v>
      </c>
      <c r="AN38" s="397">
        <v>2413085.4991230001</v>
      </c>
      <c r="AO38" s="397">
        <v>20197.336666666666</v>
      </c>
      <c r="AP38" s="396">
        <v>2.413085499123</v>
      </c>
      <c r="AQ38" s="400"/>
      <c r="AS38" s="398">
        <v>1116.723356</v>
      </c>
      <c r="AT38" s="398">
        <v>0</v>
      </c>
      <c r="AU38" s="384">
        <v>0</v>
      </c>
      <c r="AV38" s="384">
        <v>0</v>
      </c>
      <c r="AW38" s="384">
        <v>1116.723356</v>
      </c>
      <c r="AX38" s="384">
        <v>0</v>
      </c>
      <c r="AY38" s="384">
        <v>0</v>
      </c>
      <c r="AZ38" s="384">
        <v>0</v>
      </c>
      <c r="BA38" s="384">
        <v>0</v>
      </c>
      <c r="BD38" s="385" t="s">
        <v>3</v>
      </c>
      <c r="BE38" s="394">
        <v>138.16795898597002</v>
      </c>
      <c r="BF38" s="394">
        <v>3.2400511500000002</v>
      </c>
      <c r="BG38" s="394">
        <v>0</v>
      </c>
      <c r="BH38" s="394">
        <v>0</v>
      </c>
      <c r="BI38" s="394">
        <v>134.92790783596999</v>
      </c>
      <c r="BJ38" s="394">
        <v>0</v>
      </c>
      <c r="BK38" s="394">
        <v>0</v>
      </c>
      <c r="BL38" s="394">
        <v>0</v>
      </c>
      <c r="BM38" s="394">
        <v>0</v>
      </c>
      <c r="BN38" s="400"/>
      <c r="BV38" s="400"/>
      <c r="CD38" s="400"/>
    </row>
    <row r="39" spans="1:82">
      <c r="A39" s="385">
        <v>2013</v>
      </c>
      <c r="B39" s="385">
        <v>1</v>
      </c>
      <c r="D39" s="385">
        <v>2019</v>
      </c>
      <c r="E39" s="385" t="s">
        <v>4</v>
      </c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T39" s="387"/>
      <c r="U39" s="387"/>
      <c r="V39" s="387"/>
      <c r="W39" s="387"/>
      <c r="AA39" s="395">
        <v>0.11273396848553796</v>
      </c>
      <c r="AI39" s="397"/>
      <c r="AJ39" s="398">
        <v>1762239.1101289999</v>
      </c>
      <c r="AK39" s="398">
        <v>18038.165652173913</v>
      </c>
      <c r="AL39" s="385">
        <v>2019</v>
      </c>
      <c r="AM39" s="385" t="s">
        <v>4</v>
      </c>
      <c r="AN39" s="397">
        <v>2458812.9666666663</v>
      </c>
      <c r="AO39" s="397">
        <v>21314.403333333332</v>
      </c>
      <c r="AP39" s="396">
        <v>2.4588129666666663</v>
      </c>
      <c r="AQ39" s="400"/>
      <c r="AS39" s="398">
        <v>4254.5948019999996</v>
      </c>
      <c r="AT39" s="398">
        <v>0</v>
      </c>
      <c r="AU39" s="384">
        <v>0</v>
      </c>
      <c r="AV39" s="384">
        <v>0</v>
      </c>
      <c r="AW39" s="384">
        <v>4254.5948019999996</v>
      </c>
      <c r="AX39" s="384">
        <v>0</v>
      </c>
      <c r="AY39" s="384">
        <v>0</v>
      </c>
      <c r="AZ39" s="384">
        <v>0</v>
      </c>
      <c r="BA39" s="384">
        <v>0</v>
      </c>
      <c r="BC39" s="393">
        <v>2019</v>
      </c>
      <c r="BD39" s="385" t="s">
        <v>4</v>
      </c>
      <c r="BE39" s="394">
        <v>49.276422749920002</v>
      </c>
      <c r="BF39" s="394">
        <v>4.8541841700000008</v>
      </c>
      <c r="BG39" s="394">
        <v>0</v>
      </c>
      <c r="BH39" s="394">
        <v>0</v>
      </c>
      <c r="BI39" s="394">
        <v>44.422238579919998</v>
      </c>
      <c r="BJ39" s="394">
        <v>0</v>
      </c>
      <c r="BK39" s="394">
        <v>0</v>
      </c>
      <c r="BL39" s="394">
        <v>0</v>
      </c>
      <c r="BM39" s="394">
        <v>0</v>
      </c>
      <c r="BN39" s="400"/>
      <c r="BV39" s="400"/>
      <c r="CD39" s="400"/>
    </row>
    <row r="40" spans="1:82">
      <c r="B40" s="385">
        <v>2</v>
      </c>
      <c r="E40" s="385" t="s">
        <v>1</v>
      </c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T40" s="387"/>
      <c r="U40" s="387"/>
      <c r="V40" s="387"/>
      <c r="W40" s="387"/>
      <c r="AA40" s="395">
        <v>0.12760887256139775</v>
      </c>
      <c r="AI40" s="397"/>
      <c r="AJ40" s="398">
        <v>1737214.5215791599</v>
      </c>
      <c r="AK40" s="398">
        <v>17587.48</v>
      </c>
      <c r="AL40" s="385"/>
      <c r="AM40" s="385" t="s">
        <v>1</v>
      </c>
      <c r="AN40" s="397">
        <v>2465110.8129020003</v>
      </c>
      <c r="AO40" s="397">
        <v>20035.926666666666</v>
      </c>
      <c r="AP40" s="396">
        <v>2.4651108129020001</v>
      </c>
      <c r="AQ40" s="400"/>
      <c r="AS40" s="398">
        <v>2959.1488899999999</v>
      </c>
      <c r="AT40" s="398">
        <v>0</v>
      </c>
      <c r="AU40" s="384">
        <v>0</v>
      </c>
      <c r="AV40" s="384">
        <v>0</v>
      </c>
      <c r="AW40" s="384">
        <v>2959.1488899999999</v>
      </c>
      <c r="AX40" s="384">
        <v>0</v>
      </c>
      <c r="AY40" s="384">
        <v>0</v>
      </c>
      <c r="AZ40" s="384">
        <v>0</v>
      </c>
      <c r="BA40" s="384">
        <v>0</v>
      </c>
      <c r="BD40" s="385" t="s">
        <v>1</v>
      </c>
      <c r="BE40" s="394">
        <v>40.950761470529997</v>
      </c>
      <c r="BF40" s="394">
        <v>3.0539061200000002</v>
      </c>
      <c r="BG40" s="394">
        <v>0</v>
      </c>
      <c r="BH40" s="394">
        <v>0</v>
      </c>
      <c r="BI40" s="394">
        <v>37.896855350530004</v>
      </c>
      <c r="BJ40" s="394">
        <v>0</v>
      </c>
      <c r="BK40" s="394">
        <v>0</v>
      </c>
      <c r="BL40" s="394">
        <v>0</v>
      </c>
      <c r="BM40" s="394">
        <v>0</v>
      </c>
      <c r="BN40" s="400"/>
      <c r="BV40" s="400"/>
      <c r="CD40" s="400"/>
    </row>
    <row r="41" spans="1:82">
      <c r="B41" s="385">
        <v>3</v>
      </c>
      <c r="E41" s="385" t="s">
        <v>2</v>
      </c>
      <c r="F41" s="387"/>
      <c r="G41" s="387"/>
      <c r="H41" s="387"/>
      <c r="I41" s="387"/>
      <c r="J41" s="387"/>
      <c r="K41" s="387"/>
      <c r="L41" s="387"/>
      <c r="M41" s="387"/>
      <c r="N41" s="387"/>
      <c r="O41" s="387"/>
      <c r="P41" s="387"/>
      <c r="Q41" s="387"/>
      <c r="T41" s="387"/>
      <c r="U41" s="387"/>
      <c r="V41" s="387"/>
      <c r="W41" s="387"/>
      <c r="AA41" s="395">
        <v>7.0906528695455107E-2</v>
      </c>
      <c r="AI41" s="397"/>
      <c r="AJ41" s="398">
        <v>1564385.0766282601</v>
      </c>
      <c r="AK41" s="398">
        <v>16224.376500000002</v>
      </c>
      <c r="AL41" s="385"/>
      <c r="AM41" s="385" t="s">
        <v>2</v>
      </c>
      <c r="AN41" s="397">
        <v>2495270.5666666669</v>
      </c>
      <c r="AO41" s="397">
        <v>19935</v>
      </c>
      <c r="AP41" s="396">
        <v>2.495270566666667</v>
      </c>
      <c r="AQ41" s="400"/>
      <c r="AS41" s="398">
        <v>1476.570984</v>
      </c>
      <c r="AT41" s="398">
        <v>0</v>
      </c>
      <c r="AU41" s="384">
        <v>0</v>
      </c>
      <c r="AV41" s="384">
        <v>0</v>
      </c>
      <c r="AW41" s="384">
        <v>1476.570984</v>
      </c>
      <c r="AX41" s="384">
        <v>0</v>
      </c>
      <c r="AY41" s="384">
        <v>0</v>
      </c>
      <c r="AZ41" s="384">
        <v>0</v>
      </c>
      <c r="BA41" s="384">
        <v>0</v>
      </c>
      <c r="BD41" s="385" t="s">
        <v>2</v>
      </c>
      <c r="BE41" s="394">
        <v>21.292126411670004</v>
      </c>
      <c r="BF41" s="394">
        <v>0.68464023000000007</v>
      </c>
      <c r="BG41" s="394">
        <v>0</v>
      </c>
      <c r="BH41" s="394">
        <v>0</v>
      </c>
      <c r="BI41" s="394">
        <v>20.607486181670001</v>
      </c>
      <c r="BJ41" s="394">
        <v>0</v>
      </c>
      <c r="BK41" s="394">
        <v>0</v>
      </c>
      <c r="BL41" s="394">
        <v>0</v>
      </c>
      <c r="BM41" s="394">
        <v>0</v>
      </c>
      <c r="BN41" s="400"/>
      <c r="BV41" s="400"/>
      <c r="CD41" s="400"/>
    </row>
    <row r="42" spans="1:82" s="372" customFormat="1">
      <c r="B42" s="385">
        <v>4</v>
      </c>
      <c r="C42" s="385"/>
      <c r="D42" s="385"/>
      <c r="E42" s="385" t="s">
        <v>3</v>
      </c>
      <c r="F42" s="387"/>
      <c r="G42" s="387"/>
      <c r="H42" s="387"/>
      <c r="I42" s="387"/>
      <c r="J42" s="387"/>
      <c r="K42" s="387"/>
      <c r="L42" s="387"/>
      <c r="M42" s="387"/>
      <c r="N42" s="387"/>
      <c r="O42" s="387"/>
      <c r="P42" s="387"/>
      <c r="Q42" s="387"/>
      <c r="R42" s="388"/>
      <c r="S42" s="385"/>
      <c r="T42" s="387"/>
      <c r="U42" s="387"/>
      <c r="V42" s="387"/>
      <c r="W42" s="387"/>
      <c r="X42" s="388"/>
      <c r="Y42" s="385"/>
      <c r="Z42" s="385"/>
      <c r="AA42" s="395">
        <v>3.4821257620400559E-2</v>
      </c>
      <c r="AB42" s="385"/>
      <c r="AC42" s="388"/>
      <c r="AE42" s="385"/>
      <c r="AF42" s="385"/>
      <c r="AG42" s="385"/>
      <c r="AH42" s="388"/>
      <c r="AI42" s="397"/>
      <c r="AJ42" s="398">
        <v>1320439.77370356</v>
      </c>
      <c r="AK42" s="398">
        <v>14685.450909090909</v>
      </c>
      <c r="AL42" s="385"/>
      <c r="AM42" s="385" t="s">
        <v>3</v>
      </c>
      <c r="AN42" s="397">
        <v>2541120.1333333333</v>
      </c>
      <c r="AO42" s="397">
        <v>18724.566666666669</v>
      </c>
      <c r="AP42" s="396">
        <v>2.5411201333333331</v>
      </c>
      <c r="AQ42" s="400"/>
      <c r="AS42" s="398">
        <v>1646.8735240000001</v>
      </c>
      <c r="AT42" s="398">
        <v>0</v>
      </c>
      <c r="AU42" s="384">
        <v>0</v>
      </c>
      <c r="AV42" s="384">
        <v>0</v>
      </c>
      <c r="AW42" s="384">
        <v>1646.8735240000001</v>
      </c>
      <c r="AX42" s="384">
        <v>0</v>
      </c>
      <c r="AY42" s="384">
        <v>0</v>
      </c>
      <c r="AZ42" s="384">
        <v>0</v>
      </c>
      <c r="BA42" s="384">
        <v>0</v>
      </c>
      <c r="BB42" s="393"/>
      <c r="BC42" s="393"/>
      <c r="BD42" s="385" t="s">
        <v>3</v>
      </c>
      <c r="BE42" s="394">
        <v>31.682373239249998</v>
      </c>
      <c r="BF42" s="394">
        <v>1.0970466999999999</v>
      </c>
      <c r="BG42" s="394">
        <v>0</v>
      </c>
      <c r="BH42" s="394">
        <v>0</v>
      </c>
      <c r="BI42" s="394">
        <v>30.585326539250005</v>
      </c>
      <c r="BJ42" s="394">
        <v>0</v>
      </c>
      <c r="BK42" s="394">
        <v>0</v>
      </c>
      <c r="BL42" s="394">
        <v>0</v>
      </c>
      <c r="BM42" s="394">
        <v>0</v>
      </c>
      <c r="BN42" s="400"/>
      <c r="BV42" s="400"/>
      <c r="CD42" s="400"/>
    </row>
    <row r="43" spans="1:82" s="372" customFormat="1">
      <c r="B43" s="385">
        <v>5</v>
      </c>
      <c r="C43" s="385"/>
      <c r="D43" s="385">
        <v>2020</v>
      </c>
      <c r="E43" s="385" t="s">
        <v>4</v>
      </c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8"/>
      <c r="S43" s="385"/>
      <c r="T43" s="387"/>
      <c r="U43" s="387"/>
      <c r="V43" s="387"/>
      <c r="W43" s="387"/>
      <c r="X43" s="388"/>
      <c r="Y43" s="385"/>
      <c r="Z43" s="385"/>
      <c r="AA43" s="395">
        <v>3.4587473667576862E-2</v>
      </c>
      <c r="AB43" s="385"/>
      <c r="AC43" s="388"/>
      <c r="AE43" s="385"/>
      <c r="AF43" s="385"/>
      <c r="AG43" s="385"/>
      <c r="AH43" s="388"/>
      <c r="AI43" s="396"/>
      <c r="AJ43" s="398">
        <v>1373838.8985169099</v>
      </c>
      <c r="AK43" s="398">
        <v>13619.195217391303</v>
      </c>
      <c r="AL43" s="385">
        <v>2020</v>
      </c>
      <c r="AM43" s="385" t="s">
        <v>4</v>
      </c>
      <c r="AN43" s="396">
        <v>2633092.5078599998</v>
      </c>
      <c r="AO43" s="396">
        <v>18768.84</v>
      </c>
      <c r="AP43" s="396">
        <v>2.6330925078599998</v>
      </c>
      <c r="AQ43" s="399"/>
      <c r="AS43" s="398">
        <v>1041.0827770000001</v>
      </c>
      <c r="AT43" s="398">
        <v>0</v>
      </c>
      <c r="AU43" s="384">
        <v>0</v>
      </c>
      <c r="AV43" s="384">
        <v>0</v>
      </c>
      <c r="AW43" s="384">
        <v>1041.0827770000001</v>
      </c>
      <c r="AX43" s="384">
        <v>0</v>
      </c>
      <c r="AY43" s="384">
        <v>0</v>
      </c>
      <c r="AZ43" s="384">
        <v>0</v>
      </c>
      <c r="BA43" s="384">
        <v>0</v>
      </c>
      <c r="BB43" s="393"/>
      <c r="BC43" s="393">
        <v>2020</v>
      </c>
      <c r="BD43" s="385" t="s">
        <v>4</v>
      </c>
      <c r="BE43" s="394">
        <v>9.5542544118000006</v>
      </c>
      <c r="BF43" s="394">
        <v>0</v>
      </c>
      <c r="BG43" s="394">
        <v>0</v>
      </c>
      <c r="BH43" s="394">
        <v>0</v>
      </c>
      <c r="BI43" s="394">
        <v>9.5542544118000006</v>
      </c>
      <c r="BJ43" s="394">
        <v>0</v>
      </c>
      <c r="BK43" s="394">
        <v>0</v>
      </c>
      <c r="BL43" s="394">
        <v>0</v>
      </c>
      <c r="BM43" s="394">
        <v>0</v>
      </c>
      <c r="BN43" s="399"/>
      <c r="BV43" s="399"/>
      <c r="CD43" s="399"/>
    </row>
    <row r="44" spans="1:82" s="372" customFormat="1">
      <c r="B44" s="385">
        <v>6</v>
      </c>
      <c r="C44" s="385"/>
      <c r="D44" s="385"/>
      <c r="E44" s="385" t="s">
        <v>1</v>
      </c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87"/>
      <c r="Q44" s="387"/>
      <c r="R44" s="388"/>
      <c r="S44" s="385"/>
      <c r="T44" s="387"/>
      <c r="U44" s="387"/>
      <c r="V44" s="387"/>
      <c r="W44" s="387"/>
      <c r="X44" s="388"/>
      <c r="Y44" s="385"/>
      <c r="Z44" s="385"/>
      <c r="AA44" s="395">
        <v>4.8727495983129421E-2</v>
      </c>
      <c r="AB44" s="385"/>
      <c r="AC44" s="388"/>
      <c r="AE44" s="385"/>
      <c r="AF44" s="385"/>
      <c r="AG44" s="385"/>
      <c r="AH44" s="388"/>
      <c r="AI44" s="396"/>
      <c r="AJ44" s="398">
        <v>1437737.316569</v>
      </c>
      <c r="AK44" s="398">
        <v>14415.46</v>
      </c>
      <c r="AL44" s="385"/>
      <c r="AM44" s="385" t="s">
        <v>1</v>
      </c>
      <c r="AN44" s="396">
        <v>2448088.9639023333</v>
      </c>
      <c r="AO44" s="396">
        <v>16346.636666666665</v>
      </c>
      <c r="AP44" s="396">
        <v>2.4480889639023333</v>
      </c>
      <c r="AQ44" s="399"/>
      <c r="AS44" s="398">
        <v>911.225371</v>
      </c>
      <c r="AT44" s="398">
        <v>0</v>
      </c>
      <c r="AU44" s="384">
        <v>0</v>
      </c>
      <c r="AV44" s="384">
        <v>0</v>
      </c>
      <c r="AW44" s="384">
        <v>911.225371</v>
      </c>
      <c r="AX44" s="384">
        <v>0</v>
      </c>
      <c r="AY44" s="384">
        <v>0</v>
      </c>
      <c r="AZ44" s="384">
        <v>0</v>
      </c>
      <c r="BA44" s="384">
        <v>0</v>
      </c>
      <c r="BB44" s="393"/>
      <c r="BC44" s="393"/>
      <c r="BD44" s="385" t="s">
        <v>1</v>
      </c>
      <c r="BE44" s="394">
        <v>19.557757809830001</v>
      </c>
      <c r="BF44" s="394">
        <v>0.58686261000000006</v>
      </c>
      <c r="BG44" s="394">
        <v>5.00108788</v>
      </c>
      <c r="BH44" s="394">
        <v>0</v>
      </c>
      <c r="BI44" s="394">
        <v>13.96980731983</v>
      </c>
      <c r="BJ44" s="394">
        <v>0</v>
      </c>
      <c r="BK44" s="394">
        <v>0</v>
      </c>
      <c r="BL44" s="394">
        <v>0</v>
      </c>
      <c r="BM44" s="394">
        <v>0</v>
      </c>
      <c r="BN44" s="399"/>
      <c r="BV44" s="399"/>
      <c r="CD44" s="399"/>
    </row>
    <row r="45" spans="1:82" s="372" customFormat="1">
      <c r="B45" s="385">
        <v>7</v>
      </c>
      <c r="C45" s="385"/>
      <c r="D45" s="385"/>
      <c r="E45" s="385" t="s">
        <v>2</v>
      </c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7"/>
      <c r="Q45" s="387"/>
      <c r="R45" s="388"/>
      <c r="S45" s="385"/>
      <c r="T45" s="387"/>
      <c r="U45" s="387"/>
      <c r="V45" s="387"/>
      <c r="W45" s="387"/>
      <c r="X45" s="388"/>
      <c r="Y45" s="385"/>
      <c r="Z45" s="385"/>
      <c r="AA45" s="395">
        <v>4.0673309322514895E-2</v>
      </c>
      <c r="AB45" s="385"/>
      <c r="AC45" s="388"/>
      <c r="AE45" s="385"/>
      <c r="AF45" s="385"/>
      <c r="AG45" s="385"/>
      <c r="AH45" s="388"/>
      <c r="AI45" s="397"/>
      <c r="AJ45" s="398">
        <v>1421658.3172935802</v>
      </c>
      <c r="AK45" s="398">
        <v>14574.036190476188</v>
      </c>
      <c r="AL45" s="385"/>
      <c r="AM45" s="385" t="s">
        <v>2</v>
      </c>
      <c r="AN45" s="397">
        <v>2574785.2703956668</v>
      </c>
      <c r="AO45" s="397">
        <v>16781.823333333334</v>
      </c>
      <c r="AP45" s="396">
        <v>2.5747852703956666</v>
      </c>
      <c r="AQ45" s="400"/>
      <c r="AS45" s="398">
        <v>1572.7780447999999</v>
      </c>
      <c r="AT45" s="398">
        <v>1010.36</v>
      </c>
      <c r="AU45" s="384">
        <v>0</v>
      </c>
      <c r="AV45" s="384">
        <v>0</v>
      </c>
      <c r="AW45" s="384">
        <v>562.41804479999996</v>
      </c>
      <c r="AX45" s="384">
        <v>0</v>
      </c>
      <c r="AY45" s="384">
        <v>0</v>
      </c>
      <c r="AZ45" s="384">
        <v>0</v>
      </c>
      <c r="BA45" s="384">
        <v>0</v>
      </c>
      <c r="BB45" s="393"/>
      <c r="BC45" s="393"/>
      <c r="BD45" s="385" t="s">
        <v>2</v>
      </c>
      <c r="BE45" s="394">
        <v>11.678496857000001</v>
      </c>
      <c r="BF45" s="394">
        <v>0</v>
      </c>
      <c r="BG45" s="394">
        <v>0.36650135</v>
      </c>
      <c r="BH45" s="394">
        <v>0</v>
      </c>
      <c r="BI45" s="394">
        <v>11.311995507000001</v>
      </c>
      <c r="BJ45" s="394">
        <v>0</v>
      </c>
      <c r="BK45" s="394">
        <v>0</v>
      </c>
      <c r="BL45" s="394">
        <v>0</v>
      </c>
      <c r="BM45" s="394">
        <v>0</v>
      </c>
      <c r="BN45" s="400"/>
      <c r="BV45" s="400"/>
      <c r="CD45" s="400"/>
    </row>
    <row r="46" spans="1:82" s="372" customFormat="1">
      <c r="B46" s="385">
        <v>8</v>
      </c>
      <c r="C46" s="385"/>
      <c r="D46" s="385"/>
      <c r="E46" s="385" t="s">
        <v>3</v>
      </c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87"/>
      <c r="Q46" s="387"/>
      <c r="R46" s="388"/>
      <c r="S46" s="385"/>
      <c r="T46" s="387"/>
      <c r="U46" s="387"/>
      <c r="V46" s="387"/>
      <c r="W46" s="387"/>
      <c r="X46" s="388"/>
      <c r="Y46" s="385"/>
      <c r="Z46" s="385"/>
      <c r="AA46" s="395">
        <v>3.8961094781620575E-2</v>
      </c>
      <c r="AB46" s="385"/>
      <c r="AC46" s="388"/>
      <c r="AE46" s="385"/>
      <c r="AF46" s="385"/>
      <c r="AG46" s="385"/>
      <c r="AH46" s="388"/>
      <c r="AI46" s="397"/>
      <c r="AJ46" s="398">
        <v>1345128.993766</v>
      </c>
      <c r="AK46" s="398">
        <v>13896.199090909095</v>
      </c>
      <c r="AL46" s="385"/>
      <c r="AM46" s="385" t="s">
        <v>3</v>
      </c>
      <c r="AN46" s="397">
        <v>2727936.5736200768</v>
      </c>
      <c r="AO46" s="397">
        <v>17708.486666666664</v>
      </c>
      <c r="AP46" s="396">
        <v>2.7279365736200769</v>
      </c>
      <c r="AQ46" s="400"/>
      <c r="AS46" s="398">
        <v>1052.06044909</v>
      </c>
      <c r="AT46" s="398">
        <v>0</v>
      </c>
      <c r="AU46" s="384">
        <v>0</v>
      </c>
      <c r="AV46" s="384">
        <v>0</v>
      </c>
      <c r="AW46" s="384">
        <v>1052.06044909</v>
      </c>
      <c r="AX46" s="384">
        <v>0</v>
      </c>
      <c r="AY46" s="384">
        <v>0</v>
      </c>
      <c r="AZ46" s="384">
        <v>0</v>
      </c>
      <c r="BA46" s="384">
        <v>0</v>
      </c>
      <c r="BB46" s="393"/>
      <c r="BC46" s="393"/>
      <c r="BD46" s="385" t="s">
        <v>3</v>
      </c>
      <c r="BE46" s="394">
        <v>24.536313247789998</v>
      </c>
      <c r="BF46" s="394">
        <v>0</v>
      </c>
      <c r="BG46" s="394">
        <v>0.42596856000000005</v>
      </c>
      <c r="BH46" s="394">
        <v>0</v>
      </c>
      <c r="BI46" s="394">
        <v>19.039190118730001</v>
      </c>
      <c r="BJ46" s="394">
        <v>0</v>
      </c>
      <c r="BK46" s="394">
        <v>5.07115456906</v>
      </c>
      <c r="BL46" s="394">
        <v>0</v>
      </c>
      <c r="BM46" s="394">
        <v>0</v>
      </c>
      <c r="BN46" s="400"/>
      <c r="BV46" s="400"/>
      <c r="CD46" s="400"/>
    </row>
    <row r="47" spans="1:82" s="372" customFormat="1">
      <c r="B47" s="385">
        <v>9</v>
      </c>
      <c r="C47" s="385"/>
      <c r="D47" s="385">
        <v>2021</v>
      </c>
      <c r="E47" s="385" t="s">
        <v>4</v>
      </c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8"/>
      <c r="S47" s="385"/>
      <c r="T47" s="387"/>
      <c r="U47" s="387"/>
      <c r="V47" s="387"/>
      <c r="W47" s="387"/>
      <c r="X47" s="388"/>
      <c r="Y47" s="385"/>
      <c r="Z47" s="385"/>
      <c r="AA47" s="395">
        <v>3.9195867034088616E-2</v>
      </c>
      <c r="AB47" s="385"/>
      <c r="AC47" s="388"/>
      <c r="AE47" s="385"/>
      <c r="AF47" s="385"/>
      <c r="AG47" s="385"/>
      <c r="AH47" s="388"/>
      <c r="AI47" s="397"/>
      <c r="AJ47" s="398">
        <v>1400996.982052</v>
      </c>
      <c r="AK47" s="398">
        <v>13747.29</v>
      </c>
      <c r="AL47" s="385">
        <v>2021</v>
      </c>
      <c r="AM47" s="385" t="s">
        <v>4</v>
      </c>
      <c r="AN47" s="397">
        <v>3415461.56824044</v>
      </c>
      <c r="AO47" s="397">
        <v>26619.726666666666</v>
      </c>
      <c r="AP47" s="396">
        <v>3.4154615682404401</v>
      </c>
      <c r="AQ47" s="400"/>
      <c r="AS47" s="398">
        <v>5119.6231196600002</v>
      </c>
      <c r="AT47" s="398">
        <v>0</v>
      </c>
      <c r="AU47" s="384">
        <v>0</v>
      </c>
      <c r="AV47" s="384">
        <v>0</v>
      </c>
      <c r="AW47" s="384">
        <v>5119.6231196600002</v>
      </c>
      <c r="AX47" s="384">
        <v>0</v>
      </c>
      <c r="AY47" s="384">
        <v>0</v>
      </c>
      <c r="AZ47" s="384">
        <v>0</v>
      </c>
      <c r="BA47" s="384">
        <v>0</v>
      </c>
      <c r="BB47" s="393"/>
      <c r="BC47" s="393">
        <v>2021</v>
      </c>
      <c r="BD47" s="385" t="s">
        <v>4</v>
      </c>
      <c r="BE47" s="394">
        <v>71.838548292639999</v>
      </c>
      <c r="BF47" s="394">
        <v>0</v>
      </c>
      <c r="BG47" s="394">
        <v>0.46513351999999997</v>
      </c>
      <c r="BH47" s="394">
        <v>0</v>
      </c>
      <c r="BI47" s="394">
        <v>65.927312430410012</v>
      </c>
      <c r="BJ47" s="394">
        <v>0</v>
      </c>
      <c r="BK47" s="394">
        <v>1.30505793223</v>
      </c>
      <c r="BL47" s="394">
        <v>4.1410444100000001</v>
      </c>
      <c r="BM47" s="394">
        <v>0</v>
      </c>
      <c r="BN47" s="400"/>
      <c r="BV47" s="400"/>
      <c r="CD47" s="400"/>
    </row>
    <row r="48" spans="1:82" s="372" customFormat="1">
      <c r="B48" s="385">
        <v>10</v>
      </c>
      <c r="C48" s="385"/>
      <c r="D48" s="385"/>
      <c r="E48" s="385" t="s">
        <v>1</v>
      </c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8"/>
      <c r="S48" s="385"/>
      <c r="T48" s="387"/>
      <c r="U48" s="387"/>
      <c r="V48" s="387"/>
      <c r="W48" s="387"/>
      <c r="X48" s="388"/>
      <c r="Y48" s="385"/>
      <c r="Z48" s="385"/>
      <c r="AA48" s="395">
        <v>3.2117321024993206E-2</v>
      </c>
      <c r="AB48" s="385"/>
      <c r="AC48" s="388"/>
      <c r="AE48" s="385"/>
      <c r="AF48" s="385"/>
      <c r="AG48" s="385"/>
      <c r="AH48" s="388"/>
      <c r="AI48" s="397"/>
      <c r="AJ48" s="398">
        <v>1541501.6183490001</v>
      </c>
      <c r="AK48" s="398">
        <v>14072.43</v>
      </c>
      <c r="AL48" s="385"/>
      <c r="AM48" s="385" t="s">
        <v>1</v>
      </c>
      <c r="AN48" s="397">
        <v>3736593.1644946667</v>
      </c>
      <c r="AO48" s="397">
        <v>34711.916666666664</v>
      </c>
      <c r="AP48" s="396">
        <v>3.7365931644946668</v>
      </c>
      <c r="AQ48" s="400"/>
      <c r="AS48" s="398">
        <v>48689.698903999997</v>
      </c>
      <c r="AT48" s="398">
        <v>0</v>
      </c>
      <c r="AU48" s="384">
        <v>0</v>
      </c>
      <c r="AV48" s="384">
        <v>0</v>
      </c>
      <c r="AW48" s="384">
        <v>48689.698903999997</v>
      </c>
      <c r="AX48" s="384">
        <v>0</v>
      </c>
      <c r="AY48" s="384">
        <v>0</v>
      </c>
      <c r="AZ48" s="384">
        <v>0</v>
      </c>
      <c r="BA48" s="384">
        <v>0</v>
      </c>
      <c r="BB48" s="393"/>
      <c r="BC48" s="393"/>
      <c r="BD48" s="385" t="s">
        <v>1</v>
      </c>
      <c r="BE48" s="394">
        <v>574.81652206873991</v>
      </c>
      <c r="BF48" s="394">
        <v>0</v>
      </c>
      <c r="BG48" s="394">
        <v>517.00242893084999</v>
      </c>
      <c r="BH48" s="394">
        <v>0</v>
      </c>
      <c r="BI48" s="394">
        <v>53.624071918779904</v>
      </c>
      <c r="BJ48" s="394">
        <v>0</v>
      </c>
      <c r="BK48" s="394">
        <v>4.1896662191099994</v>
      </c>
      <c r="BL48" s="394">
        <v>3.5499999999999996E-4</v>
      </c>
      <c r="BM48" s="394">
        <v>0</v>
      </c>
      <c r="BN48" s="400"/>
      <c r="BV48" s="400"/>
      <c r="CD48" s="400"/>
    </row>
    <row r="49" spans="1:82" s="372" customFormat="1">
      <c r="B49" s="385">
        <v>11</v>
      </c>
      <c r="C49" s="385"/>
      <c r="D49" s="385"/>
      <c r="E49" s="385" t="s">
        <v>2</v>
      </c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8"/>
      <c r="S49" s="385"/>
      <c r="T49" s="387"/>
      <c r="U49" s="387"/>
      <c r="V49" s="387"/>
      <c r="W49" s="387"/>
      <c r="X49" s="388"/>
      <c r="Y49" s="385"/>
      <c r="Z49" s="385"/>
      <c r="AA49" s="395">
        <v>4.3137587183165627E-2</v>
      </c>
      <c r="AB49" s="385"/>
      <c r="AC49" s="388"/>
      <c r="AE49" s="385"/>
      <c r="AF49" s="385"/>
      <c r="AG49" s="385"/>
      <c r="AH49" s="388"/>
      <c r="AI49" s="397"/>
      <c r="AJ49" s="398">
        <v>1556875.5393459999</v>
      </c>
      <c r="AK49" s="398">
        <v>14695.87</v>
      </c>
      <c r="AL49" s="385"/>
      <c r="AM49" s="385" t="s">
        <v>2</v>
      </c>
      <c r="AN49" s="397">
        <v>4526116.0594969997</v>
      </c>
      <c r="AO49" s="397">
        <v>37540.193333333329</v>
      </c>
      <c r="AP49" s="396">
        <v>4.5261160594969994</v>
      </c>
      <c r="AQ49" s="400"/>
      <c r="AS49" s="398">
        <v>26602.758339150001</v>
      </c>
      <c r="AT49" s="398">
        <v>0</v>
      </c>
      <c r="AU49" s="384">
        <v>0</v>
      </c>
      <c r="AV49" s="384">
        <v>0</v>
      </c>
      <c r="AW49" s="384">
        <v>26602.758339150001</v>
      </c>
      <c r="AX49" s="384">
        <v>0</v>
      </c>
      <c r="AY49" s="384">
        <v>0</v>
      </c>
      <c r="AZ49" s="384">
        <v>0</v>
      </c>
      <c r="BA49" s="384">
        <v>0</v>
      </c>
      <c r="BB49" s="393"/>
      <c r="BC49" s="393"/>
      <c r="BD49" s="385" t="s">
        <v>2</v>
      </c>
      <c r="BE49" s="394">
        <v>500.63161767987998</v>
      </c>
      <c r="BF49" s="394">
        <v>0</v>
      </c>
      <c r="BG49" s="394">
        <v>385.02090875840003</v>
      </c>
      <c r="BH49" s="394">
        <v>0</v>
      </c>
      <c r="BI49" s="394">
        <v>66.579100047499992</v>
      </c>
      <c r="BJ49" s="394">
        <v>0</v>
      </c>
      <c r="BK49" s="394">
        <v>48.94193578398</v>
      </c>
      <c r="BL49" s="394">
        <v>8.9673089999999997E-2</v>
      </c>
      <c r="BM49" s="394">
        <v>0</v>
      </c>
      <c r="BN49" s="400"/>
      <c r="BV49" s="400"/>
      <c r="CD49" s="400"/>
    </row>
    <row r="50" spans="1:82" s="372" customFormat="1">
      <c r="B50" s="385">
        <v>12</v>
      </c>
      <c r="C50" s="385"/>
      <c r="D50" s="385"/>
      <c r="E50" s="385" t="s">
        <v>3</v>
      </c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8"/>
      <c r="S50" s="385"/>
      <c r="T50" s="387"/>
      <c r="U50" s="387"/>
      <c r="V50" s="387"/>
      <c r="W50" s="387"/>
      <c r="X50" s="388"/>
      <c r="Y50" s="385"/>
      <c r="Z50" s="385"/>
      <c r="AA50" s="395">
        <v>9.3927624620309347E-2</v>
      </c>
      <c r="AB50" s="385"/>
      <c r="AC50" s="388"/>
      <c r="AE50" s="385"/>
      <c r="AF50" s="385"/>
      <c r="AG50" s="385"/>
      <c r="AH50" s="388"/>
      <c r="AI50" s="397"/>
      <c r="AJ50" s="398">
        <v>1670531.20006638</v>
      </c>
      <c r="AK50" s="398">
        <v>15874.02</v>
      </c>
      <c r="AL50" s="385"/>
      <c r="AM50" s="385" t="s">
        <v>3</v>
      </c>
      <c r="AN50" s="397">
        <v>5362726.4857398598</v>
      </c>
      <c r="AO50" s="397">
        <v>40468.568656060605</v>
      </c>
      <c r="AP50" s="396">
        <v>5.3627264857398593</v>
      </c>
      <c r="AQ50" s="400"/>
      <c r="AS50" s="398">
        <v>3270.8284399999998</v>
      </c>
      <c r="AT50" s="398">
        <v>0</v>
      </c>
      <c r="AU50" s="384">
        <v>0</v>
      </c>
      <c r="AV50" s="384">
        <v>0</v>
      </c>
      <c r="AW50" s="384">
        <v>3270.8284399999998</v>
      </c>
      <c r="AX50" s="384">
        <v>0</v>
      </c>
      <c r="AY50" s="384">
        <v>0</v>
      </c>
      <c r="AZ50" s="384">
        <v>0</v>
      </c>
      <c r="BA50" s="384">
        <v>0</v>
      </c>
      <c r="BB50" s="393"/>
      <c r="BC50" s="393"/>
      <c r="BD50" s="385" t="s">
        <v>3</v>
      </c>
      <c r="BE50" s="394">
        <v>266.90868322882</v>
      </c>
      <c r="BF50" s="394">
        <v>0</v>
      </c>
      <c r="BG50" s="394">
        <v>145.71327067337998</v>
      </c>
      <c r="BH50" s="394">
        <v>0</v>
      </c>
      <c r="BI50" s="394">
        <v>118.80082987637998</v>
      </c>
      <c r="BJ50" s="394">
        <v>0</v>
      </c>
      <c r="BK50" s="394">
        <v>2.39458267906</v>
      </c>
      <c r="BL50" s="394">
        <v>0</v>
      </c>
      <c r="BM50" s="394">
        <v>0</v>
      </c>
      <c r="BN50" s="400"/>
      <c r="BV50" s="400"/>
      <c r="CD50" s="400"/>
    </row>
    <row r="51" spans="1:82" s="372" customFormat="1">
      <c r="A51" s="385">
        <v>2014</v>
      </c>
      <c r="B51" s="385">
        <v>1</v>
      </c>
      <c r="C51" s="385"/>
      <c r="D51" s="454">
        <v>2022</v>
      </c>
      <c r="E51" s="454" t="s">
        <v>4</v>
      </c>
      <c r="F51" s="387"/>
      <c r="G51" s="387"/>
      <c r="H51" s="387"/>
      <c r="I51" s="403">
        <v>1.0147432913441767</v>
      </c>
      <c r="J51" s="403">
        <v>1.0132160863848749</v>
      </c>
      <c r="K51" s="403">
        <v>1.0160073176209903</v>
      </c>
      <c r="L51" s="473">
        <v>0.16240364026077958</v>
      </c>
      <c r="M51" s="473">
        <v>0.29861716924367498</v>
      </c>
      <c r="N51" s="473">
        <v>0.16195217081945046</v>
      </c>
      <c r="O51" s="473">
        <v>4.5545810463073044E-2</v>
      </c>
      <c r="P51" s="473">
        <v>3.4669119929953363E-2</v>
      </c>
      <c r="Q51" s="473">
        <v>0.10784729381780234</v>
      </c>
      <c r="R51" s="404"/>
      <c r="S51" s="385"/>
      <c r="T51" s="474">
        <v>46.637394546071974</v>
      </c>
      <c r="U51" s="474">
        <v>24.524035523142054</v>
      </c>
      <c r="V51" s="474">
        <v>1.5998603976116132</v>
      </c>
      <c r="W51" s="474">
        <v>20.513498625318309</v>
      </c>
      <c r="X51" s="388"/>
      <c r="Y51" s="401"/>
      <c r="Z51" s="405">
        <v>7.2070046536556021E-2</v>
      </c>
      <c r="AA51" s="406">
        <v>8.87184657027833E-2</v>
      </c>
      <c r="AB51" s="407">
        <v>0.16078851223933932</v>
      </c>
      <c r="AC51" s="388"/>
      <c r="AE51" s="385"/>
      <c r="AF51" s="402">
        <v>1.1706634988766187</v>
      </c>
      <c r="AG51" s="402">
        <v>1.0665353224119269</v>
      </c>
      <c r="AH51" s="388"/>
      <c r="AI51" s="396"/>
      <c r="AJ51" s="398">
        <v>1623963.7516399999</v>
      </c>
      <c r="AK51" s="398">
        <v>15766.38</v>
      </c>
      <c r="AL51" s="401">
        <v>2022</v>
      </c>
      <c r="AM51" s="401" t="s">
        <v>4</v>
      </c>
      <c r="AN51" s="396">
        <v>5567623.0449699061</v>
      </c>
      <c r="AO51" s="396">
        <v>40325.081587301604</v>
      </c>
      <c r="AP51" s="396">
        <v>5.5676230449699062</v>
      </c>
      <c r="AQ51" s="399"/>
      <c r="AS51" s="398">
        <v>917.77578500000004</v>
      </c>
      <c r="AT51" s="398">
        <v>0</v>
      </c>
      <c r="AU51" s="384">
        <v>0</v>
      </c>
      <c r="AV51" s="384">
        <v>0</v>
      </c>
      <c r="AW51" s="384">
        <v>917.77578500000004</v>
      </c>
      <c r="AX51" s="384">
        <v>0</v>
      </c>
      <c r="AY51" s="384">
        <v>0</v>
      </c>
      <c r="AZ51" s="384">
        <v>0</v>
      </c>
      <c r="BA51" s="384">
        <v>0</v>
      </c>
      <c r="BB51" s="393"/>
      <c r="BC51" s="408">
        <v>2022</v>
      </c>
      <c r="BD51" s="401" t="s">
        <v>4</v>
      </c>
      <c r="BE51" s="394">
        <v>119.82565067697</v>
      </c>
      <c r="BF51" s="394">
        <v>0</v>
      </c>
      <c r="BG51" s="394">
        <v>17.891928604499999</v>
      </c>
      <c r="BH51" s="394">
        <v>0</v>
      </c>
      <c r="BI51" s="394">
        <v>95.398911386760005</v>
      </c>
      <c r="BJ51" s="394">
        <v>0</v>
      </c>
      <c r="BK51" s="394">
        <v>1.2105106862400001</v>
      </c>
      <c r="BL51" s="394">
        <v>5.3243</v>
      </c>
      <c r="BM51" s="394">
        <v>0</v>
      </c>
      <c r="BN51" s="399"/>
      <c r="BO51" s="408">
        <v>2022</v>
      </c>
      <c r="BP51" s="401" t="s">
        <v>4</v>
      </c>
      <c r="BQ51" s="478">
        <v>0.81561684035582327</v>
      </c>
      <c r="BR51" s="478">
        <v>0.10942355474054997</v>
      </c>
      <c r="BS51" s="478">
        <v>6.0512571470259645E-2</v>
      </c>
      <c r="BT51" s="478">
        <v>8.5177351069857608E-3</v>
      </c>
      <c r="BU51" s="478">
        <v>5.9292983263814188E-3</v>
      </c>
      <c r="BV51" s="399"/>
      <c r="BX51" s="476">
        <v>49.127680260918751</v>
      </c>
      <c r="BY51" s="477">
        <v>40.069363348421696</v>
      </c>
      <c r="BZ51" s="477">
        <v>5.3757254103068801</v>
      </c>
      <c r="CA51" s="477">
        <v>2.97284226295691</v>
      </c>
      <c r="CB51" s="477">
        <v>0.41845656688319904</v>
      </c>
      <c r="CC51" s="477">
        <v>0.29129267235006701</v>
      </c>
      <c r="CD51" s="399"/>
    </row>
    <row r="52" spans="1:82" s="372" customFormat="1">
      <c r="A52" s="385"/>
      <c r="B52" s="385">
        <v>2</v>
      </c>
      <c r="C52" s="385"/>
      <c r="D52" s="454"/>
      <c r="E52" s="454" t="s">
        <v>1</v>
      </c>
      <c r="F52" s="387"/>
      <c r="G52" s="387"/>
      <c r="H52" s="387"/>
      <c r="I52" s="403">
        <v>1.0494479748185861</v>
      </c>
      <c r="J52" s="403">
        <v>1.0500689344812963</v>
      </c>
      <c r="K52" s="403">
        <v>1.0479578211963292</v>
      </c>
      <c r="L52" s="473">
        <v>0.1611601802734135</v>
      </c>
      <c r="M52" s="473">
        <v>0.25966187733953516</v>
      </c>
      <c r="N52" s="473">
        <v>0.15713691112568839</v>
      </c>
      <c r="O52" s="473">
        <v>3.420045618477352E-2</v>
      </c>
      <c r="P52" s="473">
        <v>3.6372150611930554E-2</v>
      </c>
      <c r="Q52" s="473">
        <v>3.1447119544524504E-2</v>
      </c>
      <c r="R52" s="404"/>
      <c r="S52" s="385"/>
      <c r="T52" s="474">
        <v>22.917375980647048</v>
      </c>
      <c r="U52" s="474">
        <v>10.955777672775938</v>
      </c>
      <c r="V52" s="474">
        <v>1.7925067141914601</v>
      </c>
      <c r="W52" s="474">
        <v>10.169091593679649</v>
      </c>
      <c r="X52" s="388"/>
      <c r="Y52" s="401"/>
      <c r="Z52" s="405">
        <v>7.6531159144475946E-2</v>
      </c>
      <c r="AA52" s="406">
        <v>8.5239808585340082E-2</v>
      </c>
      <c r="AB52" s="407">
        <v>0.16177096772981603</v>
      </c>
      <c r="AC52" s="388"/>
      <c r="AE52" s="385"/>
      <c r="AF52" s="402">
        <v>1.2033802209128801</v>
      </c>
      <c r="AG52" s="402">
        <v>1.1040797423947886</v>
      </c>
      <c r="AH52" s="388"/>
      <c r="AI52" s="396"/>
      <c r="AJ52" s="398">
        <v>1661276.9316346799</v>
      </c>
      <c r="AK52" s="398">
        <v>16767.54</v>
      </c>
      <c r="AL52" s="401"/>
      <c r="AM52" s="401" t="s">
        <v>1</v>
      </c>
      <c r="AN52" s="396">
        <v>4979745.1952020004</v>
      </c>
      <c r="AO52" s="396">
        <v>35569.736666666664</v>
      </c>
      <c r="AP52" s="396">
        <v>4.9797451952020007</v>
      </c>
      <c r="AQ52" s="399"/>
      <c r="AS52" s="398">
        <v>3549.1827361000001</v>
      </c>
      <c r="AT52" s="398">
        <v>0</v>
      </c>
      <c r="AU52" s="384">
        <v>0</v>
      </c>
      <c r="AV52" s="384">
        <v>0</v>
      </c>
      <c r="AW52" s="384">
        <v>3549.1827361000001</v>
      </c>
      <c r="AX52" s="384">
        <v>0</v>
      </c>
      <c r="AY52" s="384">
        <v>0</v>
      </c>
      <c r="AZ52" s="384">
        <v>0</v>
      </c>
      <c r="BA52" s="384">
        <v>0</v>
      </c>
      <c r="BB52" s="393"/>
      <c r="BC52" s="408"/>
      <c r="BD52" s="401" t="s">
        <v>1</v>
      </c>
      <c r="BE52" s="394">
        <v>156.10896998401998</v>
      </c>
      <c r="BF52" s="394">
        <v>0</v>
      </c>
      <c r="BG52" s="394">
        <v>84.022013301000001</v>
      </c>
      <c r="BH52" s="394">
        <v>0</v>
      </c>
      <c r="BI52" s="394">
        <v>18.295108342999999</v>
      </c>
      <c r="BJ52" s="394">
        <v>0</v>
      </c>
      <c r="BK52" s="394">
        <v>1.12977268188</v>
      </c>
      <c r="BL52" s="394">
        <v>52.662080120000006</v>
      </c>
      <c r="BM52" s="394">
        <v>0</v>
      </c>
      <c r="BN52" s="399"/>
      <c r="BO52" s="408"/>
      <c r="BP52" s="401" t="s">
        <v>1</v>
      </c>
      <c r="BQ52" s="478">
        <v>0.8285560004553274</v>
      </c>
      <c r="BR52" s="478">
        <v>9.5085685447001245E-2</v>
      </c>
      <c r="BS52" s="478">
        <v>6.2543337789207884E-2</v>
      </c>
      <c r="BT52" s="478">
        <v>8.4777421211947937E-3</v>
      </c>
      <c r="BU52" s="478">
        <v>5.3372341872686283E-3</v>
      </c>
      <c r="BV52" s="399"/>
      <c r="BX52" s="476">
        <v>50.888445969609634</v>
      </c>
      <c r="BY52" s="477">
        <v>42.163927261966784</v>
      </c>
      <c r="BZ52" s="477">
        <v>4.8387627663530193</v>
      </c>
      <c r="CA52" s="477">
        <v>3.1827332658451502</v>
      </c>
      <c r="CB52" s="477">
        <v>0.43141912187870501</v>
      </c>
      <c r="CC52" s="477">
        <v>0.27160355356597299</v>
      </c>
      <c r="CD52" s="399"/>
    </row>
    <row r="53" spans="1:82" s="372" customFormat="1">
      <c r="A53" s="385"/>
      <c r="B53" s="385">
        <v>3</v>
      </c>
      <c r="C53" s="385"/>
      <c r="D53" s="454"/>
      <c r="E53" s="454" t="s">
        <v>2</v>
      </c>
      <c r="F53" s="387"/>
      <c r="G53" s="387"/>
      <c r="H53" s="387"/>
      <c r="I53" s="403">
        <v>1.0778711856356058</v>
      </c>
      <c r="J53" s="403">
        <v>1.0832109169644688</v>
      </c>
      <c r="K53" s="403">
        <v>1.073845747630082</v>
      </c>
      <c r="L53" s="473">
        <v>0.12582798248038451</v>
      </c>
      <c r="M53" s="473">
        <v>0.27689260502905055</v>
      </c>
      <c r="N53" s="473">
        <v>0.17865992593209978</v>
      </c>
      <c r="O53" s="473">
        <v>2.7083963663785404E-2</v>
      </c>
      <c r="P53" s="473">
        <v>3.1561720754593736E-2</v>
      </c>
      <c r="Q53" s="473">
        <v>2.4703214108559912E-2</v>
      </c>
      <c r="R53" s="404"/>
      <c r="S53" s="385"/>
      <c r="T53" s="474">
        <v>28.555722648802224</v>
      </c>
      <c r="U53" s="474">
        <v>14.86288795378951</v>
      </c>
      <c r="V53" s="474">
        <v>2.3409801834267845</v>
      </c>
      <c r="W53" s="474">
        <v>11.351854511585929</v>
      </c>
      <c r="X53" s="388"/>
      <c r="Y53" s="401"/>
      <c r="Z53" s="405">
        <v>4.2489837762447413E-2</v>
      </c>
      <c r="AA53" s="406">
        <v>8.2080034121112755E-2</v>
      </c>
      <c r="AB53" s="407">
        <v>0.12456987188356017</v>
      </c>
      <c r="AC53" s="388"/>
      <c r="AE53" s="385"/>
      <c r="AF53" s="402">
        <v>1.2064182355217741</v>
      </c>
      <c r="AG53" s="402">
        <v>1.115167474072474</v>
      </c>
      <c r="AH53" s="388"/>
      <c r="AI53" s="397"/>
      <c r="AJ53" s="398">
        <v>1640331.7872486298</v>
      </c>
      <c r="AK53" s="398">
        <v>16520.900000000001</v>
      </c>
      <c r="AL53" s="401"/>
      <c r="AM53" s="401" t="s">
        <v>2</v>
      </c>
      <c r="AN53" s="397">
        <v>4917962.2201123331</v>
      </c>
      <c r="AO53" s="397">
        <v>34437.443333333336</v>
      </c>
      <c r="AP53" s="396">
        <v>4.917962220112333</v>
      </c>
      <c r="AQ53" s="400"/>
      <c r="AS53" s="398">
        <v>861.35055328999999</v>
      </c>
      <c r="AT53" s="398">
        <v>0</v>
      </c>
      <c r="AU53" s="384">
        <v>0</v>
      </c>
      <c r="AV53" s="384">
        <v>0</v>
      </c>
      <c r="AW53" s="384">
        <v>861.35055328999999</v>
      </c>
      <c r="AX53" s="384">
        <v>0</v>
      </c>
      <c r="AY53" s="384">
        <v>0</v>
      </c>
      <c r="AZ53" s="384">
        <v>0</v>
      </c>
      <c r="BA53" s="384">
        <v>0</v>
      </c>
      <c r="BB53" s="393"/>
      <c r="BC53" s="408"/>
      <c r="BD53" s="401" t="s">
        <v>2</v>
      </c>
      <c r="BE53" s="394">
        <v>52.476134293000001</v>
      </c>
      <c r="BF53" s="394">
        <v>0</v>
      </c>
      <c r="BG53" s="394">
        <v>3.2194562860000002</v>
      </c>
      <c r="BH53" s="394">
        <v>0</v>
      </c>
      <c r="BI53" s="394">
        <v>36.722806540999997</v>
      </c>
      <c r="BJ53" s="394">
        <v>0</v>
      </c>
      <c r="BK53" s="394">
        <v>0.80913914699999989</v>
      </c>
      <c r="BL53" s="394">
        <v>11.724732319999999</v>
      </c>
      <c r="BM53" s="394">
        <v>0</v>
      </c>
      <c r="BN53" s="400"/>
      <c r="BO53" s="408"/>
      <c r="BP53" s="401" t="s">
        <v>2</v>
      </c>
      <c r="BQ53" s="478">
        <v>0.82322510005905714</v>
      </c>
      <c r="BR53" s="478">
        <v>9.5031745890316446E-2</v>
      </c>
      <c r="BS53" s="478">
        <v>6.7521673191289405E-2</v>
      </c>
      <c r="BT53" s="478">
        <v>8.9270259734915321E-3</v>
      </c>
      <c r="BU53" s="478">
        <v>5.2944548858454591E-3</v>
      </c>
      <c r="BV53" s="400"/>
      <c r="BX53" s="476">
        <v>50.365949879884305</v>
      </c>
      <c r="BY53" s="477">
        <v>41.462514129437217</v>
      </c>
      <c r="BZ53" s="477">
        <v>4.7863641505095798</v>
      </c>
      <c r="CA53" s="477">
        <v>3.4007932077584098</v>
      </c>
      <c r="CB53" s="477">
        <v>0.44961814275729994</v>
      </c>
      <c r="CC53" s="477">
        <v>0.266660249421801</v>
      </c>
      <c r="CD53" s="400"/>
    </row>
    <row r="54" spans="1:82" s="372" customFormat="1">
      <c r="A54" s="385"/>
      <c r="B54" s="385">
        <v>4</v>
      </c>
      <c r="C54" s="385"/>
      <c r="D54" s="454"/>
      <c r="E54" s="454" t="s">
        <v>3</v>
      </c>
      <c r="F54" s="387"/>
      <c r="G54" s="387"/>
      <c r="H54" s="387"/>
      <c r="I54" s="403">
        <v>1.103528215666987</v>
      </c>
      <c r="J54" s="403">
        <v>1.1096284238857217</v>
      </c>
      <c r="K54" s="403">
        <v>1.0936285876417173</v>
      </c>
      <c r="L54" s="473">
        <v>0.13702579998340791</v>
      </c>
      <c r="M54" s="473">
        <v>0.13312281577317009</v>
      </c>
      <c r="N54" s="473">
        <v>0.19248498534202985</v>
      </c>
      <c r="O54" s="473">
        <v>2.3803428807916083E-2</v>
      </c>
      <c r="P54" s="473">
        <v>2.4388146858124182E-2</v>
      </c>
      <c r="Q54" s="473">
        <v>1.8422422452475162E-2</v>
      </c>
      <c r="R54" s="404"/>
      <c r="S54" s="385"/>
      <c r="T54" s="474">
        <v>33.307315258352496</v>
      </c>
      <c r="U54" s="474">
        <v>18.80106063336304</v>
      </c>
      <c r="V54" s="474">
        <v>1.8306889909157187</v>
      </c>
      <c r="W54" s="474">
        <v>12.67556563407374</v>
      </c>
      <c r="X54" s="388"/>
      <c r="Y54" s="401"/>
      <c r="Z54" s="405">
        <v>4.5540337212671256E-2</v>
      </c>
      <c r="AA54" s="406">
        <v>9.1284664786435377E-2</v>
      </c>
      <c r="AB54" s="407">
        <v>0.13682500199910663</v>
      </c>
      <c r="AC54" s="388"/>
      <c r="AE54" s="385"/>
      <c r="AF54" s="402">
        <v>1.1624530855527047</v>
      </c>
      <c r="AG54" s="402">
        <v>1.1228080688988871</v>
      </c>
      <c r="AH54" s="388"/>
      <c r="AI54" s="397"/>
      <c r="AJ54" s="398">
        <v>1599573.4002261499</v>
      </c>
      <c r="AK54" s="398">
        <v>15775.84</v>
      </c>
      <c r="AL54" s="401"/>
      <c r="AM54" s="401" t="s">
        <v>3</v>
      </c>
      <c r="AN54" s="397">
        <v>5939823.7802266665</v>
      </c>
      <c r="AO54" s="397">
        <v>34816.959999999999</v>
      </c>
      <c r="AP54" s="396">
        <v>5.9398237802266669</v>
      </c>
      <c r="AQ54" s="400"/>
      <c r="AS54" s="398">
        <v>3152.3615974600002</v>
      </c>
      <c r="AT54" s="398">
        <v>0</v>
      </c>
      <c r="AU54" s="384">
        <v>0</v>
      </c>
      <c r="AV54" s="384">
        <v>0</v>
      </c>
      <c r="AW54" s="384">
        <v>3152.3615974600002</v>
      </c>
      <c r="AX54" s="384">
        <v>0</v>
      </c>
      <c r="AY54" s="384">
        <v>0</v>
      </c>
      <c r="AZ54" s="384">
        <v>0</v>
      </c>
      <c r="BA54" s="384">
        <v>0</v>
      </c>
      <c r="BB54" s="393"/>
      <c r="BC54" s="408"/>
      <c r="BD54" s="401" t="s">
        <v>3</v>
      </c>
      <c r="BE54" s="394">
        <v>252.10319914794999</v>
      </c>
      <c r="BF54" s="394">
        <v>0</v>
      </c>
      <c r="BG54" s="394">
        <v>28.92688600208</v>
      </c>
      <c r="BH54" s="394">
        <v>0</v>
      </c>
      <c r="BI54" s="394">
        <v>192.93820902971001</v>
      </c>
      <c r="BJ54" s="394">
        <v>0</v>
      </c>
      <c r="BK54" s="394">
        <v>1.01607717616</v>
      </c>
      <c r="BL54" s="394">
        <v>29.222026940000003</v>
      </c>
      <c r="BM54" s="394">
        <v>0</v>
      </c>
      <c r="BN54" s="400"/>
      <c r="BO54" s="408"/>
      <c r="BP54" s="401" t="s">
        <v>3</v>
      </c>
      <c r="BQ54" s="478">
        <v>0.80481423898984972</v>
      </c>
      <c r="BR54" s="478">
        <v>0.12049785395809401</v>
      </c>
      <c r="BS54" s="478">
        <v>6.1697961521759187E-2</v>
      </c>
      <c r="BT54" s="478">
        <v>8.3067298279460942E-3</v>
      </c>
      <c r="BU54" s="478">
        <v>4.6832157023509536E-3</v>
      </c>
      <c r="BV54" s="400"/>
      <c r="BX54" s="476">
        <v>57.164924010940581</v>
      </c>
      <c r="BY54" s="477">
        <v>46.007144814777732</v>
      </c>
      <c r="BZ54" s="477">
        <v>6.8882506649958604</v>
      </c>
      <c r="CA54" s="477">
        <v>3.5269592820212998</v>
      </c>
      <c r="CB54" s="477">
        <v>0.47485357939395201</v>
      </c>
      <c r="CC54" s="477">
        <v>0.267715669751736</v>
      </c>
      <c r="CD54" s="400"/>
    </row>
    <row r="55" spans="1:82" s="372" customFormat="1">
      <c r="A55" s="385"/>
      <c r="B55" s="385">
        <v>5</v>
      </c>
      <c r="C55" s="385"/>
      <c r="D55" s="454">
        <v>2023</v>
      </c>
      <c r="E55" s="454" t="s">
        <v>4</v>
      </c>
      <c r="F55" s="387"/>
      <c r="G55" s="387"/>
      <c r="H55" s="387"/>
      <c r="I55" s="403">
        <v>1.1320134682247629</v>
      </c>
      <c r="J55" s="403">
        <v>1.1228200574324037</v>
      </c>
      <c r="K55" s="403">
        <v>1.1473642719858888</v>
      </c>
      <c r="L55" s="473">
        <v>0.11556634853455861</v>
      </c>
      <c r="M55" s="473">
        <v>0.10817432976078423</v>
      </c>
      <c r="N55" s="473">
        <v>0.12928740973290864</v>
      </c>
      <c r="O55" s="473">
        <v>2.5812890104091268E-2</v>
      </c>
      <c r="P55" s="473">
        <v>1.1888334205145235E-2</v>
      </c>
      <c r="Q55" s="473">
        <v>4.9135222827382474E-2</v>
      </c>
      <c r="R55" s="404"/>
      <c r="S55" s="385"/>
      <c r="T55" s="474">
        <v>33.56525891553008</v>
      </c>
      <c r="U55" s="474">
        <v>22.910312636500223</v>
      </c>
      <c r="V55" s="474">
        <v>1.8792316373026852</v>
      </c>
      <c r="W55" s="474">
        <v>8.7757146417271752</v>
      </c>
      <c r="X55" s="388"/>
      <c r="Y55" s="401"/>
      <c r="Z55" s="405">
        <v>-0.14016150551907702</v>
      </c>
      <c r="AA55" s="406">
        <v>0.25858255815065556</v>
      </c>
      <c r="AB55" s="407">
        <v>0.11842105263157854</v>
      </c>
      <c r="AC55" s="388"/>
      <c r="AE55" s="385"/>
      <c r="AF55" s="402">
        <v>1.0406908207086483</v>
      </c>
      <c r="AG55" s="402">
        <v>1.1078761721736643</v>
      </c>
      <c r="AH55" s="388"/>
      <c r="AI55" s="397"/>
      <c r="AJ55" s="398">
        <v>1516878.5070199999</v>
      </c>
      <c r="AK55" s="398">
        <v>15407.67</v>
      </c>
      <c r="AL55" s="401">
        <v>2023</v>
      </c>
      <c r="AM55" s="401" t="s">
        <v>4</v>
      </c>
      <c r="AN55" s="397">
        <v>6810766.9898220403</v>
      </c>
      <c r="AO55" s="397">
        <v>38107.743333333332</v>
      </c>
      <c r="AP55" s="396">
        <v>6.8107669898220404</v>
      </c>
      <c r="AQ55" s="400"/>
      <c r="AS55" s="398">
        <v>436.98042099999998</v>
      </c>
      <c r="AT55" s="398">
        <v>0</v>
      </c>
      <c r="AU55" s="384">
        <v>0</v>
      </c>
      <c r="AV55" s="384">
        <v>0</v>
      </c>
      <c r="AW55" s="384">
        <v>436.98042099999998</v>
      </c>
      <c r="AX55" s="384">
        <v>0</v>
      </c>
      <c r="AY55" s="384">
        <v>0</v>
      </c>
      <c r="AZ55" s="384">
        <v>0</v>
      </c>
      <c r="BA55" s="384">
        <v>0</v>
      </c>
      <c r="BB55" s="393"/>
      <c r="BC55" s="408">
        <v>2023</v>
      </c>
      <c r="BD55" s="401" t="s">
        <v>4</v>
      </c>
      <c r="BE55" s="394">
        <v>74.143288780419994</v>
      </c>
      <c r="BF55" s="394">
        <v>0</v>
      </c>
      <c r="BG55" s="394">
        <v>11.876908453</v>
      </c>
      <c r="BH55" s="394">
        <v>0</v>
      </c>
      <c r="BI55" s="394">
        <v>52.540328922</v>
      </c>
      <c r="BJ55" s="394">
        <v>0</v>
      </c>
      <c r="BK55" s="394">
        <v>2.4615107059999999</v>
      </c>
      <c r="BL55" s="394">
        <v>7.2645406999999995</v>
      </c>
      <c r="BM55" s="394">
        <v>0</v>
      </c>
      <c r="BN55" s="400"/>
      <c r="BO55" s="408">
        <v>2023</v>
      </c>
      <c r="BP55" s="401" t="s">
        <v>4</v>
      </c>
      <c r="BQ55" s="478">
        <v>0.80865847086425491</v>
      </c>
      <c r="BR55" s="478">
        <v>0.11364085038695591</v>
      </c>
      <c r="BS55" s="478">
        <v>6.4444904610960752E-2</v>
      </c>
      <c r="BT55" s="478">
        <v>8.4765078725645687E-3</v>
      </c>
      <c r="BU55" s="478">
        <v>4.7792662652638316E-3</v>
      </c>
      <c r="BV55" s="400"/>
      <c r="BX55" s="476">
        <v>57.445624499205223</v>
      </c>
      <c r="BY55" s="477">
        <v>46.453890865369473</v>
      </c>
      <c r="BZ55" s="477">
        <v>6.5281696190994305</v>
      </c>
      <c r="CA55" s="477">
        <v>3.70207779116835</v>
      </c>
      <c r="CB55" s="477">
        <v>0.48693828831190117</v>
      </c>
      <c r="CC55" s="477">
        <v>0.27454793525606502</v>
      </c>
      <c r="CD55" s="400"/>
    </row>
    <row r="56" spans="1:82" s="372" customFormat="1">
      <c r="A56" s="385"/>
      <c r="B56" s="385">
        <v>6</v>
      </c>
      <c r="C56" s="385"/>
      <c r="D56" s="401"/>
      <c r="E56" s="401" t="s">
        <v>1</v>
      </c>
      <c r="F56" s="387"/>
      <c r="G56" s="387"/>
      <c r="H56" s="387"/>
      <c r="I56" s="403">
        <v>1.1463071392873097</v>
      </c>
      <c r="J56" s="403">
        <v>1.1210666098740523</v>
      </c>
      <c r="K56" s="403">
        <v>1.1751291865312326</v>
      </c>
      <c r="L56" s="473">
        <v>9.2295346499160491E-2</v>
      </c>
      <c r="M56" s="473">
        <v>6.7612394826085165E-2</v>
      </c>
      <c r="N56" s="473">
        <v>0.12135160667986322</v>
      </c>
      <c r="O56" s="473">
        <v>1.2626767669966288E-2</v>
      </c>
      <c r="P56" s="473">
        <v>-1.5616460952443401E-3</v>
      </c>
      <c r="Q56" s="473">
        <v>2.4198866239130368E-2</v>
      </c>
      <c r="R56" s="404"/>
      <c r="S56" s="385"/>
      <c r="T56" s="474">
        <v>26.776726286194233</v>
      </c>
      <c r="U56" s="474">
        <v>16.768350479736949</v>
      </c>
      <c r="V56" s="474">
        <v>1.4362717789902895</v>
      </c>
      <c r="W56" s="474">
        <v>8.5721040274669971</v>
      </c>
      <c r="X56" s="388"/>
      <c r="Y56" s="401"/>
      <c r="Z56" s="405">
        <v>-0.19361512441782547</v>
      </c>
      <c r="AA56" s="406">
        <v>0.28250401330671426</v>
      </c>
      <c r="AB56" s="407">
        <v>8.8888888888888795E-2</v>
      </c>
      <c r="AC56" s="388"/>
      <c r="AE56" s="385"/>
      <c r="AF56" s="402">
        <v>1.0198931018857103</v>
      </c>
      <c r="AG56" s="402">
        <v>1.0600758271718171</v>
      </c>
      <c r="AH56" s="388"/>
      <c r="AI56" s="397"/>
      <c r="AJ56" s="398">
        <v>1572314.19834741</v>
      </c>
      <c r="AK56" s="398">
        <v>15256.46</v>
      </c>
      <c r="AL56" s="401"/>
      <c r="AM56" s="401" t="s">
        <v>1</v>
      </c>
      <c r="AN56" s="397">
        <v>9314946.8933006674</v>
      </c>
      <c r="AO56" s="397">
        <v>36573.016666666663</v>
      </c>
      <c r="AP56" s="396">
        <v>9.3149468933006681</v>
      </c>
      <c r="AQ56" s="400"/>
      <c r="AS56" s="398">
        <v>3992.8531087199999</v>
      </c>
      <c r="AT56" s="398">
        <v>0</v>
      </c>
      <c r="AU56" s="384">
        <v>0</v>
      </c>
      <c r="AV56" s="384">
        <v>0</v>
      </c>
      <c r="AW56" s="384">
        <v>3992.8531087199999</v>
      </c>
      <c r="AX56" s="384">
        <v>0</v>
      </c>
      <c r="AY56" s="384">
        <v>0</v>
      </c>
      <c r="AZ56" s="384">
        <v>0</v>
      </c>
      <c r="BA56" s="384">
        <v>0</v>
      </c>
      <c r="BB56" s="393"/>
      <c r="BC56" s="408"/>
      <c r="BD56" s="401" t="s">
        <v>1</v>
      </c>
      <c r="BE56" s="394">
        <v>438.71526084917997</v>
      </c>
      <c r="BF56" s="394">
        <v>0</v>
      </c>
      <c r="BG56" s="394">
        <v>18</v>
      </c>
      <c r="BH56" s="394">
        <v>7.5736585407000003</v>
      </c>
      <c r="BI56" s="394">
        <v>313.04923917100001</v>
      </c>
      <c r="BJ56" s="394">
        <v>64.212747152860004</v>
      </c>
      <c r="BK56" s="394">
        <v>0.94181406461999995</v>
      </c>
      <c r="BL56" s="394">
        <v>34.937801919999998</v>
      </c>
      <c r="BM56" s="394">
        <v>0</v>
      </c>
      <c r="BN56" s="400"/>
      <c r="BO56" s="408"/>
      <c r="BP56" s="401" t="s">
        <v>1</v>
      </c>
      <c r="BQ56" s="478">
        <v>0.75302403600531953</v>
      </c>
      <c r="BR56" s="478">
        <v>0.1723631429184182</v>
      </c>
      <c r="BS56" s="478">
        <v>6.1849414180458147E-2</v>
      </c>
      <c r="BT56" s="478">
        <v>8.1248544378657896E-3</v>
      </c>
      <c r="BU56" s="478">
        <v>4.6385524579383693E-3</v>
      </c>
      <c r="BV56" s="400"/>
      <c r="BX56" s="476">
        <v>63.798477285055618</v>
      </c>
      <c r="BY56" s="477">
        <v>48.041786856186278</v>
      </c>
      <c r="BZ56" s="477">
        <v>10.996506058261499</v>
      </c>
      <c r="CA56" s="477">
        <v>3.9458984456859558</v>
      </c>
      <c r="CB56" s="477">
        <v>0.51835334129856392</v>
      </c>
      <c r="CC56" s="477">
        <v>0.29593258362331998</v>
      </c>
      <c r="CD56" s="400"/>
    </row>
    <row r="57" spans="1:82" s="372" customFormat="1">
      <c r="A57" s="385"/>
      <c r="B57" s="385">
        <v>7</v>
      </c>
      <c r="C57" s="385"/>
      <c r="D57" s="401"/>
      <c r="E57" s="401" t="s">
        <v>2</v>
      </c>
      <c r="F57" s="387"/>
      <c r="G57" s="387"/>
      <c r="H57" s="387"/>
      <c r="I57" s="403">
        <v>1.1648334864499794</v>
      </c>
      <c r="J57" s="403">
        <v>1.1507548516203872</v>
      </c>
      <c r="K57" s="403">
        <v>1.1823475028396497</v>
      </c>
      <c r="L57" s="473">
        <v>8.0679678586168979E-2</v>
      </c>
      <c r="M57" s="473">
        <v>6.2355293505719001E-2</v>
      </c>
      <c r="N57" s="473">
        <v>0.1010403546775922</v>
      </c>
      <c r="O57" s="473">
        <v>1.6161765488251323E-2</v>
      </c>
      <c r="P57" s="473">
        <v>2.648213896020879E-2</v>
      </c>
      <c r="Q57" s="473">
        <v>6.142572570871474E-3</v>
      </c>
      <c r="R57" s="404"/>
      <c r="S57" s="385"/>
      <c r="T57" s="474">
        <v>10.857774519713686</v>
      </c>
      <c r="U57" s="474">
        <v>4.2089186730788253</v>
      </c>
      <c r="V57" s="474">
        <v>-0.18498921657746928</v>
      </c>
      <c r="W57" s="474">
        <v>6.8338450632123298</v>
      </c>
      <c r="X57" s="388"/>
      <c r="Y57" s="401"/>
      <c r="Z57" s="405">
        <v>-0.21064801045491621</v>
      </c>
      <c r="AA57" s="406">
        <v>0.29114336649206751</v>
      </c>
      <c r="AB57" s="407">
        <v>8.04953560371513E-2</v>
      </c>
      <c r="AC57" s="388"/>
      <c r="AE57" s="385"/>
      <c r="AF57" s="402">
        <v>1.0100847758132272</v>
      </c>
      <c r="AG57" s="402">
        <v>0.97641895462585604</v>
      </c>
      <c r="AH57" s="388"/>
      <c r="AI57" s="397"/>
      <c r="AJ57" s="398">
        <v>1602377.9216491799</v>
      </c>
      <c r="AK57" s="398">
        <v>16143.81</v>
      </c>
      <c r="AL57" s="401"/>
      <c r="AM57" s="401" t="s">
        <v>2</v>
      </c>
      <c r="AN57" s="397">
        <v>10440865.827465666</v>
      </c>
      <c r="AO57" s="397">
        <v>35807.353333333333</v>
      </c>
      <c r="AP57" s="396">
        <v>10.440865827465666</v>
      </c>
      <c r="AQ57" s="400"/>
      <c r="AS57" s="398">
        <v>831.2085262999999</v>
      </c>
      <c r="AT57" s="398">
        <v>0</v>
      </c>
      <c r="AU57" s="384">
        <v>0</v>
      </c>
      <c r="AV57" s="384">
        <v>0</v>
      </c>
      <c r="AW57" s="384">
        <v>831.2085262999999</v>
      </c>
      <c r="AX57" s="384">
        <v>0</v>
      </c>
      <c r="AY57" s="384">
        <v>0</v>
      </c>
      <c r="AZ57" s="384">
        <v>0</v>
      </c>
      <c r="BA57" s="384">
        <v>0</v>
      </c>
      <c r="BB57" s="393"/>
      <c r="BC57" s="408"/>
      <c r="BD57" s="401" t="s">
        <v>2</v>
      </c>
      <c r="BE57" s="394">
        <v>101.34679649835999</v>
      </c>
      <c r="BF57" s="394">
        <v>0</v>
      </c>
      <c r="BG57" s="394">
        <v>49</v>
      </c>
      <c r="BH57" s="394">
        <v>10.674019950000002</v>
      </c>
      <c r="BI57" s="394">
        <v>10.985082070000001</v>
      </c>
      <c r="BJ57" s="394">
        <v>26.229811631</v>
      </c>
      <c r="BK57" s="394">
        <v>1.9333200470000003</v>
      </c>
      <c r="BL57" s="394">
        <v>2.5245627999999996</v>
      </c>
      <c r="BM57" s="394">
        <v>0</v>
      </c>
      <c r="BN57" s="400"/>
      <c r="BO57" s="408"/>
      <c r="BP57" s="401" t="s">
        <v>2</v>
      </c>
      <c r="BQ57" s="478">
        <v>0.76270141351869269</v>
      </c>
      <c r="BR57" s="478">
        <v>0.15821864098892388</v>
      </c>
      <c r="BS57" s="478">
        <v>6.5468281552210073E-2</v>
      </c>
      <c r="BT57" s="478">
        <v>8.9573475453411794E-3</v>
      </c>
      <c r="BU57" s="478">
        <v>4.6543163948321933E-3</v>
      </c>
      <c r="BV57" s="400"/>
      <c r="BX57" s="476">
        <v>65.029293144501679</v>
      </c>
      <c r="BY57" s="477">
        <v>49.597933801432859</v>
      </c>
      <c r="BZ57" s="477">
        <v>10.2888463857934</v>
      </c>
      <c r="CA57" s="477">
        <v>4.2573560727254396</v>
      </c>
      <c r="CB57" s="477">
        <v>0.58248997932317415</v>
      </c>
      <c r="CC57" s="477">
        <v>0.30266690522680295</v>
      </c>
      <c r="CD57" s="400"/>
    </row>
    <row r="58" spans="1:82" s="372" customFormat="1">
      <c r="A58" s="385"/>
      <c r="B58" s="385">
        <v>8</v>
      </c>
      <c r="C58" s="385"/>
      <c r="D58" s="401"/>
      <c r="E58" s="401" t="s">
        <v>3</v>
      </c>
      <c r="F58" s="387"/>
      <c r="G58" s="387"/>
      <c r="H58" s="387"/>
      <c r="I58" s="403">
        <v>1.2062949421879943</v>
      </c>
      <c r="J58" s="403">
        <v>1.1945505552536859</v>
      </c>
      <c r="K58" s="403">
        <v>1.2217508563067836</v>
      </c>
      <c r="L58" s="473">
        <v>9.312559938387599E-2</v>
      </c>
      <c r="M58" s="473">
        <v>7.6532044006751399E-2</v>
      </c>
      <c r="N58" s="473">
        <v>0.11715336460008507</v>
      </c>
      <c r="O58" s="473">
        <v>3.5594319892343851E-2</v>
      </c>
      <c r="P58" s="473">
        <v>3.8058239399668459E-2</v>
      </c>
      <c r="Q58" s="473">
        <v>3.3326372637907831E-2</v>
      </c>
      <c r="R58" s="404"/>
      <c r="S58" s="385"/>
      <c r="T58" s="474">
        <v>3.6455055505643372</v>
      </c>
      <c r="U58" s="474">
        <v>-3.514252299122274</v>
      </c>
      <c r="V58" s="474">
        <v>0.53925298197524651</v>
      </c>
      <c r="W58" s="474">
        <v>6.6205048677113645</v>
      </c>
      <c r="X58" s="388"/>
      <c r="Y58" s="401"/>
      <c r="Z58" s="405">
        <v>-0.13072625695464235</v>
      </c>
      <c r="AA58" s="406">
        <v>0.22136069804225555</v>
      </c>
      <c r="AB58" s="407">
        <v>9.0634441087613205E-2</v>
      </c>
      <c r="AC58" s="388"/>
      <c r="AE58" s="385"/>
      <c r="AF58" s="402">
        <v>1.0462556473862956</v>
      </c>
      <c r="AG58" s="402">
        <v>0.98767595204156933</v>
      </c>
      <c r="AH58" s="388"/>
      <c r="AI58" s="397"/>
      <c r="AJ58" s="398">
        <v>1625530.7547341599</v>
      </c>
      <c r="AK58" s="398">
        <v>15910.8</v>
      </c>
      <c r="AL58" s="401"/>
      <c r="AM58" s="401" t="s">
        <v>3</v>
      </c>
      <c r="AN58" s="397">
        <v>10661777.8442258</v>
      </c>
      <c r="AO58" s="397">
        <v>36775.654476190481</v>
      </c>
      <c r="AP58" s="396">
        <v>10.661777844225799</v>
      </c>
      <c r="AQ58" s="400"/>
      <c r="AS58" s="398">
        <v>902.74962040000003</v>
      </c>
      <c r="AT58" s="398">
        <v>0</v>
      </c>
      <c r="AU58" s="384">
        <v>0</v>
      </c>
      <c r="AV58" s="384">
        <v>0</v>
      </c>
      <c r="AW58" s="384">
        <v>902.74962040000003</v>
      </c>
      <c r="AX58" s="384">
        <v>0</v>
      </c>
      <c r="AY58" s="384">
        <v>0</v>
      </c>
      <c r="AZ58" s="384">
        <v>0</v>
      </c>
      <c r="BA58" s="384">
        <v>0</v>
      </c>
      <c r="BB58" s="393"/>
      <c r="BC58" s="408"/>
      <c r="BD58" s="401" t="s">
        <v>3</v>
      </c>
      <c r="BE58" s="394">
        <v>111.65393540843</v>
      </c>
      <c r="BF58" s="394">
        <v>0</v>
      </c>
      <c r="BG58" s="394">
        <v>32</v>
      </c>
      <c r="BH58" s="394">
        <v>8.95948338</v>
      </c>
      <c r="BI58" s="394">
        <v>8.3199640500000012</v>
      </c>
      <c r="BJ58" s="394">
        <v>43.019634594519999</v>
      </c>
      <c r="BK58" s="394">
        <v>0.5819101139099998</v>
      </c>
      <c r="BL58" s="394">
        <v>18.772943269999999</v>
      </c>
      <c r="BM58" s="394">
        <v>0</v>
      </c>
      <c r="BN58" s="400"/>
      <c r="BO58" s="408"/>
      <c r="BP58" s="401" t="s">
        <v>3</v>
      </c>
      <c r="BQ58" s="478">
        <v>0.76905333911186957</v>
      </c>
      <c r="BR58" s="478">
        <v>0.15647820671935761</v>
      </c>
      <c r="BS58" s="478">
        <v>6.2916351535679163E-2</v>
      </c>
      <c r="BT58" s="478">
        <v>7.425103303556938E-3</v>
      </c>
      <c r="BU58" s="478">
        <v>4.1269993295367296E-3</v>
      </c>
      <c r="BV58" s="400"/>
      <c r="BX58" s="476">
        <v>74.261045396491525</v>
      </c>
      <c r="BY58" s="477">
        <v>57.110704928109939</v>
      </c>
      <c r="BZ58" s="477">
        <v>11.620235212747801</v>
      </c>
      <c r="CA58" s="477">
        <v>4.6722340375726903</v>
      </c>
      <c r="CB58" s="477">
        <v>0.551395933499081</v>
      </c>
      <c r="CC58" s="477">
        <v>0.30647528456201723</v>
      </c>
      <c r="CD58" s="400"/>
    </row>
    <row r="59" spans="1:82" s="372" customFormat="1">
      <c r="A59" s="385"/>
      <c r="B59" s="385">
        <v>9</v>
      </c>
      <c r="C59" s="385"/>
      <c r="D59" s="401">
        <v>2024</v>
      </c>
      <c r="E59" s="401" t="s">
        <v>4</v>
      </c>
      <c r="F59" s="387"/>
      <c r="G59" s="387"/>
      <c r="H59" s="387"/>
      <c r="I59" s="403">
        <v>1.255361012502421</v>
      </c>
      <c r="J59" s="403">
        <v>1.2422503028931982</v>
      </c>
      <c r="K59" s="403">
        <v>1.2881345929886938</v>
      </c>
      <c r="L59" s="473">
        <v>0.10896296531797733</v>
      </c>
      <c r="M59" s="473">
        <v>0.10636632706214777</v>
      </c>
      <c r="N59" s="473">
        <v>0.12269017298155549</v>
      </c>
      <c r="O59" s="473">
        <v>4.0675019515069799E-2</v>
      </c>
      <c r="P59" s="473">
        <v>3.9931125082757424E-2</v>
      </c>
      <c r="Q59" s="473">
        <v>5.4334921346059772E-2</v>
      </c>
      <c r="R59" s="404"/>
      <c r="S59" s="385"/>
      <c r="T59" s="474">
        <v>0.84041442500632524</v>
      </c>
      <c r="U59" s="474">
        <v>-6.7520871740077384</v>
      </c>
      <c r="V59" s="474">
        <v>-0.33730186677344703</v>
      </c>
      <c r="W59" s="474">
        <v>7.9298034657875105</v>
      </c>
      <c r="X59" s="388"/>
      <c r="Y59" s="401"/>
      <c r="Z59" s="405">
        <v>1.4710404986911785E-2</v>
      </c>
      <c r="AA59" s="406">
        <v>8.2348418542500301E-2</v>
      </c>
      <c r="AB59" s="407">
        <v>9.7058823529412086E-2</v>
      </c>
      <c r="AC59" s="388"/>
      <c r="AE59" s="385"/>
      <c r="AF59" s="402">
        <v>1.066926760642444</v>
      </c>
      <c r="AG59" s="402">
        <v>0.97576786113183556</v>
      </c>
      <c r="AH59" s="388"/>
      <c r="AI59" s="396"/>
      <c r="AJ59" s="398">
        <v>1585243.789997</v>
      </c>
      <c r="AK59" s="398">
        <v>15878.44</v>
      </c>
      <c r="AL59" s="401">
        <v>2024</v>
      </c>
      <c r="AM59" s="401" t="s">
        <v>4</v>
      </c>
      <c r="AN59" s="396">
        <v>11528966.024507632</v>
      </c>
      <c r="AO59" s="396">
        <v>43046.179893939392</v>
      </c>
      <c r="AP59" s="396">
        <v>11.528966024507632</v>
      </c>
      <c r="AQ59" s="399"/>
      <c r="AS59" s="398">
        <v>2268.7864346000001</v>
      </c>
      <c r="AT59" s="398">
        <v>0</v>
      </c>
      <c r="AU59" s="384">
        <v>0</v>
      </c>
      <c r="AV59" s="384">
        <v>0</v>
      </c>
      <c r="AW59" s="384">
        <v>2268.7864346000001</v>
      </c>
      <c r="AX59" s="384">
        <v>0</v>
      </c>
      <c r="AY59" s="384">
        <v>0</v>
      </c>
      <c r="AZ59" s="384">
        <v>0</v>
      </c>
      <c r="BA59" s="384">
        <v>0</v>
      </c>
      <c r="BB59" s="393"/>
      <c r="BC59" s="408">
        <v>2024</v>
      </c>
      <c r="BD59" s="401" t="s">
        <v>4</v>
      </c>
      <c r="BE59" s="394">
        <v>188.01345288392</v>
      </c>
      <c r="BF59" s="394">
        <v>0</v>
      </c>
      <c r="BG59" s="394">
        <v>0</v>
      </c>
      <c r="BH59" s="394">
        <v>42.562623709999997</v>
      </c>
      <c r="BI59" s="394">
        <v>8.9039999999999999</v>
      </c>
      <c r="BJ59" s="394">
        <v>118.65274322808</v>
      </c>
      <c r="BK59" s="394">
        <v>1.1657006458400001</v>
      </c>
      <c r="BL59" s="394">
        <v>16.728385300000003</v>
      </c>
      <c r="BM59" s="394">
        <v>0</v>
      </c>
      <c r="BN59" s="399"/>
      <c r="BO59" s="408">
        <v>2024</v>
      </c>
      <c r="BP59" s="401" t="s">
        <v>4</v>
      </c>
      <c r="BQ59" s="478">
        <v>0.75624204491024594</v>
      </c>
      <c r="BR59" s="478">
        <v>0.16182690715465703</v>
      </c>
      <c r="BS59" s="478">
        <v>6.9581411177084218E-2</v>
      </c>
      <c r="BT59" s="478">
        <v>8.0036568555324483E-3</v>
      </c>
      <c r="BU59" s="478">
        <v>4.3459799024804383E-3</v>
      </c>
      <c r="BV59" s="399"/>
      <c r="BX59" s="476">
        <v>72.751217963279828</v>
      </c>
      <c r="BY59" s="477">
        <v>55.017529842261759</v>
      </c>
      <c r="BZ59" s="477">
        <v>11.773104594731901</v>
      </c>
      <c r="CA59" s="477">
        <v>5.0621324107366492</v>
      </c>
      <c r="CB59" s="477">
        <v>0.58227578440014005</v>
      </c>
      <c r="CC59" s="477">
        <v>0.31617533114938801</v>
      </c>
      <c r="CD59" s="399"/>
    </row>
    <row r="60" spans="1:82">
      <c r="B60" s="385">
        <v>10</v>
      </c>
      <c r="D60" s="401"/>
      <c r="E60" s="401" t="s">
        <v>1</v>
      </c>
      <c r="F60" s="387"/>
      <c r="G60" s="387"/>
      <c r="H60" s="387"/>
      <c r="I60" s="403">
        <v>1.2865260740421671</v>
      </c>
      <c r="J60" s="403">
        <v>1.275943639523246</v>
      </c>
      <c r="K60" s="403">
        <v>1.2926680830450834</v>
      </c>
      <c r="L60" s="473">
        <v>0.12232230782583753</v>
      </c>
      <c r="M60" s="473">
        <v>0.13815149633846779</v>
      </c>
      <c r="N60" s="473">
        <v>0.10002210638713205</v>
      </c>
      <c r="O60" s="473">
        <v>2.4825577048646741E-2</v>
      </c>
      <c r="P60" s="473">
        <v>2.7122824242084009E-2</v>
      </c>
      <c r="Q60" s="473">
        <v>3.5194226450134813E-3</v>
      </c>
      <c r="R60" s="404"/>
      <c r="T60" s="474">
        <v>3.5515461528686014</v>
      </c>
      <c r="U60" s="474">
        <v>-7.89066475703018</v>
      </c>
      <c r="V60" s="474">
        <v>0.22934171589307417</v>
      </c>
      <c r="W60" s="474">
        <v>11.212869194005707</v>
      </c>
      <c r="Y60" s="401"/>
      <c r="Z60" s="405">
        <v>1.4480701461055512E-2</v>
      </c>
      <c r="AA60" s="406">
        <v>0.105079091568125</v>
      </c>
      <c r="AB60" s="407">
        <v>0.11955979302918052</v>
      </c>
      <c r="AF60" s="402">
        <v>1.0386591297931467</v>
      </c>
      <c r="AG60" s="402">
        <v>0.96208077803738645</v>
      </c>
      <c r="AI60" s="396"/>
      <c r="AJ60" s="398">
        <v>1557398.0823483998</v>
      </c>
      <c r="AK60" s="398">
        <v>15621.1</v>
      </c>
      <c r="AL60" s="401"/>
      <c r="AM60" s="401" t="s">
        <v>1</v>
      </c>
      <c r="AN60" s="396">
        <v>11109713.189443624</v>
      </c>
      <c r="AO60" s="396">
        <v>42902.662025518344</v>
      </c>
      <c r="AP60" s="396">
        <v>11.109713189443625</v>
      </c>
      <c r="AQ60" s="399"/>
      <c r="AS60" s="398">
        <v>671.91918999999996</v>
      </c>
      <c r="AT60" s="398">
        <v>0</v>
      </c>
      <c r="AU60" s="384">
        <v>0</v>
      </c>
      <c r="AV60" s="384">
        <v>0</v>
      </c>
      <c r="AW60" s="384">
        <v>671.91918999999996</v>
      </c>
      <c r="AX60" s="384">
        <v>0</v>
      </c>
      <c r="AY60" s="384">
        <v>0</v>
      </c>
      <c r="AZ60" s="384">
        <v>0</v>
      </c>
      <c r="BA60" s="384">
        <v>0</v>
      </c>
      <c r="BC60" s="408"/>
      <c r="BD60" s="401" t="s">
        <v>1</v>
      </c>
      <c r="BE60" s="394">
        <v>609.07414569706009</v>
      </c>
      <c r="BF60" s="394">
        <v>500</v>
      </c>
      <c r="BG60" s="394">
        <v>20</v>
      </c>
      <c r="BH60" s="394">
        <v>2.4707424999999996</v>
      </c>
      <c r="BI60" s="394">
        <v>15.234677184000001</v>
      </c>
      <c r="BJ60" s="394">
        <v>41.910394086629999</v>
      </c>
      <c r="BK60" s="394">
        <v>1.7550856163599999</v>
      </c>
      <c r="BL60" s="394">
        <v>27.703246309999997</v>
      </c>
      <c r="BM60" s="394">
        <v>0</v>
      </c>
      <c r="BN60" s="399"/>
      <c r="BO60" s="408"/>
      <c r="BP60" s="401" t="s">
        <v>1</v>
      </c>
      <c r="BQ60" s="479">
        <v>0.77575905722843941</v>
      </c>
      <c r="BR60" s="479">
        <v>0.14069427878202401</v>
      </c>
      <c r="BS60" s="479">
        <v>7.1771938013576758E-2</v>
      </c>
      <c r="BT60" s="479">
        <v>7.6877564117950976E-3</v>
      </c>
      <c r="BU60" s="479">
        <v>4.086969564164716E-3</v>
      </c>
      <c r="BV60" s="399"/>
      <c r="BX60" s="476">
        <v>80.206631945128478</v>
      </c>
      <c r="BY60" s="476">
        <v>62.221021181221296</v>
      </c>
      <c r="BZ60" s="476">
        <v>11.2846142350551</v>
      </c>
      <c r="CA60" s="476">
        <v>5.7565854162435262</v>
      </c>
      <c r="CB60" s="476">
        <v>0.61660904900465097</v>
      </c>
      <c r="CC60" s="476">
        <v>0.32780206360390152</v>
      </c>
      <c r="CD60" s="399"/>
    </row>
    <row r="61" spans="1:82">
      <c r="B61" s="385">
        <v>11</v>
      </c>
      <c r="D61" s="401"/>
      <c r="E61" s="401" t="s">
        <v>2</v>
      </c>
      <c r="F61" s="387"/>
      <c r="G61" s="387"/>
      <c r="H61" s="387"/>
      <c r="I61" s="403">
        <v>1.3116059905093074</v>
      </c>
      <c r="J61" s="403">
        <v>1.3179381709865776</v>
      </c>
      <c r="K61" s="403">
        <v>1.2965167817745986</v>
      </c>
      <c r="L61" s="473">
        <v>0.12600299164358786</v>
      </c>
      <c r="M61" s="473">
        <v>0.14528143777171842</v>
      </c>
      <c r="N61" s="473">
        <v>9.6561525829544914E-2</v>
      </c>
      <c r="O61" s="473">
        <v>1.9494293176927968E-2</v>
      </c>
      <c r="P61" s="473">
        <v>3.2912528549476461E-2</v>
      </c>
      <c r="Q61" s="473">
        <v>2.9773294320449839E-3</v>
      </c>
      <c r="R61" s="404"/>
      <c r="T61" s="474">
        <v>8.9691968077065543</v>
      </c>
      <c r="U61" s="474">
        <v>-2.7732157538349167</v>
      </c>
      <c r="V61" s="474">
        <v>1.2515318950457528</v>
      </c>
      <c r="W61" s="474">
        <v>10.490880666495718</v>
      </c>
      <c r="Y61" s="401"/>
      <c r="Z61" s="405">
        <v>-0.10121354549430017</v>
      </c>
      <c r="AA61" s="406">
        <v>0.22411294919599611</v>
      </c>
      <c r="AB61" s="407">
        <v>0.12289940370169594</v>
      </c>
      <c r="AF61" s="402">
        <v>0.92930248354586198</v>
      </c>
      <c r="AG61" s="402">
        <v>0.94135038210142985</v>
      </c>
      <c r="AI61" s="397"/>
      <c r="AJ61" s="398">
        <v>1466111.9092310299</v>
      </c>
      <c r="AK61" s="398">
        <v>15161.2</v>
      </c>
      <c r="AL61" s="401"/>
      <c r="AM61" s="401" t="s">
        <v>2</v>
      </c>
      <c r="AN61" s="397">
        <v>12172351.388548499</v>
      </c>
      <c r="AO61" s="397">
        <v>48201.999473684213</v>
      </c>
      <c r="AP61" s="396">
        <v>12.172351388548499</v>
      </c>
      <c r="AQ61" s="400"/>
      <c r="AS61" s="398">
        <v>14759.8535345</v>
      </c>
      <c r="AT61" s="398">
        <v>12207.037719</v>
      </c>
      <c r="AU61" s="384">
        <v>0</v>
      </c>
      <c r="AV61" s="384">
        <v>0</v>
      </c>
      <c r="AW61" s="384">
        <v>2552.8158155000001</v>
      </c>
      <c r="AX61" s="384">
        <v>0</v>
      </c>
      <c r="AY61" s="384">
        <v>0</v>
      </c>
      <c r="AZ61" s="384">
        <v>0</v>
      </c>
      <c r="BA61" s="384">
        <v>0</v>
      </c>
      <c r="BC61" s="408"/>
      <c r="BD61" s="401" t="s">
        <v>2</v>
      </c>
      <c r="BE61" s="394">
        <v>175.81590251854999</v>
      </c>
      <c r="BF61" s="394">
        <v>0</v>
      </c>
      <c r="BG61" s="394">
        <v>10</v>
      </c>
      <c r="BH61" s="394">
        <v>40.573991229999997</v>
      </c>
      <c r="BI61" s="394">
        <v>0.67500000000000004</v>
      </c>
      <c r="BJ61" s="394">
        <v>57.12595144838</v>
      </c>
      <c r="BK61" s="394">
        <v>1.48902099017</v>
      </c>
      <c r="BL61" s="394">
        <v>65.951938849999991</v>
      </c>
      <c r="BM61" s="394">
        <v>0</v>
      </c>
      <c r="BN61" s="400"/>
      <c r="BO61" s="408"/>
      <c r="BP61" s="401" t="s">
        <v>2</v>
      </c>
      <c r="BQ61" s="479">
        <v>0.76195043544317231</v>
      </c>
      <c r="BR61" s="479">
        <v>0.14680567202112163</v>
      </c>
      <c r="BS61" s="479">
        <v>7.7964891513006063E-2</v>
      </c>
      <c r="BT61" s="479">
        <v>8.9714007204229011E-3</v>
      </c>
      <c r="BU61" s="479">
        <v>4.3076003022772032E-3</v>
      </c>
      <c r="BV61" s="400"/>
      <c r="BX61" s="476">
        <v>82.313951956775171</v>
      </c>
      <c r="BY61" s="476">
        <v>62.719151536513216</v>
      </c>
      <c r="BZ61" s="476">
        <v>12.084155033728699</v>
      </c>
      <c r="CA61" s="476">
        <v>6.4175983343167697</v>
      </c>
      <c r="CB61" s="476">
        <v>0.73847144788586894</v>
      </c>
      <c r="CC61" s="476">
        <v>0.35457560433063595</v>
      </c>
      <c r="CD61" s="400"/>
    </row>
    <row r="62" spans="1:82">
      <c r="B62" s="385">
        <v>12</v>
      </c>
      <c r="D62" s="401"/>
      <c r="E62" s="401" t="s">
        <v>3</v>
      </c>
      <c r="F62" s="387"/>
      <c r="G62" s="387"/>
      <c r="H62" s="387"/>
      <c r="I62" s="403">
        <v>1.3824366114699167</v>
      </c>
      <c r="J62" s="403">
        <v>1.3845132260764965</v>
      </c>
      <c r="K62" s="403">
        <v>1.3744449935970706</v>
      </c>
      <c r="L62" s="473">
        <v>0.14601874145508242</v>
      </c>
      <c r="M62" s="473">
        <v>0.15902438786483031</v>
      </c>
      <c r="N62" s="473">
        <v>0.1249797669484467</v>
      </c>
      <c r="O62" s="473">
        <v>5.4002971527375543E-2</v>
      </c>
      <c r="P62" s="473">
        <v>5.051455110377634E-2</v>
      </c>
      <c r="Q62" s="473">
        <v>6.0105825792557965E-2</v>
      </c>
      <c r="R62" s="404"/>
      <c r="T62" s="474">
        <v>8.2540659609526887</v>
      </c>
      <c r="U62" s="474">
        <v>0.34678957538996952</v>
      </c>
      <c r="V62" s="474">
        <v>0.11673036107442268</v>
      </c>
      <c r="W62" s="474">
        <v>7.7905460244882967</v>
      </c>
      <c r="Y62" s="401"/>
      <c r="Z62" s="405">
        <v>-0.18659594366785326</v>
      </c>
      <c r="AA62" s="406">
        <v>0.33767777342004313</v>
      </c>
      <c r="AB62" s="407">
        <v>0.15108182975218987</v>
      </c>
      <c r="AF62" s="402">
        <v>0.89630702164213616</v>
      </c>
      <c r="AG62" s="402">
        <v>0.98892361596126088</v>
      </c>
      <c r="AI62" s="397"/>
      <c r="AJ62" s="398">
        <v>1442655.4144378998</v>
      </c>
      <c r="AK62" s="398">
        <v>14832.98</v>
      </c>
      <c r="AL62" s="401"/>
      <c r="AM62" s="401" t="s">
        <v>3</v>
      </c>
      <c r="AN62" s="397">
        <v>12646459.690483967</v>
      </c>
      <c r="AO62" s="397">
        <v>49327.321590909101</v>
      </c>
      <c r="AP62" s="396">
        <v>12.646459690483967</v>
      </c>
      <c r="AQ62" s="400"/>
      <c r="AS62" s="398">
        <v>28013.649069000003</v>
      </c>
      <c r="AT62" s="398">
        <v>23909.828194000002</v>
      </c>
      <c r="AU62" s="384">
        <v>0</v>
      </c>
      <c r="AV62" s="384">
        <v>0</v>
      </c>
      <c r="AW62" s="384">
        <v>4103.8208750000003</v>
      </c>
      <c r="AX62" s="384">
        <v>0</v>
      </c>
      <c r="AY62" s="384">
        <v>0</v>
      </c>
      <c r="AZ62" s="384">
        <v>0</v>
      </c>
      <c r="BA62" s="384">
        <v>0</v>
      </c>
      <c r="BC62" s="408"/>
      <c r="BD62" s="401" t="s">
        <v>3</v>
      </c>
      <c r="BE62" s="394">
        <v>433.22146668755994</v>
      </c>
      <c r="BF62" s="394">
        <v>0</v>
      </c>
      <c r="BG62" s="394">
        <v>202.22417999999999</v>
      </c>
      <c r="BH62" s="394">
        <v>78.421473667000001</v>
      </c>
      <c r="BI62" s="394">
        <v>10</v>
      </c>
      <c r="BJ62" s="394">
        <v>99.833152490729987</v>
      </c>
      <c r="BK62" s="394">
        <v>6.4895510598300001</v>
      </c>
      <c r="BL62" s="394">
        <v>36.253109469999998</v>
      </c>
      <c r="BM62" s="394">
        <v>0</v>
      </c>
      <c r="BN62" s="400"/>
      <c r="BO62" s="408"/>
      <c r="BP62" s="401" t="s">
        <v>3</v>
      </c>
      <c r="BQ62" s="479">
        <v>0.7711992184653147</v>
      </c>
      <c r="BR62" s="479">
        <v>0.14062825195269718</v>
      </c>
      <c r="BS62" s="479">
        <v>7.7137296913854347E-2</v>
      </c>
      <c r="BT62" s="479">
        <v>7.1738619317009023E-3</v>
      </c>
      <c r="BU62" s="479">
        <v>3.8613707364327076E-3</v>
      </c>
      <c r="BV62" s="400"/>
      <c r="BX62" s="476">
        <v>92.39726176541626</v>
      </c>
      <c r="BY62" s="476">
        <v>71.25669606182413</v>
      </c>
      <c r="BZ62" s="476">
        <v>12.993665407286272</v>
      </c>
      <c r="CA62" s="476">
        <v>7.1272750148260364</v>
      </c>
      <c r="CB62" s="476">
        <v>0.66284519877232306</v>
      </c>
      <c r="CC62" s="476">
        <v>0.35678008270749106</v>
      </c>
      <c r="CD62" s="400"/>
    </row>
    <row r="63" spans="1:82">
      <c r="A63" s="385">
        <v>2015</v>
      </c>
      <c r="B63" s="385">
        <v>1</v>
      </c>
      <c r="D63" s="401">
        <v>2025</v>
      </c>
      <c r="E63" s="401" t="s">
        <v>4</v>
      </c>
      <c r="F63" s="387"/>
      <c r="G63" s="387"/>
      <c r="H63" s="387"/>
      <c r="I63" s="403">
        <v>1.4394626571265114</v>
      </c>
      <c r="J63" s="403">
        <v>1.4582329345911471</v>
      </c>
      <c r="K63" s="403">
        <v>1.4148177613176511</v>
      </c>
      <c r="L63" s="473">
        <v>0.14665235162680768</v>
      </c>
      <c r="M63" s="473">
        <v>0.17386402015352775</v>
      </c>
      <c r="N63" s="473">
        <v>9.8346220199731382E-2</v>
      </c>
      <c r="O63" s="473">
        <v>4.125038731140096E-2</v>
      </c>
      <c r="P63" s="473">
        <v>5.3245940252633961E-2</v>
      </c>
      <c r="Q63" s="473">
        <v>2.9373869386304596E-2</v>
      </c>
      <c r="R63" s="404"/>
      <c r="T63" s="387">
        <v>10.605567358687924</v>
      </c>
      <c r="U63" s="387">
        <v>3.6881219018326061</v>
      </c>
      <c r="V63" s="387">
        <v>2.1233650430030919</v>
      </c>
      <c r="W63" s="387">
        <v>4.7940804138522255</v>
      </c>
      <c r="Y63" s="401"/>
      <c r="Z63" s="405">
        <v>-0.3479891145131615</v>
      </c>
      <c r="AA63" s="406">
        <v>0.50732539449287328</v>
      </c>
      <c r="AB63" s="407">
        <v>0.15933627997971178</v>
      </c>
      <c r="AF63" s="402">
        <v>0.81379000186062156</v>
      </c>
      <c r="AG63" s="402">
        <v>0.88707357446476653</v>
      </c>
      <c r="AI63" s="397"/>
      <c r="AJ63" s="398">
        <v>1378363.0607739999</v>
      </c>
      <c r="AK63" s="398">
        <v>14517.23</v>
      </c>
      <c r="AL63" s="401">
        <v>2025</v>
      </c>
      <c r="AM63" s="401" t="s">
        <v>4</v>
      </c>
      <c r="AN63" s="397">
        <v>13148443.7338508</v>
      </c>
      <c r="AO63" s="397">
        <v>51815.909383838378</v>
      </c>
      <c r="AP63" s="396">
        <v>13.148443733850799</v>
      </c>
      <c r="AQ63" s="400"/>
      <c r="AS63" s="398">
        <v>33452.086058000001</v>
      </c>
      <c r="AT63" s="398">
        <v>32492.177133000001</v>
      </c>
      <c r="AU63" s="384">
        <v>0</v>
      </c>
      <c r="AV63" s="384">
        <v>0</v>
      </c>
      <c r="AW63" s="384">
        <v>959.90892499999995</v>
      </c>
      <c r="AX63" s="384">
        <v>0</v>
      </c>
      <c r="AY63" s="384">
        <v>0</v>
      </c>
      <c r="AZ63" s="384">
        <v>0</v>
      </c>
      <c r="BA63" s="384">
        <v>0</v>
      </c>
      <c r="BC63" s="408">
        <v>2025</v>
      </c>
      <c r="BD63" s="401" t="s">
        <v>4</v>
      </c>
      <c r="BE63" s="394">
        <v>124.30097472348</v>
      </c>
      <c r="BF63" s="394">
        <v>0</v>
      </c>
      <c r="BG63" s="394">
        <v>23.683679999999999</v>
      </c>
      <c r="BH63" s="394">
        <v>24.349393552000002</v>
      </c>
      <c r="BI63" s="394">
        <v>0</v>
      </c>
      <c r="BJ63" s="394">
        <v>47.324060621149997</v>
      </c>
      <c r="BK63" s="394">
        <v>0.72049313032999995</v>
      </c>
      <c r="BL63" s="394">
        <v>28.223347420000003</v>
      </c>
      <c r="BM63" s="394">
        <v>0</v>
      </c>
      <c r="BN63" s="400"/>
      <c r="BO63" s="408">
        <v>2025</v>
      </c>
      <c r="BP63" s="401" t="s">
        <v>4</v>
      </c>
      <c r="BQ63" s="479">
        <v>0.76571610793841383</v>
      </c>
      <c r="BR63" s="479">
        <v>0.14008423928231431</v>
      </c>
      <c r="BS63" s="479">
        <v>8.2781785246402215E-2</v>
      </c>
      <c r="BT63" s="479">
        <v>7.3890704461363589E-3</v>
      </c>
      <c r="BU63" s="479">
        <v>4.0287970867333477E-3</v>
      </c>
      <c r="BV63" s="400"/>
      <c r="BX63" s="476">
        <v>91.425744847950412</v>
      </c>
      <c r="BY63" s="476">
        <v>70.006165510343081</v>
      </c>
      <c r="BZ63" s="476">
        <v>12.807305917844099</v>
      </c>
      <c r="CA63" s="476">
        <v>7.5683863759953951</v>
      </c>
      <c r="CB63" s="476">
        <v>0.67555126927199383</v>
      </c>
      <c r="CC63" s="476">
        <v>0.36833577449584903</v>
      </c>
      <c r="CD63" s="400"/>
    </row>
    <row r="64" spans="1:82">
      <c r="B64" s="385">
        <v>2</v>
      </c>
      <c r="D64" s="401"/>
      <c r="E64" s="401" t="s">
        <v>1</v>
      </c>
      <c r="F64" s="387"/>
      <c r="G64" s="387"/>
      <c r="H64" s="387"/>
      <c r="I64" s="403">
        <v>1.4936732668016359</v>
      </c>
      <c r="J64" s="403">
        <v>1.5055817388145607</v>
      </c>
      <c r="K64" s="403">
        <v>1.4476663674282595</v>
      </c>
      <c r="L64" s="473">
        <v>0.16101282122376892</v>
      </c>
      <c r="M64" s="473">
        <v>0.1799751118921824</v>
      </c>
      <c r="N64" s="473">
        <v>0.11990571007064177</v>
      </c>
      <c r="O64" s="473">
        <v>3.7660309843216666E-2</v>
      </c>
      <c r="P64" s="473">
        <v>3.2469986858916444E-2</v>
      </c>
      <c r="Q64" s="473">
        <v>2.3217552824623677E-2</v>
      </c>
      <c r="R64" s="404"/>
      <c r="T64" s="387">
        <v>9.0835402488032422</v>
      </c>
      <c r="U64" s="387">
        <v>4.8577601250750346</v>
      </c>
      <c r="V64" s="387">
        <v>1.2343429581355341</v>
      </c>
      <c r="W64" s="387">
        <v>2.9914371655926741</v>
      </c>
      <c r="Y64" s="401"/>
      <c r="Z64" s="405">
        <v>-0.38742961640386464</v>
      </c>
      <c r="AA64" s="406">
        <v>0.54578738766486201</v>
      </c>
      <c r="AB64" s="407">
        <v>0.15835777126099737</v>
      </c>
      <c r="AF64" s="402">
        <v>0.77833399618080301</v>
      </c>
      <c r="AG64" s="402">
        <v>0.83621061864808266</v>
      </c>
      <c r="AI64" s="397"/>
      <c r="AJ64" s="398">
        <v>1365432.38830459</v>
      </c>
      <c r="AK64" s="398">
        <v>14003.45</v>
      </c>
      <c r="AL64" s="401"/>
      <c r="AM64" s="401" t="s">
        <v>1</v>
      </c>
      <c r="AN64" s="397">
        <v>12197335.765140668</v>
      </c>
      <c r="AO64" s="397">
        <v>48798.993590909085</v>
      </c>
      <c r="AP64" s="396">
        <v>12.197335765140668</v>
      </c>
      <c r="AQ64" s="400"/>
      <c r="AS64" s="398">
        <v>26993.733810000002</v>
      </c>
      <c r="AT64" s="398">
        <v>25840.829386000001</v>
      </c>
      <c r="AU64" s="384">
        <v>0</v>
      </c>
      <c r="AV64" s="384">
        <v>0</v>
      </c>
      <c r="AW64" s="384">
        <v>1152.9044240000001</v>
      </c>
      <c r="AX64" s="384">
        <v>0</v>
      </c>
      <c r="AY64" s="384">
        <v>0</v>
      </c>
      <c r="AZ64" s="384">
        <v>0</v>
      </c>
      <c r="BA64" s="384">
        <v>0</v>
      </c>
      <c r="BC64" s="408"/>
      <c r="BD64" s="401" t="s">
        <v>1</v>
      </c>
      <c r="BE64" s="394">
        <v>200.00352808073998</v>
      </c>
      <c r="BF64" s="394">
        <v>58.061102759720001</v>
      </c>
      <c r="BG64" s="394">
        <v>0</v>
      </c>
      <c r="BH64" s="394">
        <v>38.709182276</v>
      </c>
      <c r="BI64" s="394">
        <v>0</v>
      </c>
      <c r="BJ64" s="394">
        <v>63.561045943830003</v>
      </c>
      <c r="BK64" s="394">
        <v>3.5197190911899998</v>
      </c>
      <c r="BL64" s="394">
        <v>36.152478010000003</v>
      </c>
      <c r="BM64" s="394">
        <v>0</v>
      </c>
      <c r="BN64" s="400"/>
      <c r="BO64" s="408"/>
      <c r="BP64" s="401" t="s">
        <v>1</v>
      </c>
      <c r="BQ64" s="479">
        <v>0.77403561579729174</v>
      </c>
      <c r="BR64" s="479">
        <v>0.129346631254182</v>
      </c>
      <c r="BS64" s="479">
        <v>8.5098872872200484E-2</v>
      </c>
      <c r="BT64" s="479">
        <v>7.5016074387967676E-3</v>
      </c>
      <c r="BU64" s="479">
        <v>4.0172726375289208E-3</v>
      </c>
      <c r="BV64" s="400"/>
      <c r="BX64" s="476">
        <v>93.813016512190572</v>
      </c>
      <c r="BY64" s="476">
        <v>72.614616005814923</v>
      </c>
      <c r="BZ64" s="476">
        <v>12.1343976536448</v>
      </c>
      <c r="CA64" s="476">
        <v>7.9833819659285501</v>
      </c>
      <c r="CB64" s="476">
        <v>0.70374842252381276</v>
      </c>
      <c r="CC64" s="476">
        <v>0.37687246427847199</v>
      </c>
      <c r="CD64" s="400"/>
    </row>
    <row r="65" spans="1:82">
      <c r="B65" s="385">
        <v>3</v>
      </c>
      <c r="D65" s="401"/>
      <c r="E65" s="401" t="s">
        <v>2</v>
      </c>
      <c r="F65" s="387"/>
      <c r="G65" s="387"/>
      <c r="H65" s="387"/>
      <c r="I65" s="403">
        <v>1.5278150800585444</v>
      </c>
      <c r="J65" s="403">
        <v>1.5493840951759399</v>
      </c>
      <c r="K65" s="403">
        <v>1.4885250727064205</v>
      </c>
      <c r="L65" s="473">
        <v>0.16484301773071453</v>
      </c>
      <c r="M65" s="473">
        <v>0.17561212603479515</v>
      </c>
      <c r="N65" s="473">
        <v>0.14809549219178786</v>
      </c>
      <c r="O65" s="473">
        <v>2.2857618205898156E-2</v>
      </c>
      <c r="P65" s="473">
        <v>2.9093310068882383E-2</v>
      </c>
      <c r="Q65" s="473">
        <v>2.8223840932870115E-2</v>
      </c>
      <c r="R65" s="404"/>
      <c r="T65" s="387">
        <v>13.394642077293623</v>
      </c>
      <c r="U65" s="387">
        <v>5.4736469073313749</v>
      </c>
      <c r="V65" s="387">
        <v>1.5959579444458381</v>
      </c>
      <c r="W65" s="387">
        <v>6.32503722551641</v>
      </c>
      <c r="Y65" s="401"/>
      <c r="Z65" s="405">
        <v>-0.25725527315763541</v>
      </c>
      <c r="AA65" s="406">
        <v>0.42104837660591188</v>
      </c>
      <c r="AB65" s="407">
        <v>0.16379310344827647</v>
      </c>
      <c r="AF65" s="402">
        <v>0.76106896793419843</v>
      </c>
      <c r="AG65" s="402">
        <v>0.88288306822230234</v>
      </c>
      <c r="AI65" s="475"/>
      <c r="AJ65" s="398">
        <v>1311053.12309906</v>
      </c>
      <c r="AK65" s="398">
        <v>13516.22</v>
      </c>
      <c r="AL65" s="401"/>
      <c r="AM65" s="401" t="s">
        <v>2</v>
      </c>
      <c r="AN65" s="397">
        <v>12573832.971331665</v>
      </c>
      <c r="AO65" s="397">
        <v>49062.814373567613</v>
      </c>
      <c r="AP65" s="396">
        <v>12.573832971331665</v>
      </c>
      <c r="AQ65" s="412"/>
      <c r="AS65" s="398">
        <v>51224.524590999994</v>
      </c>
      <c r="AT65" s="398">
        <v>49881.660537999996</v>
      </c>
      <c r="AU65" s="384">
        <v>0</v>
      </c>
      <c r="AV65" s="384">
        <v>0</v>
      </c>
      <c r="AW65" s="384">
        <v>1342.864053</v>
      </c>
      <c r="AX65" s="384">
        <v>0</v>
      </c>
      <c r="AY65" s="384">
        <v>0</v>
      </c>
      <c r="AZ65" s="384">
        <v>0</v>
      </c>
      <c r="BA65" s="384">
        <v>0</v>
      </c>
      <c r="BC65" s="408"/>
      <c r="BD65" s="401" t="s">
        <v>2</v>
      </c>
      <c r="BE65" s="394">
        <v>223.51456545692</v>
      </c>
      <c r="BF65" s="394">
        <v>38.914050826379999</v>
      </c>
      <c r="BG65" s="394">
        <v>80</v>
      </c>
      <c r="BH65" s="394">
        <v>22.143992334099998</v>
      </c>
      <c r="BI65" s="394">
        <v>0</v>
      </c>
      <c r="BJ65" s="394">
        <v>33.309614115990001</v>
      </c>
      <c r="BK65" s="394">
        <v>0.39523672045000002</v>
      </c>
      <c r="BL65" s="394">
        <v>48.751671459999997</v>
      </c>
      <c r="BM65" s="394">
        <v>0</v>
      </c>
      <c r="BN65" s="412"/>
      <c r="BO65" s="408"/>
      <c r="BP65" s="401" t="s">
        <v>2</v>
      </c>
      <c r="BQ65" s="478">
        <v>0.76771226690843741</v>
      </c>
      <c r="BR65" s="478">
        <v>0.13368550839562302</v>
      </c>
      <c r="BS65" s="478">
        <v>8.661204409692691E-2</v>
      </c>
      <c r="BT65" s="478">
        <v>8.131380947609403E-3</v>
      </c>
      <c r="BU65" s="478">
        <v>3.858799651403279E-3</v>
      </c>
      <c r="BV65" s="412"/>
      <c r="BX65" s="476">
        <v>98.477448650421834</v>
      </c>
      <c r="BY65" s="476">
        <v>75.602345342774584</v>
      </c>
      <c r="BZ65" s="476">
        <v>13.165007788335501</v>
      </c>
      <c r="CA65" s="476">
        <v>8.5293331250631912</v>
      </c>
      <c r="CB65" s="476">
        <v>0.80075764972522345</v>
      </c>
      <c r="CC65" s="476">
        <v>0.38000474452333205</v>
      </c>
      <c r="CD65" s="412"/>
    </row>
    <row r="66" spans="1:82">
      <c r="A66" s="372"/>
      <c r="B66" s="385">
        <v>4</v>
      </c>
      <c r="D66" s="401"/>
      <c r="E66" s="401" t="s">
        <v>3</v>
      </c>
      <c r="F66" s="387"/>
      <c r="G66" s="387"/>
      <c r="H66" s="387"/>
      <c r="I66" s="403">
        <v>1.5778125849962692</v>
      </c>
      <c r="J66" s="403">
        <v>1.6171678917924623</v>
      </c>
      <c r="K66" s="403">
        <v>1.5168915439238322</v>
      </c>
      <c r="L66" s="473">
        <v>0.14132725645815558</v>
      </c>
      <c r="M66" s="473">
        <v>0.16804076792771006</v>
      </c>
      <c r="N66" s="473">
        <v>0.1036393242293121</v>
      </c>
      <c r="O66" s="473">
        <v>3.2724840584639869E-2</v>
      </c>
      <c r="P66" s="473">
        <v>4.3748865647691648E-2</v>
      </c>
      <c r="Q66" s="473">
        <v>1.9056764133529969E-2</v>
      </c>
      <c r="R66" s="404"/>
      <c r="T66" s="387">
        <v>14.35110977668306</v>
      </c>
      <c r="U66" s="387">
        <v>3.8587174291882085</v>
      </c>
      <c r="V66" s="387">
        <v>2.3387566824849624</v>
      </c>
      <c r="W66" s="387">
        <v>8.1536356650098902</v>
      </c>
      <c r="Y66" s="401"/>
      <c r="Z66" s="405">
        <v>-0.1762875025210604</v>
      </c>
      <c r="AA66" s="406">
        <v>0.31720891173515264</v>
      </c>
      <c r="AB66" s="407">
        <v>0.14092140921409224</v>
      </c>
      <c r="AF66" s="402">
        <v>0.77635055541291853</v>
      </c>
      <c r="AG66" s="402">
        <v>0.92037846263887757</v>
      </c>
      <c r="AI66" s="475"/>
      <c r="AJ66" s="398">
        <v>1281492.4950610001</v>
      </c>
      <c r="AK66" s="398">
        <v>13113.66</v>
      </c>
      <c r="AL66" s="401"/>
      <c r="AM66" s="401" t="s">
        <v>3</v>
      </c>
      <c r="AN66" s="397">
        <v>13383839.388909133</v>
      </c>
      <c r="AO66" s="397">
        <v>50948.546430976443</v>
      </c>
      <c r="AP66" s="396">
        <v>13.383839388909132</v>
      </c>
      <c r="AQ66" s="412"/>
      <c r="AS66" s="398">
        <v>55462.024680999995</v>
      </c>
      <c r="AT66" s="398">
        <v>55163.154354999999</v>
      </c>
      <c r="AU66" s="384">
        <v>0</v>
      </c>
      <c r="AV66" s="384">
        <v>0</v>
      </c>
      <c r="AW66" s="384">
        <v>298.87032599999998</v>
      </c>
      <c r="AX66" s="384">
        <v>0</v>
      </c>
      <c r="AY66" s="384">
        <v>0</v>
      </c>
      <c r="AZ66" s="384">
        <v>0</v>
      </c>
      <c r="BA66" s="384">
        <v>0</v>
      </c>
      <c r="BC66" s="408"/>
      <c r="BD66" s="401" t="s">
        <v>3</v>
      </c>
      <c r="BE66" s="394">
        <v>358.50778658239</v>
      </c>
      <c r="BF66" s="394">
        <v>47.585185241559998</v>
      </c>
      <c r="BG66" s="394">
        <v>50</v>
      </c>
      <c r="BH66" s="394">
        <v>76.797141123000003</v>
      </c>
      <c r="BI66" s="394">
        <v>0</v>
      </c>
      <c r="BJ66" s="394">
        <v>142.24282610615001</v>
      </c>
      <c r="BK66" s="394">
        <v>1.1700640816800001</v>
      </c>
      <c r="BL66" s="394">
        <v>40.712570030000002</v>
      </c>
      <c r="BM66" s="394">
        <v>0</v>
      </c>
      <c r="BN66" s="412"/>
      <c r="BO66" s="408"/>
      <c r="BP66" s="401" t="s">
        <v>3</v>
      </c>
      <c r="BQ66" s="478">
        <v>0.78011183404277229</v>
      </c>
      <c r="BR66" s="478">
        <v>0.12650241062798928</v>
      </c>
      <c r="BS66" s="478">
        <v>8.2882125769678877E-2</v>
      </c>
      <c r="BT66" s="478">
        <v>7.0430530255032528E-3</v>
      </c>
      <c r="BU66" s="478">
        <v>3.4605765340562766E-3</v>
      </c>
      <c r="BV66" s="412"/>
      <c r="BX66" s="476">
        <v>109.51379534758122</v>
      </c>
      <c r="BY66" s="476">
        <v>85.433007741586408</v>
      </c>
      <c r="BZ66" s="476">
        <v>13.853759108489301</v>
      </c>
      <c r="CA66" s="476">
        <v>9.0767361595131</v>
      </c>
      <c r="CB66" s="476">
        <v>0.77131146765712599</v>
      </c>
      <c r="CC66" s="476">
        <v>0.37898087033528099</v>
      </c>
      <c r="CD66" s="412"/>
    </row>
    <row r="67" spans="1:82">
      <c r="A67" s="372"/>
      <c r="B67" s="385">
        <v>5</v>
      </c>
      <c r="D67" s="401">
        <v>2026</v>
      </c>
      <c r="E67" s="401" t="s">
        <v>4</v>
      </c>
      <c r="F67" s="401"/>
      <c r="G67" s="401"/>
      <c r="H67" s="401"/>
      <c r="I67" s="403">
        <v>1.5947736692658321</v>
      </c>
      <c r="J67" s="403">
        <v>1.620483485711586</v>
      </c>
      <c r="K67" s="403">
        <v>1.561204373407735</v>
      </c>
      <c r="L67" s="473">
        <v>0.10789513112438498</v>
      </c>
      <c r="M67" s="473">
        <v>0.11126518080318215</v>
      </c>
      <c r="N67" s="473">
        <v>0.10346676165116198</v>
      </c>
      <c r="O67" s="473">
        <v>1.0749745838541935E-2</v>
      </c>
      <c r="P67" s="473">
        <v>2.0502471858061533E-3</v>
      </c>
      <c r="Q67" s="473">
        <v>2.9212918788693587E-2</v>
      </c>
      <c r="R67" s="404"/>
      <c r="T67" s="387">
        <v>23.338692898778898</v>
      </c>
      <c r="U67" s="387">
        <v>4.4910884868783709</v>
      </c>
      <c r="V67" s="387">
        <v>2.44118251619448</v>
      </c>
      <c r="W67" s="387">
        <v>16.406421895706035</v>
      </c>
      <c r="Y67" s="401"/>
      <c r="Z67" s="405">
        <v>3.1584086424273794E-2</v>
      </c>
      <c r="AA67" s="406">
        <v>7.2582580242392725E-2</v>
      </c>
      <c r="AB67" s="407">
        <v>0.10416666666666652</v>
      </c>
      <c r="AF67" s="402">
        <v>0.8377534842287272</v>
      </c>
      <c r="AG67" s="402">
        <v>0.86004824469292618</v>
      </c>
      <c r="AI67" s="475"/>
      <c r="AJ67" s="398">
        <v>1253898.7</v>
      </c>
      <c r="AK67" s="398">
        <v>12805.2</v>
      </c>
      <c r="AL67" s="401">
        <v>2026</v>
      </c>
      <c r="AM67" s="401" t="s">
        <v>4</v>
      </c>
      <c r="AN67" s="397">
        <v>13961164.049779167</v>
      </c>
      <c r="AO67" s="397">
        <v>53859.600371572858</v>
      </c>
      <c r="AP67" s="396">
        <v>13.961164049779168</v>
      </c>
      <c r="AQ67" s="412"/>
      <c r="AS67" s="398">
        <v>29499.092200999999</v>
      </c>
      <c r="AT67" s="398">
        <v>29145.670921000001</v>
      </c>
      <c r="AU67" s="384">
        <v>0</v>
      </c>
      <c r="AV67" s="384">
        <v>0</v>
      </c>
      <c r="AW67" s="384">
        <v>353.42128000000002</v>
      </c>
      <c r="AX67" s="384">
        <v>0</v>
      </c>
      <c r="AY67" s="384">
        <v>0</v>
      </c>
      <c r="AZ67" s="384">
        <v>0</v>
      </c>
      <c r="BA67" s="384">
        <v>0</v>
      </c>
      <c r="BC67" s="408">
        <v>2026</v>
      </c>
      <c r="BD67" s="401" t="s">
        <v>4</v>
      </c>
      <c r="BE67" s="394">
        <v>231.51038270223</v>
      </c>
      <c r="BF67" s="394">
        <v>59.966192025299996</v>
      </c>
      <c r="BG67" s="394">
        <v>0</v>
      </c>
      <c r="BH67" s="394">
        <v>42.514081555850005</v>
      </c>
      <c r="BI67" s="394">
        <v>0</v>
      </c>
      <c r="BJ67" s="394">
        <v>68.842728390760001</v>
      </c>
      <c r="BK67" s="394">
        <v>0.53517748032000001</v>
      </c>
      <c r="BL67" s="394">
        <v>59.652203249999999</v>
      </c>
      <c r="BM67" s="394">
        <v>0</v>
      </c>
      <c r="BN67" s="412"/>
      <c r="BO67" s="408">
        <v>2026</v>
      </c>
      <c r="BP67" s="401" t="s">
        <v>4</v>
      </c>
      <c r="BQ67" s="478">
        <v>0.77680978423362101</v>
      </c>
      <c r="BR67" s="478">
        <v>0.12486275503643546</v>
      </c>
      <c r="BS67" s="478">
        <v>8.7420730273287103E-2</v>
      </c>
      <c r="BT67" s="478">
        <v>7.3447993093354825E-3</v>
      </c>
      <c r="BU67" s="478">
        <v>3.5619311473208707E-3</v>
      </c>
      <c r="BV67" s="412"/>
      <c r="BX67" s="476">
        <v>109.48042303127087</v>
      </c>
      <c r="BY67" s="476">
        <v>85.045463792727077</v>
      </c>
      <c r="BZ67" s="476">
        <v>13.670027242238902</v>
      </c>
      <c r="CA67" s="476">
        <v>9.5708585320221005</v>
      </c>
      <c r="CB67" s="476">
        <v>0.8041117354658347</v>
      </c>
      <c r="CC67" s="476">
        <v>0.38996172881694896</v>
      </c>
      <c r="CD67" s="412"/>
    </row>
    <row r="68" spans="1:82">
      <c r="A68" s="372"/>
      <c r="B68" s="385">
        <v>6</v>
      </c>
      <c r="D68" s="401"/>
      <c r="E68" s="401"/>
      <c r="AF68" s="403"/>
      <c r="AI68" s="475"/>
      <c r="AJ68" s="398">
        <v>1408502.5</v>
      </c>
      <c r="AK68" s="398">
        <v>14591.2</v>
      </c>
      <c r="AQ68" s="412"/>
      <c r="AS68" s="398">
        <v>93901.267552000005</v>
      </c>
      <c r="AT68" s="398">
        <v>92283.393460000007</v>
      </c>
      <c r="AU68" s="384">
        <v>0</v>
      </c>
      <c r="AV68" s="384">
        <v>0</v>
      </c>
      <c r="AW68" s="384">
        <v>1617.874092</v>
      </c>
      <c r="AX68" s="384">
        <v>0</v>
      </c>
      <c r="AY68" s="384">
        <v>0</v>
      </c>
      <c r="AZ68" s="384">
        <v>0</v>
      </c>
      <c r="BA68" s="384">
        <v>0</v>
      </c>
      <c r="BN68" s="412"/>
      <c r="BV68" s="412"/>
      <c r="CD68" s="412"/>
    </row>
    <row r="69" spans="1:82">
      <c r="A69" s="372"/>
      <c r="B69" s="385">
        <v>7</v>
      </c>
      <c r="D69" s="401"/>
      <c r="E69" s="401"/>
      <c r="AF69" s="409"/>
      <c r="AG69" s="409"/>
      <c r="AI69" s="475"/>
      <c r="AJ69" s="398">
        <v>1327096.8</v>
      </c>
      <c r="AK69" s="398">
        <v>14219</v>
      </c>
      <c r="AQ69" s="412"/>
      <c r="AS69" s="398">
        <v>37471.630753999998</v>
      </c>
      <c r="AT69" s="398">
        <v>36942.323380000002</v>
      </c>
      <c r="AU69" s="384">
        <v>0</v>
      </c>
      <c r="AV69" s="384">
        <v>0</v>
      </c>
      <c r="AW69" s="384">
        <v>529.30737399999998</v>
      </c>
      <c r="AX69" s="384">
        <v>0</v>
      </c>
      <c r="AY69" s="384">
        <v>0</v>
      </c>
      <c r="AZ69" s="384">
        <v>0</v>
      </c>
      <c r="BA69" s="384">
        <v>0</v>
      </c>
      <c r="BE69" s="409"/>
      <c r="BF69" s="409"/>
      <c r="BG69" s="410"/>
      <c r="BH69" s="409"/>
      <c r="BI69" s="409"/>
      <c r="BJ69" s="409"/>
      <c r="BK69" s="409"/>
      <c r="BL69" s="409"/>
      <c r="BN69" s="412"/>
      <c r="BV69" s="412"/>
      <c r="CD69" s="412"/>
    </row>
    <row r="70" spans="1:82">
      <c r="A70" s="372"/>
      <c r="B70" s="385">
        <v>8</v>
      </c>
      <c r="D70" s="401"/>
      <c r="E70" s="401"/>
      <c r="AF70" s="410"/>
      <c r="AG70" s="409"/>
      <c r="AI70" s="475"/>
      <c r="AJ70" s="398">
        <v>1262994.8060971799</v>
      </c>
      <c r="AK70" s="398">
        <v>13268.52</v>
      </c>
      <c r="AQ70" s="412"/>
      <c r="AS70" s="398">
        <v>37196.963071799997</v>
      </c>
      <c r="AT70" s="398">
        <v>36541.805480000003</v>
      </c>
      <c r="AU70" s="384">
        <v>501.85936500000003</v>
      </c>
      <c r="AV70" s="384">
        <v>0</v>
      </c>
      <c r="AW70" s="384">
        <v>153.29822680000001</v>
      </c>
      <c r="AX70" s="384">
        <v>0</v>
      </c>
      <c r="AY70" s="384">
        <v>0</v>
      </c>
      <c r="AZ70" s="384">
        <v>0</v>
      </c>
      <c r="BA70" s="384">
        <v>0</v>
      </c>
      <c r="BE70" s="409"/>
      <c r="BF70" s="409"/>
      <c r="BG70" s="409"/>
      <c r="BH70" s="409"/>
      <c r="BI70" s="409"/>
      <c r="BJ70" s="409"/>
      <c r="BK70" s="409"/>
      <c r="BL70" s="409"/>
      <c r="BN70" s="412"/>
      <c r="BV70" s="412"/>
      <c r="CD70" s="412"/>
    </row>
    <row r="71" spans="1:82">
      <c r="A71" s="372"/>
      <c r="B71" s="385">
        <v>9</v>
      </c>
      <c r="AI71" s="397"/>
      <c r="AJ71" s="398">
        <v>1289804.9632513402</v>
      </c>
      <c r="AK71" s="398">
        <v>13210.2</v>
      </c>
      <c r="AQ71" s="400"/>
      <c r="AS71" s="398">
        <v>48496.309428</v>
      </c>
      <c r="AT71" s="398">
        <v>47872.522940000003</v>
      </c>
      <c r="AU71" s="384">
        <v>0</v>
      </c>
      <c r="AV71" s="384">
        <v>0</v>
      </c>
      <c r="AW71" s="384">
        <v>623.78648799999996</v>
      </c>
      <c r="AX71" s="384">
        <v>0</v>
      </c>
      <c r="AY71" s="384">
        <v>0</v>
      </c>
      <c r="AZ71" s="384">
        <v>0</v>
      </c>
      <c r="BA71" s="384">
        <v>0</v>
      </c>
      <c r="BE71" s="409"/>
      <c r="BF71" s="409"/>
      <c r="BG71" s="409"/>
      <c r="BH71" s="409"/>
      <c r="BI71" s="409"/>
      <c r="BJ71" s="409"/>
      <c r="BK71" s="409"/>
      <c r="BL71" s="409"/>
      <c r="BN71" s="400"/>
      <c r="BV71" s="400"/>
      <c r="CD71" s="400"/>
    </row>
    <row r="72" spans="1:82">
      <c r="A72" s="372"/>
      <c r="B72" s="385">
        <v>10</v>
      </c>
      <c r="AI72" s="397"/>
      <c r="AJ72" s="398">
        <v>1315954.37797736</v>
      </c>
      <c r="AK72" s="398">
        <v>13125.76</v>
      </c>
      <c r="AQ72" s="400"/>
      <c r="AS72" s="398">
        <v>38669.194496000004</v>
      </c>
      <c r="AT72" s="398">
        <v>36664.490160000001</v>
      </c>
      <c r="AU72" s="384">
        <v>0</v>
      </c>
      <c r="AV72" s="384">
        <v>0</v>
      </c>
      <c r="AW72" s="384">
        <v>2004.704336</v>
      </c>
      <c r="AX72" s="384">
        <v>0</v>
      </c>
      <c r="AY72" s="384">
        <v>0</v>
      </c>
      <c r="AZ72" s="384">
        <v>0</v>
      </c>
      <c r="BA72" s="384">
        <v>0</v>
      </c>
      <c r="BE72" s="409"/>
      <c r="BF72" s="409"/>
      <c r="BG72" s="409"/>
      <c r="BH72" s="409"/>
      <c r="BI72" s="409"/>
      <c r="BJ72" s="409"/>
      <c r="BK72" s="409"/>
      <c r="BL72" s="409"/>
      <c r="BN72" s="400"/>
      <c r="BV72" s="400"/>
      <c r="CD72" s="400"/>
    </row>
    <row r="73" spans="1:82">
      <c r="A73" s="372"/>
      <c r="B73" s="385">
        <v>11</v>
      </c>
      <c r="AI73" s="397"/>
      <c r="AJ73" s="398">
        <v>1255555.73283346</v>
      </c>
      <c r="AK73" s="398">
        <v>12738.71</v>
      </c>
      <c r="AQ73" s="400"/>
      <c r="AS73" s="398">
        <v>38205.401678500006</v>
      </c>
      <c r="AT73" s="398">
        <v>37877.892030000003</v>
      </c>
      <c r="AU73" s="384">
        <v>0</v>
      </c>
      <c r="AV73" s="384">
        <v>0</v>
      </c>
      <c r="AW73" s="384">
        <v>327.50964850000003</v>
      </c>
      <c r="AX73" s="384">
        <v>0</v>
      </c>
      <c r="AY73" s="384">
        <v>0</v>
      </c>
      <c r="AZ73" s="384">
        <v>0</v>
      </c>
      <c r="BA73" s="384">
        <v>0</v>
      </c>
      <c r="BE73" s="410"/>
      <c r="BF73" s="410"/>
      <c r="BG73" s="410"/>
      <c r="BH73" s="410"/>
      <c r="BI73" s="410"/>
      <c r="BJ73" s="411"/>
      <c r="BK73" s="410"/>
      <c r="BL73" s="411"/>
      <c r="BN73" s="400"/>
      <c r="BV73" s="400"/>
      <c r="CD73" s="400"/>
    </row>
    <row r="74" spans="1:82">
      <c r="A74" s="372"/>
      <c r="B74" s="385">
        <v>12</v>
      </c>
      <c r="AI74" s="397"/>
      <c r="AJ74" s="398">
        <v>1262497.5026348</v>
      </c>
      <c r="AK74" s="398">
        <v>12278.99</v>
      </c>
      <c r="AQ74" s="400"/>
      <c r="AS74" s="398">
        <v>55801.557111200003</v>
      </c>
      <c r="AT74" s="398">
        <v>34688.614505999998</v>
      </c>
      <c r="AU74" s="384">
        <v>0</v>
      </c>
      <c r="AV74" s="384">
        <v>0</v>
      </c>
      <c r="AW74" s="384">
        <v>21112.942605200002</v>
      </c>
      <c r="AX74" s="384">
        <v>0</v>
      </c>
      <c r="AY74" s="384">
        <v>0</v>
      </c>
      <c r="AZ74" s="384">
        <v>0</v>
      </c>
      <c r="BA74" s="384">
        <v>0</v>
      </c>
      <c r="BN74" s="400"/>
      <c r="BV74" s="400"/>
      <c r="CD74" s="400"/>
    </row>
    <row r="75" spans="1:82">
      <c r="A75" s="385">
        <v>2016</v>
      </c>
      <c r="B75" s="385">
        <v>1</v>
      </c>
      <c r="AI75" s="396"/>
      <c r="AJ75" s="398">
        <v>1462228.4294576</v>
      </c>
      <c r="AK75" s="398">
        <v>12157.996500000001</v>
      </c>
      <c r="AQ75" s="399"/>
      <c r="AS75" s="398">
        <v>19219.033136829999</v>
      </c>
      <c r="AT75" s="398">
        <v>12488.801323</v>
      </c>
      <c r="AU75" s="384">
        <v>0</v>
      </c>
      <c r="AV75" s="384">
        <v>0</v>
      </c>
      <c r="AW75" s="384">
        <v>6730.2318138299997</v>
      </c>
      <c r="AX75" s="384">
        <v>0</v>
      </c>
      <c r="AY75" s="384">
        <v>0</v>
      </c>
      <c r="AZ75" s="384">
        <v>0</v>
      </c>
      <c r="BA75" s="384">
        <v>0</v>
      </c>
      <c r="BN75" s="399"/>
      <c r="BV75" s="399"/>
      <c r="CD75" s="399"/>
    </row>
    <row r="76" spans="1:82">
      <c r="B76" s="385">
        <v>2</v>
      </c>
      <c r="AI76" s="396"/>
      <c r="AJ76" s="398">
        <v>1446081.19120361</v>
      </c>
      <c r="AK76" s="398">
        <v>11794.16</v>
      </c>
      <c r="AQ76" s="399"/>
      <c r="AS76" s="398">
        <v>16040.322334549999</v>
      </c>
      <c r="AT76" s="398">
        <v>14935.41354</v>
      </c>
      <c r="AU76" s="384">
        <v>0</v>
      </c>
      <c r="AV76" s="384">
        <v>0</v>
      </c>
      <c r="AW76" s="384">
        <v>1104.90879455</v>
      </c>
      <c r="AX76" s="384">
        <v>0</v>
      </c>
      <c r="AY76" s="384">
        <v>0</v>
      </c>
      <c r="AZ76" s="384">
        <v>0</v>
      </c>
      <c r="BA76" s="384">
        <v>0</v>
      </c>
      <c r="BN76" s="399"/>
      <c r="BV76" s="399"/>
      <c r="CD76" s="399"/>
    </row>
    <row r="77" spans="1:82">
      <c r="B77" s="385">
        <v>3</v>
      </c>
      <c r="AI77" s="397"/>
      <c r="AJ77" s="398">
        <v>1297295.5799779198</v>
      </c>
      <c r="AK77" s="398">
        <v>11191.21</v>
      </c>
      <c r="AQ77" s="400"/>
      <c r="AS77" s="398">
        <v>14328.898923069999</v>
      </c>
      <c r="AT77" s="398">
        <v>13804.901488</v>
      </c>
      <c r="AU77" s="384">
        <v>0</v>
      </c>
      <c r="AV77" s="384">
        <v>0</v>
      </c>
      <c r="AW77" s="384">
        <v>523.99743506999994</v>
      </c>
      <c r="AX77" s="384">
        <v>0</v>
      </c>
      <c r="AY77" s="384">
        <v>0</v>
      </c>
      <c r="AZ77" s="384">
        <v>0</v>
      </c>
      <c r="BA77" s="384">
        <v>0</v>
      </c>
      <c r="BN77" s="400"/>
      <c r="BV77" s="400"/>
      <c r="CD77" s="400"/>
    </row>
    <row r="78" spans="1:82">
      <c r="B78" s="385">
        <v>4</v>
      </c>
      <c r="AI78" s="397"/>
      <c r="AJ78" s="398">
        <v>1267337.5266324701</v>
      </c>
      <c r="AK78" s="398">
        <v>11019.84</v>
      </c>
      <c r="AQ78" s="400"/>
      <c r="AS78" s="398">
        <v>46612.40696054</v>
      </c>
      <c r="AT78" s="398">
        <v>42874.768770000002</v>
      </c>
      <c r="AU78" s="384">
        <v>0</v>
      </c>
      <c r="AV78" s="384">
        <v>0</v>
      </c>
      <c r="AW78" s="384">
        <v>3737.6381905399999</v>
      </c>
      <c r="AX78" s="384">
        <v>0</v>
      </c>
      <c r="AY78" s="384">
        <v>0</v>
      </c>
      <c r="AZ78" s="384">
        <v>0</v>
      </c>
      <c r="BA78" s="384">
        <v>0</v>
      </c>
      <c r="BN78" s="400"/>
      <c r="BV78" s="400"/>
      <c r="CD78" s="400"/>
    </row>
    <row r="79" spans="1:82">
      <c r="B79" s="385">
        <v>5</v>
      </c>
      <c r="AI79" s="397"/>
      <c r="AJ79" s="398">
        <v>1319247.5501959999</v>
      </c>
      <c r="AK79" s="398">
        <v>10882.3</v>
      </c>
      <c r="AQ79" s="400"/>
      <c r="AS79" s="398">
        <v>1890.6825048000001</v>
      </c>
      <c r="AT79" s="398">
        <v>1200.9926</v>
      </c>
      <c r="AU79" s="384">
        <v>0</v>
      </c>
      <c r="AV79" s="384">
        <v>0</v>
      </c>
      <c r="AW79" s="384">
        <v>689.68990479999991</v>
      </c>
      <c r="AX79" s="384">
        <v>0</v>
      </c>
      <c r="AY79" s="384">
        <v>0</v>
      </c>
      <c r="AZ79" s="384">
        <v>0</v>
      </c>
      <c r="BA79" s="384">
        <v>0</v>
      </c>
      <c r="BN79" s="400"/>
      <c r="BV79" s="400"/>
      <c r="CD79" s="400"/>
    </row>
    <row r="80" spans="1:82">
      <c r="B80" s="385">
        <v>6</v>
      </c>
      <c r="AI80" s="397"/>
      <c r="AJ80" s="398">
        <v>1423078.642066</v>
      </c>
      <c r="AK80" s="398">
        <v>11451.95</v>
      </c>
      <c r="AQ80" s="400"/>
      <c r="AS80" s="398">
        <v>524.46554499000001</v>
      </c>
      <c r="AT80" s="398">
        <v>62.038150000000002</v>
      </c>
      <c r="AU80" s="384">
        <v>0</v>
      </c>
      <c r="AV80" s="384">
        <v>0</v>
      </c>
      <c r="AW80" s="384">
        <v>462.42739498999998</v>
      </c>
      <c r="AX80" s="384">
        <v>0</v>
      </c>
      <c r="AY80" s="384">
        <v>0</v>
      </c>
      <c r="AZ80" s="384">
        <v>0</v>
      </c>
      <c r="BA80" s="384">
        <v>0</v>
      </c>
      <c r="BN80" s="400"/>
      <c r="BV80" s="400"/>
      <c r="CD80" s="400"/>
    </row>
    <row r="81" spans="1:82">
      <c r="B81" s="385">
        <v>7</v>
      </c>
      <c r="AI81" s="397"/>
      <c r="AJ81" s="398">
        <v>1488856.4716660001</v>
      </c>
      <c r="AK81" s="398">
        <v>12689.31</v>
      </c>
      <c r="AQ81" s="400"/>
      <c r="AS81" s="398">
        <v>3224.654947</v>
      </c>
      <c r="AT81" s="398">
        <v>167.08661000000001</v>
      </c>
      <c r="AU81" s="384">
        <v>0</v>
      </c>
      <c r="AV81" s="384">
        <v>0</v>
      </c>
      <c r="AW81" s="384">
        <v>3057.5683370000002</v>
      </c>
      <c r="AX81" s="384">
        <v>0</v>
      </c>
      <c r="AY81" s="384">
        <v>0</v>
      </c>
      <c r="AZ81" s="384">
        <v>0</v>
      </c>
      <c r="BA81" s="384">
        <v>0</v>
      </c>
      <c r="BN81" s="400"/>
      <c r="BV81" s="400"/>
      <c r="CD81" s="400"/>
    </row>
    <row r="82" spans="1:82">
      <c r="B82" s="385">
        <v>8</v>
      </c>
      <c r="AI82" s="397"/>
      <c r="AJ82" s="398">
        <v>1418459.1</v>
      </c>
      <c r="AK82" s="398">
        <v>12458.7</v>
      </c>
      <c r="AQ82" s="400"/>
      <c r="AS82" s="398">
        <v>1044.5050612499999</v>
      </c>
      <c r="AT82" s="398">
        <v>723.86032</v>
      </c>
      <c r="AU82" s="384">
        <v>0</v>
      </c>
      <c r="AV82" s="384">
        <v>0</v>
      </c>
      <c r="AW82" s="384">
        <v>320.64474124999998</v>
      </c>
      <c r="AX82" s="384">
        <v>0</v>
      </c>
      <c r="AY82" s="384">
        <v>0</v>
      </c>
      <c r="AZ82" s="384">
        <v>0</v>
      </c>
      <c r="BA82" s="384">
        <v>0</v>
      </c>
      <c r="BN82" s="400"/>
      <c r="BV82" s="400"/>
      <c r="CD82" s="400"/>
    </row>
    <row r="83" spans="1:82">
      <c r="B83" s="385">
        <v>9</v>
      </c>
      <c r="AJ83" s="398">
        <v>1387687.3</v>
      </c>
      <c r="AK83" s="398">
        <v>11539.1</v>
      </c>
      <c r="AS83" s="398">
        <v>53632.597244719997</v>
      </c>
      <c r="AT83" s="398">
        <v>24477.77562</v>
      </c>
      <c r="AU83" s="384">
        <v>0</v>
      </c>
      <c r="AV83" s="384">
        <v>0</v>
      </c>
      <c r="AW83" s="384">
        <v>29154.821624719996</v>
      </c>
      <c r="AX83" s="384">
        <v>0</v>
      </c>
      <c r="AY83" s="384">
        <v>0</v>
      </c>
      <c r="AZ83" s="384">
        <v>0</v>
      </c>
      <c r="BA83" s="384">
        <v>0</v>
      </c>
    </row>
    <row r="84" spans="1:82">
      <c r="B84" s="385">
        <v>10</v>
      </c>
      <c r="AJ84" s="398">
        <v>1330351.7743319999</v>
      </c>
      <c r="AK84" s="398">
        <v>11226.05</v>
      </c>
      <c r="AS84" s="398">
        <v>38820.161505389995</v>
      </c>
      <c r="AT84" s="398">
        <v>38579.391519999997</v>
      </c>
      <c r="AU84" s="384">
        <v>0</v>
      </c>
      <c r="AV84" s="384">
        <v>0</v>
      </c>
      <c r="AW84" s="384">
        <v>240.76998538999999</v>
      </c>
      <c r="AX84" s="384">
        <v>0</v>
      </c>
      <c r="AY84" s="384">
        <v>0</v>
      </c>
      <c r="AZ84" s="384">
        <v>0</v>
      </c>
      <c r="BA84" s="384">
        <v>0</v>
      </c>
    </row>
    <row r="85" spans="1:82">
      <c r="B85" s="385">
        <v>11</v>
      </c>
      <c r="AJ85" s="398">
        <v>1363942.3644911102</v>
      </c>
      <c r="AK85" s="398">
        <v>10849.85</v>
      </c>
      <c r="AS85" s="398">
        <v>46186.723293880001</v>
      </c>
      <c r="AT85" s="398">
        <v>45150.019552999998</v>
      </c>
      <c r="AU85" s="384">
        <v>0</v>
      </c>
      <c r="AV85" s="384">
        <v>0</v>
      </c>
      <c r="AW85" s="384">
        <v>1036.7037408799999</v>
      </c>
      <c r="AX85" s="384">
        <v>0</v>
      </c>
      <c r="AY85" s="384">
        <v>0</v>
      </c>
      <c r="AZ85" s="384">
        <v>0</v>
      </c>
      <c r="BA85" s="384">
        <v>0</v>
      </c>
    </row>
    <row r="86" spans="1:82">
      <c r="B86" s="385">
        <v>12</v>
      </c>
      <c r="AJ86" s="398">
        <v>1474173.2965282199</v>
      </c>
      <c r="AK86" s="398">
        <v>11605.67</v>
      </c>
      <c r="AS86" s="398">
        <v>107159.94167561001</v>
      </c>
      <c r="AT86" s="398">
        <v>105172.55173000001</v>
      </c>
      <c r="AU86" s="384">
        <v>0</v>
      </c>
      <c r="AV86" s="384">
        <v>0</v>
      </c>
      <c r="AW86" s="384">
        <v>1987.3899456099998</v>
      </c>
      <c r="AX86" s="384">
        <v>0</v>
      </c>
      <c r="AY86" s="384">
        <v>0</v>
      </c>
      <c r="AZ86" s="384">
        <v>0</v>
      </c>
      <c r="BA86" s="384">
        <v>0</v>
      </c>
    </row>
    <row r="87" spans="1:82">
      <c r="A87" s="385">
        <v>2017</v>
      </c>
      <c r="B87" s="385">
        <v>1</v>
      </c>
      <c r="AJ87" s="398">
        <v>1441914.088121</v>
      </c>
      <c r="AK87" s="398">
        <v>12237.68</v>
      </c>
      <c r="AS87" s="398">
        <v>37306.480971479999</v>
      </c>
      <c r="AT87" s="398">
        <v>34612.935700000002</v>
      </c>
      <c r="AU87" s="384">
        <v>0</v>
      </c>
      <c r="AV87" s="384">
        <v>0</v>
      </c>
      <c r="AW87" s="384">
        <v>2693.5452714799999</v>
      </c>
      <c r="AX87" s="384">
        <v>0</v>
      </c>
      <c r="AY87" s="384">
        <v>0</v>
      </c>
      <c r="AZ87" s="384">
        <v>0</v>
      </c>
      <c r="BA87" s="384">
        <v>0</v>
      </c>
    </row>
    <row r="88" spans="1:82">
      <c r="B88" s="385">
        <v>2</v>
      </c>
      <c r="AJ88" s="398">
        <v>1525354.0393402199</v>
      </c>
      <c r="AK88" s="398">
        <v>12122.22</v>
      </c>
      <c r="AS88" s="398">
        <v>35789.024458989996</v>
      </c>
      <c r="AT88" s="398">
        <v>34844.183001999998</v>
      </c>
      <c r="AU88" s="384">
        <v>0</v>
      </c>
      <c r="AV88" s="384">
        <v>0</v>
      </c>
      <c r="AW88" s="384">
        <v>944.84145698999998</v>
      </c>
      <c r="AX88" s="384">
        <v>0</v>
      </c>
      <c r="AY88" s="384">
        <v>0</v>
      </c>
      <c r="AZ88" s="384">
        <v>0</v>
      </c>
      <c r="BA88" s="384">
        <v>0</v>
      </c>
    </row>
    <row r="89" spans="1:82">
      <c r="B89" s="385">
        <v>3</v>
      </c>
      <c r="AJ89" s="398">
        <v>1429240.404172</v>
      </c>
      <c r="AK89" s="398">
        <v>12679.09</v>
      </c>
      <c r="AS89" s="398">
        <v>65203.085228149997</v>
      </c>
      <c r="AT89" s="398">
        <v>63824.784099999997</v>
      </c>
      <c r="AU89" s="384">
        <v>0</v>
      </c>
      <c r="AV89" s="384">
        <v>0</v>
      </c>
      <c r="AW89" s="384">
        <v>1378.3011281499998</v>
      </c>
      <c r="AX89" s="384">
        <v>0</v>
      </c>
      <c r="AY89" s="384">
        <v>0</v>
      </c>
      <c r="AZ89" s="384">
        <v>0</v>
      </c>
      <c r="BA89" s="384">
        <v>0</v>
      </c>
    </row>
    <row r="90" spans="1:82">
      <c r="A90" s="372"/>
      <c r="B90" s="385">
        <v>4</v>
      </c>
      <c r="AJ90" s="398">
        <v>1487745.5090000001</v>
      </c>
      <c r="AK90" s="398">
        <v>12999.58</v>
      </c>
      <c r="AS90" s="398">
        <v>110574.31011869</v>
      </c>
      <c r="AT90" s="398">
        <v>106620.33452</v>
      </c>
      <c r="AU90" s="384">
        <v>0</v>
      </c>
      <c r="AV90" s="384">
        <v>0</v>
      </c>
      <c r="AW90" s="384">
        <v>3953.97559869</v>
      </c>
      <c r="AX90" s="384">
        <v>0</v>
      </c>
      <c r="AY90" s="384">
        <v>0</v>
      </c>
      <c r="AZ90" s="384">
        <v>0</v>
      </c>
      <c r="BA90" s="384">
        <v>0</v>
      </c>
    </row>
    <row r="91" spans="1:82">
      <c r="A91" s="372"/>
      <c r="B91" s="385">
        <v>5</v>
      </c>
      <c r="AJ91" s="398">
        <v>1497979.3330000001</v>
      </c>
      <c r="AK91" s="398">
        <v>12788.19</v>
      </c>
      <c r="AS91" s="398">
        <v>110128.67735976999</v>
      </c>
      <c r="AT91" s="398">
        <v>108348.192392</v>
      </c>
      <c r="AU91" s="384">
        <v>0</v>
      </c>
      <c r="AV91" s="384">
        <v>0</v>
      </c>
      <c r="AW91" s="384">
        <v>1780.4849677699999</v>
      </c>
      <c r="AX91" s="384">
        <v>0</v>
      </c>
      <c r="AY91" s="384">
        <v>0</v>
      </c>
      <c r="AZ91" s="384">
        <v>0</v>
      </c>
      <c r="BA91" s="384">
        <v>0</v>
      </c>
    </row>
    <row r="92" spans="1:82">
      <c r="A92" s="372"/>
      <c r="B92" s="385">
        <v>6</v>
      </c>
      <c r="AJ92" s="398">
        <v>1497666.6029999999</v>
      </c>
      <c r="AK92" s="398">
        <v>12583.85</v>
      </c>
      <c r="AS92" s="398">
        <v>147253.42755316</v>
      </c>
      <c r="AT92" s="398">
        <v>145769.70186</v>
      </c>
      <c r="AU92" s="384">
        <v>0</v>
      </c>
      <c r="AV92" s="384">
        <v>0</v>
      </c>
      <c r="AW92" s="384">
        <v>1483.7256931600002</v>
      </c>
      <c r="AX92" s="384">
        <v>0</v>
      </c>
      <c r="AY92" s="384">
        <v>0</v>
      </c>
      <c r="AZ92" s="384">
        <v>0</v>
      </c>
      <c r="BA92" s="384">
        <v>0</v>
      </c>
    </row>
    <row r="93" spans="1:82">
      <c r="A93" s="372"/>
      <c r="B93" s="385">
        <v>7</v>
      </c>
      <c r="AJ93" s="398">
        <v>1594005.41</v>
      </c>
      <c r="AK93" s="398">
        <v>13610.19</v>
      </c>
      <c r="AS93" s="398">
        <v>63416.980217999997</v>
      </c>
      <c r="AT93" s="398">
        <v>61680.308485000001</v>
      </c>
      <c r="AU93" s="384">
        <v>775.97200999999995</v>
      </c>
      <c r="AV93" s="384">
        <v>0</v>
      </c>
      <c r="AW93" s="384">
        <v>960.69972299999995</v>
      </c>
      <c r="AX93" s="384">
        <v>0</v>
      </c>
      <c r="AY93" s="384">
        <v>0</v>
      </c>
      <c r="AZ93" s="384">
        <v>0</v>
      </c>
      <c r="BA93" s="384">
        <v>0</v>
      </c>
    </row>
    <row r="94" spans="1:82">
      <c r="A94" s="372"/>
      <c r="B94" s="385">
        <v>8</v>
      </c>
      <c r="AJ94" s="398">
        <v>1805979.686244</v>
      </c>
      <c r="AK94" s="398">
        <v>14790.77</v>
      </c>
      <c r="AS94" s="398">
        <v>66165.174545350004</v>
      </c>
      <c r="AT94" s="398">
        <v>61737.310390999999</v>
      </c>
      <c r="AU94" s="384">
        <v>1276.9323400000001</v>
      </c>
      <c r="AV94" s="384">
        <v>0</v>
      </c>
      <c r="AW94" s="384">
        <v>3150.93181435</v>
      </c>
      <c r="AX94" s="384">
        <v>0</v>
      </c>
      <c r="AY94" s="384">
        <v>0</v>
      </c>
      <c r="AZ94" s="384">
        <v>0</v>
      </c>
      <c r="BA94" s="384">
        <v>0</v>
      </c>
    </row>
    <row r="95" spans="1:82">
      <c r="A95" s="372"/>
      <c r="B95" s="385">
        <v>9</v>
      </c>
      <c r="AJ95" s="398">
        <v>2083102.1407999999</v>
      </c>
      <c r="AK95" s="398">
        <v>17244.82</v>
      </c>
      <c r="AS95" s="398">
        <v>78898.524745189992</v>
      </c>
      <c r="AT95" s="398">
        <v>75669.454331999994</v>
      </c>
      <c r="AU95" s="384">
        <v>1184.1854900000001</v>
      </c>
      <c r="AV95" s="384">
        <v>0</v>
      </c>
      <c r="AW95" s="384">
        <v>2044.8849231900001</v>
      </c>
      <c r="AX95" s="384">
        <v>0</v>
      </c>
      <c r="AY95" s="384">
        <v>0</v>
      </c>
      <c r="AZ95" s="384">
        <v>0</v>
      </c>
      <c r="BA95" s="384">
        <v>0</v>
      </c>
    </row>
    <row r="96" spans="1:82">
      <c r="A96" s="372"/>
      <c r="B96" s="385">
        <v>10</v>
      </c>
      <c r="AJ96" s="398">
        <v>2181283.6209999998</v>
      </c>
      <c r="AK96" s="398">
        <v>20164.599999999999</v>
      </c>
      <c r="AS96" s="398">
        <v>54497.602706310005</v>
      </c>
      <c r="AT96" s="398">
        <v>51338.877971000002</v>
      </c>
      <c r="AU96" s="384">
        <v>470.89895000000001</v>
      </c>
      <c r="AV96" s="384">
        <v>0</v>
      </c>
      <c r="AW96" s="384">
        <v>2687.8257853099994</v>
      </c>
      <c r="AX96" s="384">
        <v>0</v>
      </c>
      <c r="AY96" s="384">
        <v>0</v>
      </c>
      <c r="AZ96" s="384">
        <v>0</v>
      </c>
      <c r="BA96" s="384">
        <v>0</v>
      </c>
    </row>
    <row r="97" spans="1:53">
      <c r="A97" s="372"/>
      <c r="B97" s="385">
        <v>11</v>
      </c>
      <c r="AJ97" s="398">
        <v>2381559.057577</v>
      </c>
      <c r="AK97" s="398">
        <v>22038.74</v>
      </c>
      <c r="AS97" s="398">
        <v>19432.469288739998</v>
      </c>
      <c r="AT97" s="398">
        <v>14929.255279999999</v>
      </c>
      <c r="AU97" s="384">
        <v>195.9</v>
      </c>
      <c r="AV97" s="384">
        <v>0</v>
      </c>
      <c r="AW97" s="384">
        <v>4307.3140087399997</v>
      </c>
      <c r="AX97" s="384">
        <v>0</v>
      </c>
      <c r="AY97" s="384">
        <v>0</v>
      </c>
      <c r="AZ97" s="384">
        <v>0</v>
      </c>
      <c r="BA97" s="384">
        <v>0</v>
      </c>
    </row>
    <row r="98" spans="1:53">
      <c r="A98" s="372"/>
      <c r="B98" s="385">
        <v>12</v>
      </c>
      <c r="AJ98" s="398">
        <v>2436324.4516119999</v>
      </c>
      <c r="AK98" s="398">
        <v>22108.55</v>
      </c>
      <c r="AS98" s="398">
        <v>64485.533401169996</v>
      </c>
      <c r="AT98" s="398">
        <v>13170.44342</v>
      </c>
      <c r="AU98" s="384">
        <v>252.595</v>
      </c>
      <c r="AV98" s="384">
        <v>0</v>
      </c>
      <c r="AW98" s="384">
        <v>51062.494981169999</v>
      </c>
      <c r="AX98" s="384">
        <v>0</v>
      </c>
      <c r="AY98" s="384">
        <v>0</v>
      </c>
      <c r="AZ98" s="384">
        <v>0</v>
      </c>
      <c r="BA98" s="384">
        <v>0</v>
      </c>
    </row>
    <row r="99" spans="1:53">
      <c r="A99" s="385">
        <v>2018</v>
      </c>
      <c r="B99" s="385">
        <v>1</v>
      </c>
      <c r="AJ99" s="398">
        <v>2512426.2101389999</v>
      </c>
      <c r="AK99" s="398">
        <v>21147.16</v>
      </c>
      <c r="AS99" s="398">
        <v>22795.058692070001</v>
      </c>
      <c r="AT99" s="398">
        <v>20124.921829999999</v>
      </c>
      <c r="AU99" s="384">
        <v>7.2</v>
      </c>
      <c r="AV99" s="384">
        <v>0</v>
      </c>
      <c r="AW99" s="384">
        <v>2662.9368620700002</v>
      </c>
      <c r="AX99" s="384">
        <v>0</v>
      </c>
      <c r="AY99" s="384">
        <v>0</v>
      </c>
      <c r="AZ99" s="384">
        <v>0</v>
      </c>
      <c r="BA99" s="384">
        <v>0</v>
      </c>
    </row>
    <row r="100" spans="1:53">
      <c r="B100" s="385">
        <v>2</v>
      </c>
      <c r="AJ100" s="398">
        <v>2475257.3164280001</v>
      </c>
      <c r="AK100" s="398">
        <v>21115.99</v>
      </c>
      <c r="AS100" s="398">
        <v>2727.4232256199994</v>
      </c>
      <c r="AT100" s="398">
        <v>994.88705000000004</v>
      </c>
      <c r="AU100" s="384">
        <v>19.3</v>
      </c>
      <c r="AV100" s="384">
        <v>0</v>
      </c>
      <c r="AW100" s="384">
        <v>1713.2361756199996</v>
      </c>
      <c r="AX100" s="384">
        <v>0</v>
      </c>
      <c r="AY100" s="384">
        <v>0</v>
      </c>
      <c r="AZ100" s="384">
        <v>0</v>
      </c>
      <c r="BA100" s="384">
        <v>0</v>
      </c>
    </row>
    <row r="101" spans="1:53">
      <c r="B101" s="385">
        <v>3</v>
      </c>
      <c r="AJ101" s="398">
        <v>2587373.3848999999</v>
      </c>
      <c r="AK101" s="398">
        <v>20910.03</v>
      </c>
      <c r="AS101" s="398">
        <v>16476.034178040001</v>
      </c>
      <c r="AT101" s="398">
        <v>3223.1174700000001</v>
      </c>
      <c r="AU101" s="384">
        <v>0</v>
      </c>
      <c r="AV101" s="384">
        <v>0</v>
      </c>
      <c r="AW101" s="384">
        <v>13252.91670804</v>
      </c>
      <c r="AX101" s="384">
        <v>0</v>
      </c>
      <c r="AY101" s="384">
        <v>0</v>
      </c>
      <c r="AZ101" s="384">
        <v>0</v>
      </c>
      <c r="BA101" s="384">
        <v>0</v>
      </c>
    </row>
    <row r="102" spans="1:53">
      <c r="B102" s="385">
        <v>4</v>
      </c>
      <c r="AJ102" s="398">
        <v>2471395.286688</v>
      </c>
      <c r="AK102" s="398">
        <v>19949.16</v>
      </c>
      <c r="AS102" s="398">
        <v>10532.225566569998</v>
      </c>
      <c r="AT102" s="398">
        <v>592.72270000000003</v>
      </c>
      <c r="AU102" s="384">
        <v>100</v>
      </c>
      <c r="AV102" s="384">
        <v>0</v>
      </c>
      <c r="AW102" s="384">
        <v>9839.5028665699974</v>
      </c>
      <c r="AX102" s="384">
        <v>0</v>
      </c>
      <c r="AY102" s="384">
        <v>0</v>
      </c>
      <c r="AZ102" s="384">
        <v>0</v>
      </c>
      <c r="BA102" s="384">
        <v>0</v>
      </c>
    </row>
    <row r="103" spans="1:53">
      <c r="B103" s="385">
        <v>5</v>
      </c>
      <c r="AJ103" s="398">
        <v>2487830.8658579998</v>
      </c>
      <c r="AK103" s="398">
        <v>19553.509999999998</v>
      </c>
      <c r="AS103" s="398">
        <v>11932.327597030002</v>
      </c>
      <c r="AT103" s="398">
        <v>604.17133999999999</v>
      </c>
      <c r="AU103" s="384">
        <v>496.5</v>
      </c>
      <c r="AV103" s="384">
        <v>0</v>
      </c>
      <c r="AW103" s="384">
        <v>10831.656257030001</v>
      </c>
      <c r="AX103" s="384">
        <v>0</v>
      </c>
      <c r="AY103" s="384">
        <v>0</v>
      </c>
      <c r="AZ103" s="384">
        <v>0</v>
      </c>
      <c r="BA103" s="384">
        <v>0</v>
      </c>
    </row>
    <row r="104" spans="1:53">
      <c r="B104" s="385">
        <v>6</v>
      </c>
      <c r="AJ104" s="398">
        <v>2481879.4411470001</v>
      </c>
      <c r="AK104" s="398">
        <v>19737.490000000002</v>
      </c>
      <c r="AS104" s="398">
        <v>13231.01886</v>
      </c>
      <c r="AT104" s="398">
        <v>2012.4435599999999</v>
      </c>
      <c r="AU104" s="384">
        <v>8.6</v>
      </c>
      <c r="AV104" s="384">
        <v>0</v>
      </c>
      <c r="AW104" s="384">
        <v>11209.9753</v>
      </c>
      <c r="AX104" s="384">
        <v>0</v>
      </c>
      <c r="AY104" s="384">
        <v>0</v>
      </c>
      <c r="AZ104" s="384">
        <v>0</v>
      </c>
      <c r="BA104" s="384">
        <v>0</v>
      </c>
    </row>
    <row r="105" spans="1:53">
      <c r="B105" s="385">
        <v>7</v>
      </c>
      <c r="AJ105" s="398">
        <v>2385440.7643809998</v>
      </c>
      <c r="AK105" s="398">
        <v>19537.009999999998</v>
      </c>
      <c r="AS105" s="398">
        <v>4315.7070650000005</v>
      </c>
      <c r="AT105" s="398">
        <v>1179.87725</v>
      </c>
      <c r="AU105" s="384">
        <v>0</v>
      </c>
      <c r="AV105" s="384">
        <v>0</v>
      </c>
      <c r="AW105" s="384">
        <v>3135.8298150000001</v>
      </c>
      <c r="AX105" s="384">
        <v>0</v>
      </c>
      <c r="AY105" s="384">
        <v>0</v>
      </c>
      <c r="AZ105" s="384">
        <v>0</v>
      </c>
      <c r="BA105" s="384">
        <v>0</v>
      </c>
    </row>
    <row r="106" spans="1:53">
      <c r="B106" s="385">
        <v>8</v>
      </c>
      <c r="AJ106" s="398">
        <v>2302390.2816130002</v>
      </c>
      <c r="AK106" s="398">
        <v>19365</v>
      </c>
      <c r="AS106" s="398">
        <v>3276.907256</v>
      </c>
      <c r="AT106" s="398">
        <v>1225.6918599999999</v>
      </c>
      <c r="AU106" s="384">
        <v>0</v>
      </c>
      <c r="AV106" s="384">
        <v>0</v>
      </c>
      <c r="AW106" s="384">
        <v>2051.2153960000001</v>
      </c>
      <c r="AX106" s="384">
        <v>0</v>
      </c>
      <c r="AY106" s="384">
        <v>0</v>
      </c>
      <c r="AZ106" s="384">
        <v>0</v>
      </c>
      <c r="BA106" s="384">
        <v>0</v>
      </c>
    </row>
    <row r="107" spans="1:53">
      <c r="B107" s="385">
        <v>9</v>
      </c>
      <c r="AJ107" s="398">
        <v>2347480.9701769999</v>
      </c>
      <c r="AK107" s="398">
        <v>20034.66</v>
      </c>
      <c r="AS107" s="398">
        <v>20681.370215899999</v>
      </c>
      <c r="AT107" s="398">
        <v>304.30651999999998</v>
      </c>
      <c r="AU107" s="384">
        <v>0</v>
      </c>
      <c r="AV107" s="384">
        <v>0</v>
      </c>
      <c r="AW107" s="384">
        <v>20377.0636959</v>
      </c>
      <c r="AX107" s="384">
        <v>0</v>
      </c>
      <c r="AY107" s="384">
        <v>0</v>
      </c>
      <c r="AZ107" s="384">
        <v>0</v>
      </c>
      <c r="BA107" s="384">
        <v>0</v>
      </c>
    </row>
    <row r="108" spans="1:53">
      <c r="B108" s="385">
        <v>10</v>
      </c>
      <c r="AJ108" s="398">
        <v>2428236.0973689999</v>
      </c>
      <c r="AK108" s="398">
        <v>20463.61</v>
      </c>
      <c r="AS108" s="398">
        <v>9121.5283263199999</v>
      </c>
      <c r="AT108" s="398">
        <v>1468.02349</v>
      </c>
      <c r="AU108" s="384">
        <v>0</v>
      </c>
      <c r="AV108" s="384">
        <v>0</v>
      </c>
      <c r="AW108" s="384">
        <v>7653.5048363200003</v>
      </c>
      <c r="AX108" s="384">
        <v>0</v>
      </c>
      <c r="AY108" s="384">
        <v>0</v>
      </c>
      <c r="AZ108" s="384">
        <v>0</v>
      </c>
      <c r="BA108" s="384">
        <v>0</v>
      </c>
    </row>
    <row r="109" spans="1:53">
      <c r="B109" s="385">
        <v>11</v>
      </c>
      <c r="AJ109" s="398">
        <v>2302979.5</v>
      </c>
      <c r="AK109" s="398">
        <v>20051.900000000001</v>
      </c>
      <c r="AS109" s="398">
        <v>5417.4100858499987</v>
      </c>
      <c r="AT109" s="398">
        <v>880.59852000000001</v>
      </c>
      <c r="AU109" s="384">
        <v>0</v>
      </c>
      <c r="AV109" s="384">
        <v>0</v>
      </c>
      <c r="AW109" s="384">
        <v>4536.8115658499992</v>
      </c>
      <c r="AX109" s="384">
        <v>0</v>
      </c>
      <c r="AY109" s="384">
        <v>0</v>
      </c>
      <c r="AZ109" s="384">
        <v>0</v>
      </c>
      <c r="BA109" s="384">
        <v>0</v>
      </c>
    </row>
    <row r="110" spans="1:53">
      <c r="B110" s="385">
        <v>12</v>
      </c>
      <c r="AJ110" s="398">
        <v>2508040.9</v>
      </c>
      <c r="AK110" s="398">
        <v>20076.5</v>
      </c>
      <c r="AS110" s="398">
        <v>123629.02057379999</v>
      </c>
      <c r="AT110" s="398">
        <v>891.42913999999996</v>
      </c>
      <c r="AU110" s="384">
        <v>0</v>
      </c>
      <c r="AV110" s="384">
        <v>0</v>
      </c>
      <c r="AW110" s="384">
        <v>122737.5914338</v>
      </c>
      <c r="AX110" s="384">
        <v>0</v>
      </c>
      <c r="AY110" s="384">
        <v>0</v>
      </c>
      <c r="AZ110" s="384">
        <v>0</v>
      </c>
      <c r="BA110" s="384">
        <v>0</v>
      </c>
    </row>
    <row r="111" spans="1:53">
      <c r="A111" s="385">
        <v>2019</v>
      </c>
      <c r="B111" s="385">
        <v>1</v>
      </c>
      <c r="AJ111" s="398">
        <v>2444431.6</v>
      </c>
      <c r="AK111" s="398">
        <v>21584.400000000001</v>
      </c>
      <c r="AS111" s="398">
        <v>3748.1977160000001</v>
      </c>
      <c r="AT111" s="398">
        <v>451.29559</v>
      </c>
      <c r="AU111" s="384">
        <v>0</v>
      </c>
      <c r="AV111" s="384">
        <v>0</v>
      </c>
      <c r="AW111" s="384">
        <v>3296.902126</v>
      </c>
      <c r="AX111" s="384">
        <v>0</v>
      </c>
      <c r="AY111" s="384">
        <v>0</v>
      </c>
      <c r="AZ111" s="384">
        <v>0</v>
      </c>
      <c r="BA111" s="384">
        <v>0</v>
      </c>
    </row>
    <row r="112" spans="1:53">
      <c r="B112" s="385">
        <v>2</v>
      </c>
      <c r="AJ112" s="398">
        <v>2479252.5</v>
      </c>
      <c r="AK112" s="398">
        <v>21457.8</v>
      </c>
      <c r="AS112" s="398">
        <v>13352.11407492</v>
      </c>
      <c r="AT112" s="398">
        <v>1155.8849499999999</v>
      </c>
      <c r="AU112" s="384">
        <v>0</v>
      </c>
      <c r="AV112" s="384">
        <v>0</v>
      </c>
      <c r="AW112" s="384">
        <v>12196.229124920001</v>
      </c>
      <c r="AX112" s="384">
        <v>0</v>
      </c>
      <c r="AY112" s="384">
        <v>0</v>
      </c>
      <c r="AZ112" s="384">
        <v>0</v>
      </c>
      <c r="BA112" s="384">
        <v>0</v>
      </c>
    </row>
    <row r="113" spans="1:53">
      <c r="B113" s="385">
        <v>3</v>
      </c>
      <c r="AJ113" s="398">
        <v>2452754.7999999998</v>
      </c>
      <c r="AK113" s="398">
        <v>20901.009999999998</v>
      </c>
      <c r="AS113" s="398">
        <v>32176.110958999998</v>
      </c>
      <c r="AT113" s="398">
        <v>3247.0036300000002</v>
      </c>
      <c r="AU113" s="384">
        <v>0</v>
      </c>
      <c r="AV113" s="384">
        <v>0</v>
      </c>
      <c r="AW113" s="384">
        <v>28929.107328999999</v>
      </c>
      <c r="AX113" s="384">
        <v>0</v>
      </c>
      <c r="AY113" s="384">
        <v>0</v>
      </c>
      <c r="AZ113" s="384">
        <v>0</v>
      </c>
      <c r="BA113" s="384">
        <v>0</v>
      </c>
    </row>
    <row r="114" spans="1:53">
      <c r="A114" s="372"/>
      <c r="B114" s="385">
        <v>4</v>
      </c>
      <c r="AJ114" s="398">
        <v>2410917.538706</v>
      </c>
      <c r="AK114" s="398">
        <v>20118.48</v>
      </c>
      <c r="AS114" s="398">
        <v>2999.3293489599996</v>
      </c>
      <c r="AT114" s="398">
        <v>994.57568000000003</v>
      </c>
      <c r="AU114" s="384">
        <v>0</v>
      </c>
      <c r="AV114" s="384">
        <v>0</v>
      </c>
      <c r="AW114" s="384">
        <v>2004.7536689599997</v>
      </c>
      <c r="AX114" s="384">
        <v>0</v>
      </c>
      <c r="AY114" s="384">
        <v>0</v>
      </c>
      <c r="AZ114" s="384">
        <v>0</v>
      </c>
      <c r="BA114" s="384">
        <v>0</v>
      </c>
    </row>
    <row r="115" spans="1:53">
      <c r="A115" s="372"/>
      <c r="B115" s="385">
        <v>5</v>
      </c>
      <c r="AJ115" s="398">
        <v>2382754.2000000002</v>
      </c>
      <c r="AK115" s="398">
        <v>20175.5</v>
      </c>
      <c r="AS115" s="398">
        <v>16009.7694606</v>
      </c>
      <c r="AT115" s="398">
        <v>2059.3304400000002</v>
      </c>
      <c r="AU115" s="384">
        <v>0</v>
      </c>
      <c r="AV115" s="384">
        <v>0</v>
      </c>
      <c r="AW115" s="384">
        <v>13950.439020600001</v>
      </c>
      <c r="AX115" s="384">
        <v>0</v>
      </c>
      <c r="AY115" s="384">
        <v>0</v>
      </c>
      <c r="AZ115" s="384">
        <v>0</v>
      </c>
      <c r="BA115" s="384">
        <v>0</v>
      </c>
    </row>
    <row r="116" spans="1:53">
      <c r="A116" s="372"/>
      <c r="B116" s="385">
        <v>6</v>
      </c>
      <c r="AJ116" s="398">
        <v>2601660.7000000002</v>
      </c>
      <c r="AK116" s="398">
        <v>19813.8</v>
      </c>
      <c r="AS116" s="398">
        <v>21941.66266097</v>
      </c>
      <c r="AT116" s="398">
        <v>0</v>
      </c>
      <c r="AU116" s="384">
        <v>0</v>
      </c>
      <c r="AV116" s="384">
        <v>0</v>
      </c>
      <c r="AW116" s="384">
        <v>21941.66266097</v>
      </c>
      <c r="AX116" s="384">
        <v>0</v>
      </c>
      <c r="AY116" s="384">
        <v>0</v>
      </c>
      <c r="AZ116" s="384">
        <v>0</v>
      </c>
      <c r="BA116" s="384">
        <v>0</v>
      </c>
    </row>
    <row r="117" spans="1:53">
      <c r="A117" s="372"/>
      <c r="B117" s="385">
        <v>7</v>
      </c>
      <c r="AJ117" s="398">
        <v>2515151.6</v>
      </c>
      <c r="AK117" s="398">
        <v>20526.2</v>
      </c>
      <c r="AS117" s="398">
        <v>16247.842924050001</v>
      </c>
      <c r="AT117" s="398">
        <v>10.4</v>
      </c>
      <c r="AU117" s="384">
        <v>0</v>
      </c>
      <c r="AV117" s="384">
        <v>0</v>
      </c>
      <c r="AW117" s="384">
        <v>16237.442924050001</v>
      </c>
      <c r="AX117" s="384">
        <v>0</v>
      </c>
      <c r="AY117" s="384">
        <v>0</v>
      </c>
      <c r="AZ117" s="384">
        <v>0</v>
      </c>
      <c r="BA117" s="384">
        <v>0</v>
      </c>
    </row>
    <row r="118" spans="1:53">
      <c r="A118" s="372"/>
      <c r="B118" s="385">
        <v>8</v>
      </c>
      <c r="AJ118" s="398">
        <v>2493472.4</v>
      </c>
      <c r="AK118" s="398">
        <v>19961.3</v>
      </c>
      <c r="AS118" s="398">
        <v>1851.62024114</v>
      </c>
      <c r="AT118" s="398">
        <v>79.006280000000004</v>
      </c>
      <c r="AU118" s="384">
        <v>0</v>
      </c>
      <c r="AV118" s="384">
        <v>0</v>
      </c>
      <c r="AW118" s="384">
        <v>1772.6139611399999</v>
      </c>
      <c r="AX118" s="384">
        <v>0</v>
      </c>
      <c r="AY118" s="384">
        <v>0</v>
      </c>
      <c r="AZ118" s="384">
        <v>0</v>
      </c>
      <c r="BA118" s="384">
        <v>0</v>
      </c>
    </row>
    <row r="119" spans="1:53">
      <c r="A119" s="372"/>
      <c r="B119" s="385">
        <v>9</v>
      </c>
      <c r="AJ119" s="398">
        <v>2477187.7000000002</v>
      </c>
      <c r="AK119" s="398">
        <v>19317.5</v>
      </c>
      <c r="AS119" s="398">
        <v>3192.6632464800005</v>
      </c>
      <c r="AT119" s="398">
        <v>595.23395000000005</v>
      </c>
      <c r="AU119" s="384">
        <v>0</v>
      </c>
      <c r="AV119" s="384">
        <v>0</v>
      </c>
      <c r="AW119" s="384">
        <v>2597.4292964800006</v>
      </c>
      <c r="AX119" s="384">
        <v>0</v>
      </c>
      <c r="AY119" s="384">
        <v>0</v>
      </c>
      <c r="AZ119" s="384">
        <v>0</v>
      </c>
      <c r="BA119" s="384">
        <v>0</v>
      </c>
    </row>
    <row r="120" spans="1:53">
      <c r="A120" s="372"/>
      <c r="B120" s="385">
        <v>10</v>
      </c>
      <c r="AJ120" s="398">
        <v>2402525.7999999998</v>
      </c>
      <c r="AK120" s="398">
        <v>18613.5</v>
      </c>
      <c r="AS120" s="398">
        <v>6975.6002540700001</v>
      </c>
      <c r="AT120" s="398">
        <v>548.57123999999999</v>
      </c>
      <c r="AU120" s="384">
        <v>0</v>
      </c>
      <c r="AV120" s="384">
        <v>0</v>
      </c>
      <c r="AW120" s="384">
        <v>6427.0290140699999</v>
      </c>
      <c r="AX120" s="384">
        <v>0</v>
      </c>
      <c r="AY120" s="384">
        <v>0</v>
      </c>
      <c r="AZ120" s="384">
        <v>0</v>
      </c>
      <c r="BA120" s="384">
        <v>0</v>
      </c>
    </row>
    <row r="121" spans="1:53">
      <c r="A121" s="372"/>
      <c r="B121" s="385">
        <v>11</v>
      </c>
      <c r="AJ121" s="398">
        <v>2530514</v>
      </c>
      <c r="AK121" s="398">
        <v>18605.3</v>
      </c>
      <c r="AS121" s="398">
        <v>19973.577275</v>
      </c>
      <c r="AT121" s="398">
        <v>82.426460000000006</v>
      </c>
      <c r="AU121" s="384">
        <v>0</v>
      </c>
      <c r="AV121" s="384">
        <v>0</v>
      </c>
      <c r="AW121" s="384">
        <v>19891.150815000001</v>
      </c>
      <c r="AX121" s="384">
        <v>0</v>
      </c>
      <c r="AY121" s="384">
        <v>0</v>
      </c>
      <c r="AZ121" s="384">
        <v>0</v>
      </c>
      <c r="BA121" s="384">
        <v>0</v>
      </c>
    </row>
    <row r="122" spans="1:53">
      <c r="A122" s="372"/>
      <c r="B122" s="385">
        <v>12</v>
      </c>
      <c r="AJ122" s="398">
        <v>2690320.6</v>
      </c>
      <c r="AK122" s="398">
        <v>18954.900000000001</v>
      </c>
      <c r="AS122" s="398">
        <v>4733.1957101799999</v>
      </c>
      <c r="AT122" s="398">
        <v>466.04899999999998</v>
      </c>
      <c r="AU122" s="384">
        <v>0</v>
      </c>
      <c r="AV122" s="384">
        <v>0</v>
      </c>
      <c r="AW122" s="384">
        <v>4267.1467101799999</v>
      </c>
      <c r="AX122" s="384">
        <v>0</v>
      </c>
      <c r="AY122" s="384">
        <v>0</v>
      </c>
      <c r="AZ122" s="384">
        <v>0</v>
      </c>
      <c r="BA122" s="384">
        <v>0</v>
      </c>
    </row>
    <row r="123" spans="1:53">
      <c r="A123" s="385">
        <v>2020</v>
      </c>
      <c r="B123" s="385">
        <v>1</v>
      </c>
      <c r="AJ123" s="398">
        <v>2665213.2000000002</v>
      </c>
      <c r="AK123" s="398">
        <v>19132.900000000001</v>
      </c>
      <c r="AS123" s="398">
        <v>4230.9253105700009</v>
      </c>
      <c r="AT123" s="398">
        <v>0</v>
      </c>
      <c r="AU123" s="384">
        <v>0</v>
      </c>
      <c r="AV123" s="384">
        <v>0</v>
      </c>
      <c r="AW123" s="384">
        <v>4230.9253105700009</v>
      </c>
      <c r="AX123" s="384">
        <v>0</v>
      </c>
      <c r="AY123" s="384">
        <v>0</v>
      </c>
      <c r="AZ123" s="384">
        <v>0</v>
      </c>
      <c r="BA123" s="384">
        <v>0</v>
      </c>
    </row>
    <row r="124" spans="1:53">
      <c r="B124" s="385">
        <v>2</v>
      </c>
      <c r="AJ124" s="398">
        <v>2747141.9235800002</v>
      </c>
      <c r="AK124" s="398">
        <v>18965.419999999998</v>
      </c>
      <c r="AS124" s="398">
        <v>1942.9781281300002</v>
      </c>
      <c r="AT124" s="398">
        <v>0</v>
      </c>
      <c r="AU124" s="384">
        <v>0</v>
      </c>
      <c r="AV124" s="384">
        <v>0</v>
      </c>
      <c r="AW124" s="384">
        <v>1942.9781281300002</v>
      </c>
      <c r="AX124" s="384">
        <v>0</v>
      </c>
      <c r="AY124" s="384">
        <v>0</v>
      </c>
      <c r="AZ124" s="384">
        <v>0</v>
      </c>
      <c r="BA124" s="384">
        <v>0</v>
      </c>
    </row>
    <row r="125" spans="1:53">
      <c r="B125" s="385">
        <v>3</v>
      </c>
      <c r="AJ125" s="398">
        <v>2486922.4</v>
      </c>
      <c r="AK125" s="398">
        <v>18208.2</v>
      </c>
      <c r="AS125" s="398">
        <v>3380.3509730999995</v>
      </c>
      <c r="AT125" s="398">
        <v>0</v>
      </c>
      <c r="AU125" s="384">
        <v>0</v>
      </c>
      <c r="AV125" s="384">
        <v>0</v>
      </c>
      <c r="AW125" s="384">
        <v>3380.3509730999995</v>
      </c>
      <c r="AX125" s="384">
        <v>0</v>
      </c>
      <c r="AY125" s="384">
        <v>0</v>
      </c>
      <c r="AZ125" s="384">
        <v>0</v>
      </c>
      <c r="BA125" s="384">
        <v>0</v>
      </c>
    </row>
    <row r="126" spans="1:53">
      <c r="B126" s="385">
        <v>4</v>
      </c>
      <c r="AJ126" s="398">
        <v>2427927.2000000002</v>
      </c>
      <c r="AK126" s="398">
        <v>16631.2</v>
      </c>
      <c r="AS126" s="398">
        <v>2281.0794708499998</v>
      </c>
      <c r="AT126" s="398">
        <v>0</v>
      </c>
      <c r="AU126" s="384">
        <v>0</v>
      </c>
      <c r="AV126" s="384">
        <v>0</v>
      </c>
      <c r="AW126" s="384">
        <v>2281.0794708499998</v>
      </c>
      <c r="AX126" s="384">
        <v>0</v>
      </c>
      <c r="AY126" s="384">
        <v>0</v>
      </c>
      <c r="AZ126" s="384">
        <v>0</v>
      </c>
      <c r="BA126" s="384">
        <v>0</v>
      </c>
    </row>
    <row r="127" spans="1:53">
      <c r="B127" s="385">
        <v>5</v>
      </c>
      <c r="AJ127" s="398">
        <v>2415764.8917069999</v>
      </c>
      <c r="AK127" s="398">
        <v>16288.39</v>
      </c>
      <c r="AS127" s="398">
        <v>4489.9210527100004</v>
      </c>
      <c r="AT127" s="398">
        <v>0</v>
      </c>
      <c r="AU127" s="384">
        <v>0</v>
      </c>
      <c r="AV127" s="384">
        <v>0</v>
      </c>
      <c r="AW127" s="384">
        <v>4489.9210527100004</v>
      </c>
      <c r="AX127" s="384">
        <v>0</v>
      </c>
      <c r="AY127" s="384">
        <v>0</v>
      </c>
      <c r="AZ127" s="384">
        <v>0</v>
      </c>
      <c r="BA127" s="384">
        <v>0</v>
      </c>
    </row>
    <row r="128" spans="1:53">
      <c r="B128" s="385">
        <v>6</v>
      </c>
      <c r="AJ128" s="398">
        <v>2500574.7999999998</v>
      </c>
      <c r="AK128" s="398">
        <v>16120.32</v>
      </c>
      <c r="AS128" s="398">
        <v>12786.757286270002</v>
      </c>
      <c r="AT128" s="398">
        <v>586.86261000000002</v>
      </c>
      <c r="AU128" s="384">
        <v>5001.08788</v>
      </c>
      <c r="AV128" s="384">
        <v>0</v>
      </c>
      <c r="AW128" s="384">
        <v>7198.8067962700015</v>
      </c>
      <c r="AX128" s="384">
        <v>0</v>
      </c>
      <c r="AY128" s="384">
        <v>0</v>
      </c>
      <c r="AZ128" s="384">
        <v>0</v>
      </c>
      <c r="BA128" s="384">
        <v>0</v>
      </c>
    </row>
    <row r="129" spans="1:53">
      <c r="B129" s="385">
        <v>7</v>
      </c>
      <c r="AJ129" s="398">
        <v>2538955.5111870002</v>
      </c>
      <c r="AK129" s="398">
        <v>16450.52</v>
      </c>
      <c r="AS129" s="398">
        <v>4704.7664210000003</v>
      </c>
      <c r="AT129" s="398">
        <v>0</v>
      </c>
      <c r="AU129" s="384">
        <v>289.52834000000001</v>
      </c>
      <c r="AV129" s="384">
        <v>0</v>
      </c>
      <c r="AW129" s="384">
        <v>4415.2380810000004</v>
      </c>
      <c r="AX129" s="384">
        <v>0</v>
      </c>
      <c r="AY129" s="384">
        <v>0</v>
      </c>
      <c r="AZ129" s="384">
        <v>0</v>
      </c>
      <c r="BA129" s="384">
        <v>0</v>
      </c>
    </row>
    <row r="130" spans="1:53">
      <c r="B130" s="385">
        <v>8</v>
      </c>
      <c r="AJ130" s="398">
        <v>2587360.9</v>
      </c>
      <c r="AK130" s="398">
        <v>16718.77</v>
      </c>
      <c r="AS130" s="398">
        <v>5135.1279560000003</v>
      </c>
      <c r="AT130" s="398">
        <v>0</v>
      </c>
      <c r="AU130" s="384">
        <v>44.591380000000001</v>
      </c>
      <c r="AV130" s="384">
        <v>0</v>
      </c>
      <c r="AW130" s="384">
        <v>5090.5365760000004</v>
      </c>
      <c r="AX130" s="384">
        <v>0</v>
      </c>
      <c r="AY130" s="384">
        <v>0</v>
      </c>
      <c r="AZ130" s="384">
        <v>0</v>
      </c>
      <c r="BA130" s="384">
        <v>0</v>
      </c>
    </row>
    <row r="131" spans="1:53">
      <c r="B131" s="385">
        <v>9</v>
      </c>
      <c r="AJ131" s="398">
        <v>2598039.4</v>
      </c>
      <c r="AK131" s="398">
        <v>17176.18</v>
      </c>
      <c r="AS131" s="398">
        <v>1838.60248</v>
      </c>
      <c r="AT131" s="398">
        <v>0</v>
      </c>
      <c r="AU131" s="384">
        <v>32.381630000000001</v>
      </c>
      <c r="AV131" s="384">
        <v>0</v>
      </c>
      <c r="AW131" s="384">
        <v>1806.2208499999999</v>
      </c>
      <c r="AX131" s="384">
        <v>0</v>
      </c>
      <c r="AY131" s="384">
        <v>0</v>
      </c>
      <c r="AZ131" s="384">
        <v>0</v>
      </c>
      <c r="BA131" s="384">
        <v>0</v>
      </c>
    </row>
    <row r="132" spans="1:53">
      <c r="B132" s="385">
        <v>10</v>
      </c>
      <c r="AJ132" s="398">
        <v>2560314.31122655</v>
      </c>
      <c r="AK132" s="398">
        <v>17458.060000000001</v>
      </c>
      <c r="AS132" s="398">
        <v>7923.8848816400005</v>
      </c>
      <c r="AT132" s="398">
        <v>0</v>
      </c>
      <c r="AU132" s="384">
        <v>65.800529999999995</v>
      </c>
      <c r="AV132" s="384">
        <v>0</v>
      </c>
      <c r="AW132" s="384">
        <v>2892.9786519999998</v>
      </c>
      <c r="AX132" s="384">
        <v>0</v>
      </c>
      <c r="AY132" s="386">
        <v>4965.1056996400002</v>
      </c>
      <c r="AZ132" s="384">
        <v>0</v>
      </c>
      <c r="BA132" s="384">
        <v>0</v>
      </c>
    </row>
    <row r="133" spans="1:53">
      <c r="B133" s="385">
        <v>11</v>
      </c>
      <c r="AJ133" s="398">
        <v>2596906.0535530602</v>
      </c>
      <c r="AK133" s="398">
        <v>17541.28</v>
      </c>
      <c r="AS133" s="398">
        <v>1939.2129675000001</v>
      </c>
      <c r="AT133" s="398">
        <v>0</v>
      </c>
      <c r="AU133" s="384">
        <v>28.9</v>
      </c>
      <c r="AV133" s="384">
        <v>0</v>
      </c>
      <c r="AW133" s="384">
        <v>1853.0464458199999</v>
      </c>
      <c r="AX133" s="384">
        <v>0</v>
      </c>
      <c r="AY133" s="386">
        <v>57.266521679999997</v>
      </c>
      <c r="AZ133" s="384">
        <v>0</v>
      </c>
      <c r="BA133" s="384">
        <v>0</v>
      </c>
    </row>
    <row r="134" spans="1:53">
      <c r="B134" s="385">
        <v>12</v>
      </c>
      <c r="AJ134" s="398">
        <v>3026589.3560806201</v>
      </c>
      <c r="AK134" s="398">
        <v>18126.12</v>
      </c>
      <c r="AS134" s="398">
        <v>14673.21539865</v>
      </c>
      <c r="AT134" s="398">
        <v>0</v>
      </c>
      <c r="AU134" s="384">
        <v>331.26803000000001</v>
      </c>
      <c r="AV134" s="384">
        <v>0</v>
      </c>
      <c r="AW134" s="384">
        <v>14293.165020910001</v>
      </c>
      <c r="AX134" s="384">
        <v>0</v>
      </c>
      <c r="AY134" s="386">
        <v>48.782347739999999</v>
      </c>
      <c r="AZ134" s="384">
        <v>0</v>
      </c>
      <c r="BA134" s="384">
        <v>0</v>
      </c>
    </row>
    <row r="135" spans="1:53">
      <c r="A135" s="385">
        <v>2021</v>
      </c>
      <c r="B135" s="385">
        <v>1</v>
      </c>
      <c r="AJ135" s="398">
        <v>3004364.8227543198</v>
      </c>
      <c r="AK135" s="398">
        <v>20030.05</v>
      </c>
      <c r="AS135" s="398">
        <v>14909.253953570002</v>
      </c>
      <c r="AT135" s="398">
        <v>0</v>
      </c>
      <c r="AU135" s="384">
        <v>38.984279999999998</v>
      </c>
      <c r="AV135" s="384">
        <v>0</v>
      </c>
      <c r="AW135" s="384">
        <v>10641.58752426</v>
      </c>
      <c r="AX135" s="384">
        <v>0</v>
      </c>
      <c r="AY135" s="386">
        <v>108.07914930999999</v>
      </c>
      <c r="AZ135" s="386">
        <v>4120.6030000000001</v>
      </c>
      <c r="BA135" s="384">
        <v>0</v>
      </c>
    </row>
    <row r="136" spans="1:53">
      <c r="B136" s="385">
        <v>2</v>
      </c>
      <c r="AJ136" s="398">
        <v>3550083.045403</v>
      </c>
      <c r="AK136" s="398">
        <v>25876.89</v>
      </c>
      <c r="AS136" s="398">
        <v>32019.162684430001</v>
      </c>
      <c r="AT136" s="398">
        <v>0</v>
      </c>
      <c r="AU136" s="384">
        <v>381.63923999999997</v>
      </c>
      <c r="AV136" s="384">
        <v>0</v>
      </c>
      <c r="AW136" s="384">
        <v>31257.978749000002</v>
      </c>
      <c r="AX136" s="384">
        <v>0</v>
      </c>
      <c r="AY136" s="386">
        <v>363.10328543000003</v>
      </c>
      <c r="AZ136" s="386">
        <v>16.441410000000001</v>
      </c>
      <c r="BA136" s="384">
        <v>0</v>
      </c>
    </row>
    <row r="137" spans="1:53">
      <c r="B137" s="385">
        <v>3</v>
      </c>
      <c r="AJ137" s="398">
        <v>3691936.8365640002</v>
      </c>
      <c r="AK137" s="398">
        <v>33952.239999999998</v>
      </c>
      <c r="AS137" s="398">
        <v>24910.131654639998</v>
      </c>
      <c r="AT137" s="398">
        <v>0</v>
      </c>
      <c r="AU137" s="384">
        <v>44.51</v>
      </c>
      <c r="AV137" s="384">
        <v>0</v>
      </c>
      <c r="AW137" s="384">
        <v>24027.746157149999</v>
      </c>
      <c r="AX137" s="384">
        <v>0</v>
      </c>
      <c r="AY137" s="386">
        <v>833.87549749000004</v>
      </c>
      <c r="AZ137" s="386">
        <v>4</v>
      </c>
      <c r="BA137" s="384">
        <v>0</v>
      </c>
    </row>
    <row r="138" spans="1:53">
      <c r="A138" s="372"/>
      <c r="B138" s="385">
        <v>4</v>
      </c>
      <c r="AJ138" s="398">
        <v>3719067.887445</v>
      </c>
      <c r="AK138" s="398">
        <v>35351.47</v>
      </c>
      <c r="AS138" s="398">
        <v>533685.14122192992</v>
      </c>
      <c r="AT138" s="398">
        <v>0</v>
      </c>
      <c r="AU138" s="384">
        <v>497798.00099999999</v>
      </c>
      <c r="AV138" s="384">
        <v>0</v>
      </c>
      <c r="AW138" s="384">
        <v>34005.744144779906</v>
      </c>
      <c r="AX138" s="384">
        <v>0</v>
      </c>
      <c r="AY138" s="386">
        <v>1881.3960771500001</v>
      </c>
      <c r="AZ138" s="386">
        <v>0</v>
      </c>
      <c r="BA138" s="384">
        <v>0</v>
      </c>
    </row>
    <row r="139" spans="1:53">
      <c r="A139" s="372"/>
      <c r="B139" s="385">
        <v>5</v>
      </c>
      <c r="AJ139" s="398">
        <v>3686675.8125229999</v>
      </c>
      <c r="AK139" s="398">
        <v>35762.5</v>
      </c>
      <c r="AS139" s="398">
        <v>14445.18673202</v>
      </c>
      <c r="AT139" s="398">
        <v>0</v>
      </c>
      <c r="AU139" s="384">
        <v>7.8473678499999995</v>
      </c>
      <c r="AV139" s="384">
        <v>0</v>
      </c>
      <c r="AW139" s="384">
        <v>12473.410806</v>
      </c>
      <c r="AX139" s="384">
        <v>0</v>
      </c>
      <c r="AY139" s="386">
        <v>1963.9285581699996</v>
      </c>
      <c r="AZ139" s="386">
        <v>0</v>
      </c>
      <c r="BA139" s="384">
        <v>0</v>
      </c>
    </row>
    <row r="140" spans="1:53">
      <c r="A140" s="372"/>
      <c r="B140" s="385">
        <v>6</v>
      </c>
      <c r="AJ140" s="398">
        <v>3804035.7935159998</v>
      </c>
      <c r="AK140" s="398">
        <v>33021.78</v>
      </c>
      <c r="AS140" s="398">
        <v>26686.19411479</v>
      </c>
      <c r="AT140" s="398">
        <v>0</v>
      </c>
      <c r="AU140" s="384">
        <v>19196.580563</v>
      </c>
      <c r="AV140" s="384">
        <v>0</v>
      </c>
      <c r="AW140" s="384">
        <v>7144.9169680000005</v>
      </c>
      <c r="AX140" s="384">
        <v>0</v>
      </c>
      <c r="AY140" s="386">
        <v>344.34158379000002</v>
      </c>
      <c r="AZ140" s="386">
        <v>0.35499999999999998</v>
      </c>
      <c r="BA140" s="384">
        <v>0</v>
      </c>
    </row>
    <row r="141" spans="1:53">
      <c r="A141" s="372"/>
      <c r="B141" s="385">
        <v>7</v>
      </c>
      <c r="AJ141" s="398">
        <v>3927358.4288079999</v>
      </c>
      <c r="AK141" s="398">
        <v>32644.080000000002</v>
      </c>
      <c r="AS141" s="398">
        <v>24090.709152910003</v>
      </c>
      <c r="AT141" s="398">
        <v>0</v>
      </c>
      <c r="AU141" s="384">
        <v>18506.332726000001</v>
      </c>
      <c r="AV141" s="384">
        <v>0</v>
      </c>
      <c r="AW141" s="384">
        <v>5460.5236714800003</v>
      </c>
      <c r="AX141" s="384">
        <v>0</v>
      </c>
      <c r="AY141" s="386">
        <v>123.85275543</v>
      </c>
      <c r="AZ141" s="386">
        <v>0</v>
      </c>
      <c r="BA141" s="384">
        <v>0</v>
      </c>
    </row>
    <row r="142" spans="1:53">
      <c r="A142" s="372"/>
      <c r="B142" s="385">
        <v>8</v>
      </c>
      <c r="AJ142" s="398">
        <v>4684946.8938429998</v>
      </c>
      <c r="AK142" s="398">
        <v>35152.1</v>
      </c>
      <c r="AS142" s="398">
        <v>422112.31095924001</v>
      </c>
      <c r="AT142" s="398">
        <v>0</v>
      </c>
      <c r="AU142" s="384">
        <v>358988.10939400003</v>
      </c>
      <c r="AV142" s="384">
        <v>0</v>
      </c>
      <c r="AW142" s="384">
        <v>15025.017873029998</v>
      </c>
      <c r="AX142" s="384">
        <v>0</v>
      </c>
      <c r="AY142" s="386">
        <v>48009.510602210001</v>
      </c>
      <c r="AZ142" s="386">
        <v>89.673090000000002</v>
      </c>
      <c r="BA142" s="384">
        <v>0</v>
      </c>
    </row>
    <row r="143" spans="1:53">
      <c r="A143" s="372"/>
      <c r="B143" s="385">
        <v>9</v>
      </c>
      <c r="AJ143" s="398">
        <v>4966042.8558400003</v>
      </c>
      <c r="AK143" s="398">
        <v>44824.4</v>
      </c>
      <c r="AS143" s="398">
        <v>54428.597567729994</v>
      </c>
      <c r="AT143" s="398">
        <v>0</v>
      </c>
      <c r="AU143" s="384">
        <v>7526.4666383999993</v>
      </c>
      <c r="AV143" s="384">
        <v>0</v>
      </c>
      <c r="AW143" s="384">
        <v>46093.558502989996</v>
      </c>
      <c r="AX143" s="384">
        <v>0</v>
      </c>
      <c r="AY143" s="386">
        <v>808.57242633999988</v>
      </c>
      <c r="AZ143" s="386">
        <v>0</v>
      </c>
      <c r="BA143" s="384">
        <v>0</v>
      </c>
    </row>
    <row r="144" spans="1:53">
      <c r="A144" s="372"/>
      <c r="B144" s="385">
        <v>10</v>
      </c>
      <c r="AJ144" s="398">
        <v>4867248.2972729998</v>
      </c>
      <c r="AK144" s="398">
        <v>40357.51</v>
      </c>
      <c r="AS144" s="398">
        <v>25919.058601469995</v>
      </c>
      <c r="AT144" s="398">
        <v>0</v>
      </c>
      <c r="AU144" s="384">
        <v>304.79013766000003</v>
      </c>
      <c r="AV144" s="384">
        <v>0</v>
      </c>
      <c r="AW144" s="384">
        <v>24760.062604349998</v>
      </c>
      <c r="AX144" s="384">
        <v>0</v>
      </c>
      <c r="AY144" s="386">
        <v>854.20585946000006</v>
      </c>
      <c r="AZ144" s="386">
        <v>0</v>
      </c>
      <c r="BA144" s="384">
        <v>0</v>
      </c>
    </row>
    <row r="145" spans="1:53">
      <c r="A145" s="372"/>
      <c r="B145" s="385">
        <v>11</v>
      </c>
      <c r="AJ145" s="398">
        <v>5241940.96600255</v>
      </c>
      <c r="AK145" s="398">
        <v>39379.404150000002</v>
      </c>
      <c r="AS145" s="398">
        <v>182016.66962109</v>
      </c>
      <c r="AT145" s="398">
        <v>0</v>
      </c>
      <c r="AU145" s="384">
        <v>142593.54491155999</v>
      </c>
      <c r="AV145" s="384">
        <v>0</v>
      </c>
      <c r="AW145" s="384">
        <v>38721.704386569996</v>
      </c>
      <c r="AX145" s="384">
        <v>0</v>
      </c>
      <c r="AY145" s="386">
        <v>701.42032296000002</v>
      </c>
      <c r="AZ145" s="386">
        <v>0</v>
      </c>
      <c r="BA145" s="384">
        <v>0</v>
      </c>
    </row>
    <row r="146" spans="1:53">
      <c r="A146" s="372"/>
      <c r="B146" s="385">
        <v>12</v>
      </c>
      <c r="AJ146" s="398">
        <v>5978990.1939440304</v>
      </c>
      <c r="AK146" s="398">
        <v>41668.791818181817</v>
      </c>
      <c r="AS146" s="398">
        <v>58972.955006259996</v>
      </c>
      <c r="AT146" s="398">
        <v>0</v>
      </c>
      <c r="AU146" s="384">
        <v>2814.9356241599999</v>
      </c>
      <c r="AV146" s="384">
        <v>0</v>
      </c>
      <c r="AW146" s="384">
        <v>55319.06288546</v>
      </c>
      <c r="AX146" s="384">
        <v>0</v>
      </c>
      <c r="AY146" s="386">
        <v>838.95649663999995</v>
      </c>
      <c r="AZ146" s="386">
        <v>0</v>
      </c>
      <c r="BA146" s="384">
        <v>0</v>
      </c>
    </row>
    <row r="147" spans="1:53">
      <c r="A147" s="385">
        <v>2022</v>
      </c>
      <c r="B147" s="385">
        <v>1</v>
      </c>
      <c r="F147" s="385">
        <v>17</v>
      </c>
      <c r="G147" s="385">
        <v>35.200000000000003</v>
      </c>
      <c r="H147" s="385">
        <v>16.5</v>
      </c>
      <c r="I147" s="403">
        <v>1</v>
      </c>
      <c r="J147" s="403">
        <v>1</v>
      </c>
      <c r="K147" s="403">
        <v>1</v>
      </c>
      <c r="AJ147" s="398">
        <v>5807455.7038277201</v>
      </c>
      <c r="AK147" s="398">
        <v>42447.634761904803</v>
      </c>
      <c r="AS147" s="398">
        <v>42154.340678500004</v>
      </c>
      <c r="AT147" s="398">
        <v>0</v>
      </c>
      <c r="AU147" s="384">
        <v>3965.9301144999999</v>
      </c>
      <c r="AV147" s="384">
        <v>0</v>
      </c>
      <c r="AW147" s="384">
        <v>37685.008953760007</v>
      </c>
      <c r="AX147" s="384">
        <v>0</v>
      </c>
      <c r="AY147" s="386">
        <v>503.40161024000002</v>
      </c>
      <c r="AZ147" s="386">
        <v>0</v>
      </c>
      <c r="BA147" s="384">
        <v>0</v>
      </c>
    </row>
    <row r="148" spans="1:53">
      <c r="B148" s="385">
        <v>2</v>
      </c>
      <c r="F148" s="385">
        <v>11.6</v>
      </c>
      <c r="G148" s="385">
        <v>26.1</v>
      </c>
      <c r="H148" s="385">
        <v>11.9</v>
      </c>
      <c r="I148" s="403">
        <v>1.0129890200464</v>
      </c>
      <c r="J148" s="403">
        <v>1.0129146534791353</v>
      </c>
      <c r="K148" s="403">
        <v>1.0113531644707265</v>
      </c>
      <c r="AJ148" s="398">
        <v>5519688.0207749996</v>
      </c>
      <c r="AK148" s="398">
        <v>40504.17</v>
      </c>
      <c r="AS148" s="398">
        <v>48176.532668909997</v>
      </c>
      <c r="AT148" s="398">
        <v>0</v>
      </c>
      <c r="AU148" s="384">
        <v>4019.4979330000001</v>
      </c>
      <c r="AV148" s="384">
        <v>0</v>
      </c>
      <c r="AW148" s="384">
        <v>43845.52837</v>
      </c>
      <c r="AX148" s="384">
        <v>0</v>
      </c>
      <c r="AY148" s="386">
        <v>311.50636600000001</v>
      </c>
      <c r="AZ148" s="386">
        <v>0</v>
      </c>
      <c r="BA148" s="384">
        <v>-9.0003595687448978E-8</v>
      </c>
    </row>
    <row r="149" spans="1:53">
      <c r="B149" s="385">
        <v>3</v>
      </c>
      <c r="F149" s="385">
        <v>20.399999999999999</v>
      </c>
      <c r="G149" s="385">
        <v>28.7</v>
      </c>
      <c r="H149" s="385">
        <v>20.399999999999999</v>
      </c>
      <c r="I149" s="403">
        <v>1.03124085398613</v>
      </c>
      <c r="J149" s="403">
        <v>1.0267336056754897</v>
      </c>
      <c r="K149" s="403">
        <v>1.0366687883922443</v>
      </c>
      <c r="AJ149" s="398">
        <v>5375725.4103070004</v>
      </c>
      <c r="AK149" s="398">
        <v>38023.440000000002</v>
      </c>
      <c r="AS149" s="398">
        <v>29494.777329560002</v>
      </c>
      <c r="AT149" s="398">
        <v>0</v>
      </c>
      <c r="AU149" s="384">
        <v>9906.5005569999994</v>
      </c>
      <c r="AV149" s="384">
        <v>0</v>
      </c>
      <c r="AW149" s="384">
        <v>13868.374062999999</v>
      </c>
      <c r="AX149" s="384">
        <v>0</v>
      </c>
      <c r="AY149" s="386">
        <v>395.60271</v>
      </c>
      <c r="AZ149" s="386">
        <v>5324.3</v>
      </c>
      <c r="BA149" s="384">
        <v>-4.3999534682370722E-7</v>
      </c>
    </row>
    <row r="150" spans="1:53">
      <c r="B150" s="385">
        <v>4</v>
      </c>
      <c r="F150" s="385">
        <v>19.7</v>
      </c>
      <c r="G150" s="385">
        <v>25.5</v>
      </c>
      <c r="H150" s="385">
        <v>24.7</v>
      </c>
      <c r="I150" s="403">
        <v>1.0414350341861427</v>
      </c>
      <c r="J150" s="403">
        <v>1.0447292055970587</v>
      </c>
      <c r="K150" s="403">
        <v>1.0407766850406108</v>
      </c>
      <c r="AJ150" s="398">
        <v>5165464.582161</v>
      </c>
      <c r="AK150" s="398">
        <v>37692.07</v>
      </c>
      <c r="AS150" s="398">
        <v>12432.336695440001</v>
      </c>
      <c r="AT150" s="398">
        <v>0</v>
      </c>
      <c r="AU150" s="384">
        <v>4496.4054679999999</v>
      </c>
      <c r="AV150" s="384">
        <v>0</v>
      </c>
      <c r="AW150" s="384">
        <v>7530.0911779999997</v>
      </c>
      <c r="AX150" s="384">
        <v>0</v>
      </c>
      <c r="AY150" s="386">
        <v>366.64004987999999</v>
      </c>
      <c r="AZ150" s="386">
        <v>39.200000000000003</v>
      </c>
      <c r="BA150" s="384">
        <v>-4.3999898480251431E-7</v>
      </c>
    </row>
    <row r="151" spans="1:53">
      <c r="B151" s="385">
        <v>5</v>
      </c>
      <c r="F151" s="385">
        <v>15.9</v>
      </c>
      <c r="G151" s="385">
        <v>25.5</v>
      </c>
      <c r="H151" s="385">
        <v>14.1</v>
      </c>
      <c r="I151" s="403">
        <v>1.0468767430925547</v>
      </c>
      <c r="J151" s="403">
        <v>1.0487099529754063</v>
      </c>
      <c r="K151" s="403">
        <v>1.0407766850406108</v>
      </c>
      <c r="AJ151" s="398">
        <v>4935008.2370920004</v>
      </c>
      <c r="AK151" s="398">
        <v>35149.9</v>
      </c>
      <c r="AS151" s="398">
        <v>84474.6</v>
      </c>
      <c r="AT151" s="398">
        <v>0</v>
      </c>
      <c r="AU151" s="384">
        <v>77950.566762000002</v>
      </c>
      <c r="AV151" s="384">
        <v>0</v>
      </c>
      <c r="AW151" s="384">
        <v>6132.3615970000001</v>
      </c>
      <c r="AX151" s="384">
        <v>0</v>
      </c>
      <c r="AY151" s="386">
        <v>391.57610299999999</v>
      </c>
      <c r="AZ151" s="386">
        <v>0.1</v>
      </c>
      <c r="BA151" s="384">
        <v>-4.461999997147359E-3</v>
      </c>
    </row>
    <row r="152" spans="1:53">
      <c r="B152" s="385">
        <v>6</v>
      </c>
      <c r="F152" s="385">
        <v>13</v>
      </c>
      <c r="G152" s="385">
        <v>26.9</v>
      </c>
      <c r="H152" s="385">
        <v>9.5</v>
      </c>
      <c r="I152" s="403">
        <v>1.0600321471770608</v>
      </c>
      <c r="J152" s="403">
        <v>1.0567676448714241</v>
      </c>
      <c r="K152" s="403">
        <v>1.0623200935077663</v>
      </c>
      <c r="AJ152" s="398">
        <v>4838762.766353</v>
      </c>
      <c r="AK152" s="398">
        <v>33867.24</v>
      </c>
      <c r="AS152" s="398">
        <v>59202.033288580002</v>
      </c>
      <c r="AT152" s="398">
        <v>0</v>
      </c>
      <c r="AU152" s="384">
        <v>1575.0410710000001</v>
      </c>
      <c r="AV152" s="384">
        <v>0</v>
      </c>
      <c r="AW152" s="384">
        <v>4632.6555680000001</v>
      </c>
      <c r="AX152" s="384">
        <v>0</v>
      </c>
      <c r="AY152" s="386">
        <v>371.55652900000001</v>
      </c>
      <c r="AZ152" s="386">
        <v>52622.780120000003</v>
      </c>
      <c r="BA152" s="384">
        <v>5.7999568525701761E-7</v>
      </c>
    </row>
    <row r="153" spans="1:53">
      <c r="B153" s="385">
        <v>7</v>
      </c>
      <c r="F153" s="385">
        <v>10.4</v>
      </c>
      <c r="G153" s="385">
        <v>25.9</v>
      </c>
      <c r="H153" s="385">
        <v>17.3</v>
      </c>
      <c r="I153" s="403">
        <v>1.0644215804517054</v>
      </c>
      <c r="J153" s="403">
        <v>1.0665080736566577</v>
      </c>
      <c r="K153" s="403">
        <v>1.0642058408900714</v>
      </c>
      <c r="AJ153" s="398">
        <v>5014440.2393420003</v>
      </c>
      <c r="AK153" s="398">
        <v>33587.53</v>
      </c>
      <c r="AS153" s="398">
        <v>24746.633955000001</v>
      </c>
      <c r="AT153" s="398">
        <v>0</v>
      </c>
      <c r="AU153" s="384">
        <v>1156.801197</v>
      </c>
      <c r="AV153" s="384">
        <v>0</v>
      </c>
      <c r="AW153" s="384">
        <v>22207.034597999998</v>
      </c>
      <c r="AX153" s="384">
        <v>0</v>
      </c>
      <c r="AY153" s="386">
        <v>232.32903999999999</v>
      </c>
      <c r="AZ153" s="386">
        <v>1150.46912</v>
      </c>
      <c r="BA153" s="384">
        <v>0</v>
      </c>
    </row>
    <row r="154" spans="1:53">
      <c r="B154" s="385">
        <v>8</v>
      </c>
      <c r="F154" s="385">
        <v>15</v>
      </c>
      <c r="G154" s="385">
        <v>31.4</v>
      </c>
      <c r="H154" s="385">
        <v>15.8</v>
      </c>
      <c r="I154" s="403">
        <v>1.085128847383549</v>
      </c>
      <c r="J154" s="403">
        <v>1.0878929495055556</v>
      </c>
      <c r="K154" s="403">
        <v>1.0804900140391627</v>
      </c>
      <c r="AJ154" s="398">
        <v>4953082.2704849998</v>
      </c>
      <c r="AK154" s="398">
        <v>35122.29</v>
      </c>
      <c r="AS154" s="398">
        <v>9752.9547980000007</v>
      </c>
      <c r="AT154" s="398">
        <v>0</v>
      </c>
      <c r="AU154" s="384">
        <v>689.37064599999997</v>
      </c>
      <c r="AV154" s="384">
        <v>0</v>
      </c>
      <c r="AW154" s="384">
        <v>8766.2685600000004</v>
      </c>
      <c r="AX154" s="384">
        <v>0</v>
      </c>
      <c r="AY154" s="386">
        <v>286.72659299999998</v>
      </c>
      <c r="AZ154" s="386">
        <v>10.589</v>
      </c>
      <c r="BA154" s="384">
        <v>-9.9999851954635233E-7</v>
      </c>
    </row>
    <row r="155" spans="1:53">
      <c r="B155" s="385">
        <v>9</v>
      </c>
      <c r="F155" s="385">
        <v>12.4</v>
      </c>
      <c r="G155" s="385">
        <v>25.9</v>
      </c>
      <c r="H155" s="385">
        <v>20.6</v>
      </c>
      <c r="I155" s="403">
        <v>1.0840631290715632</v>
      </c>
      <c r="J155" s="403">
        <v>1.0952317277311925</v>
      </c>
      <c r="K155" s="403">
        <v>1.0768413879610124</v>
      </c>
      <c r="AJ155" s="398">
        <v>4786364.1505100001</v>
      </c>
      <c r="AK155" s="398">
        <v>34602.51</v>
      </c>
      <c r="AS155" s="398">
        <v>17976.545539999999</v>
      </c>
      <c r="AT155" s="398">
        <v>0</v>
      </c>
      <c r="AU155" s="384">
        <v>1373.284443</v>
      </c>
      <c r="AV155" s="384">
        <v>0</v>
      </c>
      <c r="AW155" s="384">
        <v>5749.5033830000002</v>
      </c>
      <c r="AX155" s="384">
        <v>0</v>
      </c>
      <c r="AY155" s="386">
        <v>290.08351399999998</v>
      </c>
      <c r="AZ155" s="386">
        <v>10563.674199999999</v>
      </c>
      <c r="BA155" s="384">
        <v>0</v>
      </c>
    </row>
    <row r="156" spans="1:53">
      <c r="B156" s="385">
        <v>10</v>
      </c>
      <c r="F156" s="385">
        <v>13.5</v>
      </c>
      <c r="G156" s="385">
        <v>14.4</v>
      </c>
      <c r="H156" s="385">
        <v>16.8</v>
      </c>
      <c r="I156" s="403">
        <v>1.0766737322957485</v>
      </c>
      <c r="J156" s="403">
        <v>1.0825535276417599</v>
      </c>
      <c r="K156" s="403">
        <v>1.0721743610717913</v>
      </c>
      <c r="AJ156" s="398">
        <v>5455537.3406800004</v>
      </c>
      <c r="AK156" s="398">
        <v>33951.279999999999</v>
      </c>
      <c r="AS156" s="398">
        <v>68481.038522999996</v>
      </c>
      <c r="AT156" s="398">
        <v>0</v>
      </c>
      <c r="AU156" s="384">
        <v>7624.0246989999996</v>
      </c>
      <c r="AV156" s="384">
        <v>0</v>
      </c>
      <c r="AW156" s="384">
        <v>45821.951499000003</v>
      </c>
      <c r="AX156" s="384">
        <v>0</v>
      </c>
      <c r="AY156" s="386">
        <v>266.22002500000002</v>
      </c>
      <c r="AZ156" s="386">
        <v>14768.8423</v>
      </c>
      <c r="BA156" s="384">
        <v>0</v>
      </c>
    </row>
    <row r="157" spans="1:53">
      <c r="B157" s="385">
        <v>11</v>
      </c>
      <c r="F157" s="385">
        <v>13.7</v>
      </c>
      <c r="G157" s="385">
        <v>14.9</v>
      </c>
      <c r="H157" s="385">
        <v>17.3</v>
      </c>
      <c r="I157" s="403">
        <v>1.1106620724071139</v>
      </c>
      <c r="J157" s="403">
        <v>1.1136717059939949</v>
      </c>
      <c r="K157" s="403">
        <v>1.1002470090079375</v>
      </c>
      <c r="AJ157" s="398">
        <v>5475683.2999999998</v>
      </c>
      <c r="AK157" s="398">
        <v>34322.800000000003</v>
      </c>
      <c r="AS157" s="398">
        <v>13201.707909270001</v>
      </c>
      <c r="AT157" s="398">
        <v>0</v>
      </c>
      <c r="AU157" s="384">
        <v>1200.2697688200001</v>
      </c>
      <c r="AV157" s="384">
        <v>0</v>
      </c>
      <c r="AW157" s="384">
        <v>11067.58830195</v>
      </c>
      <c r="AX157" s="384">
        <v>0</v>
      </c>
      <c r="AY157" s="386">
        <v>273.4410785</v>
      </c>
      <c r="AZ157" s="386">
        <v>660.40876000000003</v>
      </c>
      <c r="BA157" s="384">
        <v>0</v>
      </c>
    </row>
    <row r="158" spans="1:53">
      <c r="B158" s="385">
        <v>12</v>
      </c>
      <c r="F158" s="385">
        <v>13.9</v>
      </c>
      <c r="G158" s="385">
        <v>10.8</v>
      </c>
      <c r="H158" s="385">
        <v>23.8</v>
      </c>
      <c r="I158" s="403">
        <v>1.123248842298098</v>
      </c>
      <c r="J158" s="403">
        <v>1.1326600380214098</v>
      </c>
      <c r="K158" s="403">
        <v>1.1084643928454234</v>
      </c>
      <c r="AJ158" s="398">
        <v>6888250.7000000002</v>
      </c>
      <c r="AK158" s="398">
        <v>36176.800000000003</v>
      </c>
      <c r="AS158" s="398">
        <v>170420.45271568</v>
      </c>
      <c r="AT158" s="398">
        <v>0</v>
      </c>
      <c r="AU158" s="384">
        <v>20102.591534259998</v>
      </c>
      <c r="AV158" s="384">
        <v>0</v>
      </c>
      <c r="AW158" s="384">
        <v>136048.66922876</v>
      </c>
      <c r="AX158" s="384">
        <v>0</v>
      </c>
      <c r="AY158" s="386">
        <v>476.41607266</v>
      </c>
      <c r="AZ158" s="386">
        <v>13792.775880000001</v>
      </c>
      <c r="BA158" s="384">
        <v>0</v>
      </c>
    </row>
    <row r="159" spans="1:53">
      <c r="A159" s="385">
        <v>2023</v>
      </c>
      <c r="B159" s="385">
        <v>1</v>
      </c>
      <c r="F159" s="385">
        <v>12.7</v>
      </c>
      <c r="G159" s="385">
        <v>12.4</v>
      </c>
      <c r="H159" s="385">
        <v>13.2</v>
      </c>
      <c r="I159" s="403">
        <v>1.127</v>
      </c>
      <c r="J159" s="403">
        <v>1.1240000000000001</v>
      </c>
      <c r="K159" s="403">
        <v>1.1320000000000001</v>
      </c>
      <c r="AJ159" s="398">
        <v>6914102.3192631202</v>
      </c>
      <c r="AK159" s="398">
        <v>37443.5</v>
      </c>
      <c r="AS159" s="398">
        <v>38481.199400789999</v>
      </c>
      <c r="AT159" s="398">
        <v>0</v>
      </c>
      <c r="AU159" s="384">
        <v>9130.2051499999998</v>
      </c>
      <c r="AV159" s="384">
        <v>0</v>
      </c>
      <c r="AW159" s="384">
        <v>26244.849383000001</v>
      </c>
      <c r="AX159" s="384">
        <v>0</v>
      </c>
      <c r="AY159" s="386">
        <v>1664.7579579999999</v>
      </c>
      <c r="AZ159" s="386">
        <v>1441.3869099999999</v>
      </c>
      <c r="BA159" s="384">
        <v>-2.1000596461817622E-7</v>
      </c>
    </row>
    <row r="160" spans="1:53">
      <c r="B160" s="385">
        <v>2</v>
      </c>
      <c r="F160" s="385">
        <v>11.3</v>
      </c>
      <c r="G160" s="385">
        <v>11.3</v>
      </c>
      <c r="H160" s="385">
        <v>13.1</v>
      </c>
      <c r="I160" s="403">
        <v>1.1274567793116432</v>
      </c>
      <c r="J160" s="403">
        <v>1.1273740093222777</v>
      </c>
      <c r="K160" s="403">
        <v>1.1438404290163917</v>
      </c>
      <c r="AJ160" s="398">
        <v>6990029.0311040003</v>
      </c>
      <c r="AK160" s="398">
        <v>38340.9</v>
      </c>
      <c r="AS160" s="398">
        <v>16636.43762199</v>
      </c>
      <c r="AT160" s="398">
        <v>0</v>
      </c>
      <c r="AU160" s="384">
        <v>381.00365299999999</v>
      </c>
      <c r="AV160" s="384">
        <v>0</v>
      </c>
      <c r="AW160" s="384">
        <v>14491.974716000001</v>
      </c>
      <c r="AX160" s="384">
        <v>0</v>
      </c>
      <c r="AY160" s="386">
        <v>475.27144299999998</v>
      </c>
      <c r="AZ160" s="386">
        <v>1288.1878099999999</v>
      </c>
      <c r="BA160" s="384">
        <v>-1.0000803740695119E-8</v>
      </c>
    </row>
    <row r="161" spans="1:53">
      <c r="B161" s="385">
        <v>3</v>
      </c>
      <c r="F161" s="385">
        <v>10.7</v>
      </c>
      <c r="G161" s="385">
        <v>8.8000000000000007</v>
      </c>
      <c r="H161" s="385">
        <v>12.5</v>
      </c>
      <c r="I161" s="403">
        <v>1.1415836253626459</v>
      </c>
      <c r="J161" s="403">
        <v>1.1170861629749329</v>
      </c>
      <c r="K161" s="403">
        <v>1.1662523869412749</v>
      </c>
      <c r="AJ161" s="398">
        <v>6528169.6190989995</v>
      </c>
      <c r="AK161" s="398">
        <v>38538.83</v>
      </c>
      <c r="AS161" s="398">
        <v>19025.65175764</v>
      </c>
      <c r="AT161" s="398">
        <v>0</v>
      </c>
      <c r="AU161" s="384">
        <v>2365.69965</v>
      </c>
      <c r="AV161" s="384">
        <v>0</v>
      </c>
      <c r="AW161" s="384">
        <v>11803.504822999999</v>
      </c>
      <c r="AX161" s="384">
        <v>0</v>
      </c>
      <c r="AY161" s="386">
        <v>321.48130500000002</v>
      </c>
      <c r="AZ161" s="386">
        <v>4534.9659799999999</v>
      </c>
      <c r="BA161" s="384">
        <v>-3.5999983083456755E-7</v>
      </c>
    </row>
    <row r="162" spans="1:53">
      <c r="A162" s="372"/>
      <c r="B162" s="385">
        <v>4</v>
      </c>
      <c r="F162" s="385">
        <v>9.9</v>
      </c>
      <c r="G162" s="385">
        <v>8.6999999999999993</v>
      </c>
      <c r="H162" s="385">
        <v>10.9</v>
      </c>
      <c r="I162" s="403">
        <v>1.1445371025705708</v>
      </c>
      <c r="J162" s="403">
        <v>1.1356206464840028</v>
      </c>
      <c r="K162" s="403">
        <v>1.1542213437100375</v>
      </c>
      <c r="AJ162" s="398">
        <v>6653020.7853650004</v>
      </c>
      <c r="AK162" s="398">
        <v>36531.699999999997</v>
      </c>
      <c r="AS162" s="398">
        <v>46351.505999710003</v>
      </c>
      <c r="AT162" s="398">
        <v>0</v>
      </c>
      <c r="AU162" s="398">
        <v>10000</v>
      </c>
      <c r="AV162" s="398">
        <v>3767.6206999999999</v>
      </c>
      <c r="AW162" s="386">
        <v>10499.999970999999</v>
      </c>
      <c r="AX162" s="398">
        <v>11457.931061540001</v>
      </c>
      <c r="AY162" s="386">
        <v>319.98748717000001</v>
      </c>
      <c r="AZ162" s="386">
        <v>10305.966780000001</v>
      </c>
      <c r="BA162" s="384">
        <v>0</v>
      </c>
    </row>
    <row r="163" spans="1:53">
      <c r="A163" s="372"/>
      <c r="B163" s="385">
        <v>5</v>
      </c>
      <c r="F163" s="385">
        <v>9.1999999999999993</v>
      </c>
      <c r="G163" s="385">
        <v>6</v>
      </c>
      <c r="H163" s="385">
        <v>13.1</v>
      </c>
      <c r="I163" s="403">
        <v>1.1431894034570698</v>
      </c>
      <c r="J163" s="403">
        <v>1.1116325501539306</v>
      </c>
      <c r="K163" s="403">
        <v>1.1771184307809308</v>
      </c>
      <c r="AJ163" s="398">
        <v>10295313.836275</v>
      </c>
      <c r="AK163" s="398">
        <v>36711.29</v>
      </c>
      <c r="AS163" s="398">
        <v>296689.88692348998</v>
      </c>
      <c r="AT163" s="398">
        <v>0</v>
      </c>
      <c r="AU163" s="398">
        <v>0</v>
      </c>
      <c r="AV163" s="398">
        <v>2896.5828406999999</v>
      </c>
      <c r="AW163" s="386">
        <v>266871.33919999999</v>
      </c>
      <c r="AX163" s="398">
        <v>22547.604837250001</v>
      </c>
      <c r="AY163" s="386">
        <v>372.35970553999999</v>
      </c>
      <c r="AZ163" s="386">
        <v>4002.0003400000001</v>
      </c>
      <c r="BA163" s="384">
        <v>0</v>
      </c>
    </row>
    <row r="164" spans="1:53">
      <c r="A164" s="372"/>
      <c r="B164" s="385">
        <v>6</v>
      </c>
      <c r="F164" s="385">
        <v>8.6</v>
      </c>
      <c r="G164" s="385">
        <v>5.6</v>
      </c>
      <c r="H164" s="385">
        <v>12.4</v>
      </c>
      <c r="I164" s="403">
        <v>1.1511949118342881</v>
      </c>
      <c r="J164" s="403">
        <v>1.1159466329842238</v>
      </c>
      <c r="K164" s="403">
        <v>1.1940477851027296</v>
      </c>
      <c r="AJ164" s="398">
        <v>10996506.058262</v>
      </c>
      <c r="AK164" s="398">
        <v>36476.06</v>
      </c>
      <c r="AS164" s="398">
        <v>95673.867925979997</v>
      </c>
      <c r="AT164" s="398">
        <v>0</v>
      </c>
      <c r="AU164" s="398">
        <v>8000</v>
      </c>
      <c r="AV164" s="398">
        <v>909.45500000000004</v>
      </c>
      <c r="AW164" s="386">
        <v>35677.9</v>
      </c>
      <c r="AX164" s="398">
        <v>30207.21125407</v>
      </c>
      <c r="AY164" s="386">
        <v>249.46687191000001</v>
      </c>
      <c r="AZ164" s="386">
        <v>20629.834800000001</v>
      </c>
      <c r="BA164" s="384">
        <v>0</v>
      </c>
    </row>
    <row r="165" spans="1:53">
      <c r="A165" s="372"/>
      <c r="B165" s="385">
        <v>7</v>
      </c>
      <c r="F165" s="385">
        <v>7.8</v>
      </c>
      <c r="G165" s="385">
        <v>6.3</v>
      </c>
      <c r="H165" s="385">
        <v>9.1</v>
      </c>
      <c r="I165" s="403">
        <v>1.1474464637269386</v>
      </c>
      <c r="J165" s="403">
        <v>1.1336980822970271</v>
      </c>
      <c r="K165" s="403">
        <v>1.161048572411068</v>
      </c>
      <c r="AJ165" s="398">
        <v>10834220.796391999</v>
      </c>
      <c r="AK165" s="398">
        <v>36864.44</v>
      </c>
      <c r="AS165" s="398">
        <v>40619.875518239998</v>
      </c>
      <c r="AT165" s="398">
        <v>0</v>
      </c>
      <c r="AU165" s="398">
        <v>30000</v>
      </c>
      <c r="AV165" s="398">
        <v>4129.8500000000004</v>
      </c>
      <c r="AW165" s="386">
        <v>0</v>
      </c>
      <c r="AX165" s="398">
        <v>5967.4910710000004</v>
      </c>
      <c r="AY165" s="386">
        <v>290.803247</v>
      </c>
      <c r="AZ165" s="386">
        <v>231.7312</v>
      </c>
      <c r="BA165" s="384">
        <v>2.3999018594622612E-7</v>
      </c>
    </row>
    <row r="166" spans="1:53">
      <c r="A166" s="372"/>
      <c r="B166" s="385">
        <v>8</v>
      </c>
      <c r="F166" s="385">
        <v>7.1</v>
      </c>
      <c r="G166" s="385">
        <v>5</v>
      </c>
      <c r="H166" s="385">
        <v>10.199999999999999</v>
      </c>
      <c r="I166" s="403">
        <v>1.1621729955477809</v>
      </c>
      <c r="J166" s="403">
        <v>1.1422875969808335</v>
      </c>
      <c r="K166" s="403">
        <v>1.1906999954711575</v>
      </c>
      <c r="AJ166" s="398">
        <v>10199530.300212</v>
      </c>
      <c r="AK166" s="398">
        <v>35707.24</v>
      </c>
      <c r="AS166" s="398">
        <v>21472.348254119999</v>
      </c>
      <c r="AT166" s="398">
        <v>0</v>
      </c>
      <c r="AU166" s="398">
        <v>10000</v>
      </c>
      <c r="AV166" s="398">
        <v>660.46270000000004</v>
      </c>
      <c r="AW166" s="386">
        <v>0</v>
      </c>
      <c r="AX166" s="398">
        <v>9332.362357</v>
      </c>
      <c r="AY166" s="386">
        <v>836.33119699999997</v>
      </c>
      <c r="AZ166" s="386">
        <v>643.19200000000001</v>
      </c>
      <c r="BA166" s="384">
        <v>1.1999873095192015E-7</v>
      </c>
    </row>
    <row r="167" spans="1:53">
      <c r="A167" s="372"/>
      <c r="B167" s="385">
        <v>9</v>
      </c>
      <c r="F167" s="385">
        <v>9.3000000000000007</v>
      </c>
      <c r="G167" s="385">
        <v>7.4</v>
      </c>
      <c r="H167" s="385">
        <v>11</v>
      </c>
      <c r="I167" s="403">
        <v>1.1848810000752186</v>
      </c>
      <c r="J167" s="403">
        <v>1.1762788755833009</v>
      </c>
      <c r="K167" s="403">
        <v>1.1952939406367238</v>
      </c>
      <c r="AJ167" s="398">
        <v>10288846.385792999</v>
      </c>
      <c r="AK167" s="398">
        <v>34850.379999999997</v>
      </c>
      <c r="AS167" s="398">
        <v>39254.572725999999</v>
      </c>
      <c r="AT167" s="398">
        <v>0</v>
      </c>
      <c r="AU167" s="398">
        <v>9000</v>
      </c>
      <c r="AV167" s="398">
        <v>5883.7072500000004</v>
      </c>
      <c r="AW167" s="386">
        <v>10985.08207</v>
      </c>
      <c r="AX167" s="398">
        <v>10929.958203</v>
      </c>
      <c r="AY167" s="386">
        <v>806.18560300000001</v>
      </c>
      <c r="AZ167" s="386">
        <v>1649.6396</v>
      </c>
      <c r="BA167" s="384">
        <v>0</v>
      </c>
    </row>
    <row r="168" spans="1:53">
      <c r="A168" s="372"/>
      <c r="B168" s="385">
        <v>10</v>
      </c>
      <c r="F168" s="385">
        <v>10.9</v>
      </c>
      <c r="G168" s="385">
        <v>8.6999999999999993</v>
      </c>
      <c r="H168" s="385">
        <v>13.3</v>
      </c>
      <c r="I168" s="403">
        <v>1.1940311691159851</v>
      </c>
      <c r="J168" s="403">
        <v>1.1767356845465931</v>
      </c>
      <c r="K168" s="403">
        <v>1.2147735510943396</v>
      </c>
      <c r="AJ168" s="398">
        <v>10212565.053742001</v>
      </c>
      <c r="AK168" s="398">
        <v>35072.25</v>
      </c>
      <c r="AS168" s="398">
        <v>34740.095641</v>
      </c>
      <c r="AT168" s="398">
        <v>0</v>
      </c>
      <c r="AU168" s="398">
        <v>15000</v>
      </c>
      <c r="AV168" s="398">
        <v>3386.1210799999999</v>
      </c>
      <c r="AW168" s="386">
        <v>0</v>
      </c>
      <c r="AX168" s="398">
        <v>10137.793943000001</v>
      </c>
      <c r="AY168" s="386">
        <v>181.69934799999999</v>
      </c>
      <c r="AZ168" s="386">
        <v>6034.4812700000002</v>
      </c>
      <c r="BA168" s="384">
        <v>0</v>
      </c>
    </row>
    <row r="169" spans="1:53">
      <c r="A169" s="372"/>
      <c r="B169" s="385">
        <v>11</v>
      </c>
      <c r="F169" s="385">
        <v>9</v>
      </c>
      <c r="G169" s="385">
        <v>7.3</v>
      </c>
      <c r="H169" s="385">
        <v>12</v>
      </c>
      <c r="I169" s="403">
        <v>1.2106216589237542</v>
      </c>
      <c r="J169" s="403">
        <v>1.1949697405315565</v>
      </c>
      <c r="K169" s="403">
        <v>1.2322766500888902</v>
      </c>
      <c r="AJ169" s="398">
        <v>10152533.266187599</v>
      </c>
      <c r="AK169" s="398">
        <v>36700.851428571434</v>
      </c>
      <c r="AS169" s="398">
        <v>20063.904533090001</v>
      </c>
      <c r="AT169" s="398">
        <v>0</v>
      </c>
      <c r="AU169" s="398">
        <v>0</v>
      </c>
      <c r="AV169" s="398">
        <v>4061.3284399999998</v>
      </c>
      <c r="AW169" s="386">
        <v>0</v>
      </c>
      <c r="AX169" s="398">
        <v>8661.5206813500008</v>
      </c>
      <c r="AY169" s="386">
        <v>114.17941174000001</v>
      </c>
      <c r="AZ169" s="386">
        <v>7226.8760000000002</v>
      </c>
      <c r="BA169" s="384">
        <v>0</v>
      </c>
    </row>
    <row r="170" spans="1:53">
      <c r="A170" s="372"/>
      <c r="B170" s="385">
        <v>12</v>
      </c>
      <c r="F170" s="385">
        <v>8.1</v>
      </c>
      <c r="G170" s="385">
        <v>7</v>
      </c>
      <c r="H170" s="385">
        <v>9.9</v>
      </c>
      <c r="I170" s="403">
        <v>1.2142319985242438</v>
      </c>
      <c r="J170" s="403">
        <v>1.2119462406829085</v>
      </c>
      <c r="K170" s="403">
        <v>1.2182023677371203</v>
      </c>
      <c r="AJ170" s="398">
        <v>11620235.212747801</v>
      </c>
      <c r="AK170" s="398">
        <v>38553.862000000008</v>
      </c>
      <c r="AS170" s="398">
        <v>56849.935234340002</v>
      </c>
      <c r="AT170" s="398">
        <v>0</v>
      </c>
      <c r="AU170" s="398">
        <v>17000</v>
      </c>
      <c r="AV170" s="398">
        <v>1512.03386</v>
      </c>
      <c r="AW170" s="386">
        <v>8319.9640500000005</v>
      </c>
      <c r="AX170" s="398">
        <v>24220.31997017</v>
      </c>
      <c r="AY170" s="386">
        <v>286.03135416999993</v>
      </c>
      <c r="AZ170" s="386">
        <v>5511.5860000000002</v>
      </c>
      <c r="BA170" s="384">
        <v>0</v>
      </c>
    </row>
    <row r="171" spans="1:53">
      <c r="A171" s="385">
        <v>2024</v>
      </c>
      <c r="B171" s="385">
        <v>1</v>
      </c>
      <c r="F171" s="385">
        <v>9.3000000000000007</v>
      </c>
      <c r="G171" s="385">
        <v>8.6999999999999993</v>
      </c>
      <c r="H171" s="385">
        <v>9</v>
      </c>
      <c r="I171" s="403">
        <v>1.231811</v>
      </c>
      <c r="J171" s="403">
        <v>1.2217880000000001</v>
      </c>
      <c r="K171" s="403">
        <v>1.2338800000000003</v>
      </c>
      <c r="AJ171" s="398">
        <v>11103327.306891801</v>
      </c>
      <c r="AK171" s="398">
        <v>41252.078181818179</v>
      </c>
      <c r="AS171" s="398">
        <v>70842.680826990007</v>
      </c>
      <c r="AT171" s="398">
        <v>0</v>
      </c>
      <c r="AU171" s="398">
        <v>0</v>
      </c>
      <c r="AV171" s="398">
        <v>41308.792710000002</v>
      </c>
      <c r="AW171" s="386">
        <v>0</v>
      </c>
      <c r="AX171" s="398">
        <v>13388.309515860001</v>
      </c>
      <c r="AY171" s="386">
        <v>150.76860113000001</v>
      </c>
      <c r="AZ171" s="386">
        <v>15994.81</v>
      </c>
      <c r="BA171" s="384">
        <v>0</v>
      </c>
    </row>
    <row r="172" spans="1:53">
      <c r="B172" s="385">
        <v>2</v>
      </c>
      <c r="F172" s="385">
        <v>11</v>
      </c>
      <c r="G172" s="385">
        <v>10.4</v>
      </c>
      <c r="H172" s="385">
        <v>11.7</v>
      </c>
      <c r="I172" s="403">
        <v>1.2514770250359242</v>
      </c>
      <c r="J172" s="403">
        <v>1.2446209062917948</v>
      </c>
      <c r="K172" s="403">
        <v>1.2776697592113095</v>
      </c>
      <c r="AJ172" s="398">
        <v>11710466.171899199</v>
      </c>
      <c r="AK172" s="398">
        <v>43535.258500000004</v>
      </c>
      <c r="AS172" s="398">
        <v>26410.124227080003</v>
      </c>
      <c r="AT172" s="398">
        <v>0</v>
      </c>
      <c r="AU172" s="398">
        <v>0</v>
      </c>
      <c r="AV172" s="398">
        <v>130.08500000000001</v>
      </c>
      <c r="AW172" s="386">
        <v>8904</v>
      </c>
      <c r="AX172" s="398">
        <v>16702.392906059998</v>
      </c>
      <c r="AY172" s="386">
        <v>135.77102102000001</v>
      </c>
      <c r="AZ172" s="386">
        <v>537.87530000000004</v>
      </c>
      <c r="BA172" s="384">
        <v>0</v>
      </c>
    </row>
    <row r="173" spans="1:53">
      <c r="B173" s="385">
        <v>3</v>
      </c>
      <c r="F173" s="385">
        <v>9.1</v>
      </c>
      <c r="G173" s="385">
        <v>8.6999999999999993</v>
      </c>
      <c r="H173" s="385">
        <v>9.6</v>
      </c>
      <c r="I173" s="403">
        <v>1.2454677352706467</v>
      </c>
      <c r="J173" s="403">
        <v>1.214272659153752</v>
      </c>
      <c r="K173" s="403">
        <v>1.2782126160876373</v>
      </c>
      <c r="AJ173" s="398">
        <v>11773104.594731901</v>
      </c>
      <c r="AK173" s="398">
        <v>44351.202999999994</v>
      </c>
      <c r="AS173" s="398">
        <v>90760.647829850001</v>
      </c>
      <c r="AT173" s="398">
        <v>0</v>
      </c>
      <c r="AU173" s="398">
        <v>0</v>
      </c>
      <c r="AV173" s="398">
        <v>1123.7460000000001</v>
      </c>
      <c r="AW173" s="386">
        <v>0</v>
      </c>
      <c r="AX173" s="398">
        <v>88562.040806160003</v>
      </c>
      <c r="AY173" s="386">
        <v>879.16102369000009</v>
      </c>
      <c r="AZ173" s="386">
        <v>195.7</v>
      </c>
      <c r="BA173" s="384">
        <v>0</v>
      </c>
    </row>
    <row r="174" spans="1:53">
      <c r="B174" s="385">
        <v>4</v>
      </c>
      <c r="F174" s="385">
        <v>10.199999999999999</v>
      </c>
      <c r="G174" s="385">
        <v>10.1</v>
      </c>
      <c r="H174" s="385">
        <v>10.8</v>
      </c>
      <c r="I174" s="403">
        <v>1.2612798870327693</v>
      </c>
      <c r="J174" s="403">
        <v>1.2503183317788871</v>
      </c>
      <c r="K174" s="403">
        <v>1.2788772488307216</v>
      </c>
      <c r="AJ174" s="398">
        <v>11106916.1142189</v>
      </c>
      <c r="AK174" s="398">
        <v>42901.289090909093</v>
      </c>
      <c r="AS174" s="398">
        <v>46311.827724279996</v>
      </c>
      <c r="AT174" s="398">
        <v>0</v>
      </c>
      <c r="AU174" s="398">
        <v>0</v>
      </c>
      <c r="AV174" s="398">
        <v>96.097579999999994</v>
      </c>
      <c r="AW174" s="386">
        <v>0</v>
      </c>
      <c r="AX174" s="398">
        <v>18613.420502599998</v>
      </c>
      <c r="AY174" s="386">
        <v>693.4017316799999</v>
      </c>
      <c r="AZ174" s="386">
        <v>26908.907910000002</v>
      </c>
      <c r="BA174" s="384">
        <v>0</v>
      </c>
    </row>
    <row r="175" spans="1:53">
      <c r="B175" s="385">
        <v>5</v>
      </c>
      <c r="F175" s="385">
        <v>11.9</v>
      </c>
      <c r="G175" s="385">
        <v>14.7</v>
      </c>
      <c r="H175" s="385">
        <v>7.3</v>
      </c>
      <c r="I175" s="403">
        <v>1.2792289424684611</v>
      </c>
      <c r="J175" s="403">
        <v>1.2750425350265584</v>
      </c>
      <c r="K175" s="403">
        <v>1.2630480762279388</v>
      </c>
      <c r="AJ175" s="398">
        <v>10937609.219056901</v>
      </c>
      <c r="AK175" s="398">
        <v>42726.389090909099</v>
      </c>
      <c r="AS175" s="398">
        <v>28159.38188583</v>
      </c>
      <c r="AT175" s="398">
        <v>0</v>
      </c>
      <c r="AU175" s="398">
        <v>0</v>
      </c>
      <c r="AV175" s="398">
        <v>866.39491999999996</v>
      </c>
      <c r="AW175" s="386">
        <v>15234.677184</v>
      </c>
      <c r="AX175" s="398">
        <v>10880.694372829999</v>
      </c>
      <c r="AY175" s="386">
        <v>917.88090899999997</v>
      </c>
      <c r="AZ175" s="386">
        <v>259.73450000000003</v>
      </c>
      <c r="BA175" s="384">
        <v>0</v>
      </c>
    </row>
    <row r="176" spans="1:53">
      <c r="B176" s="385">
        <v>6</v>
      </c>
      <c r="F176" s="385">
        <v>11</v>
      </c>
      <c r="G176" s="385">
        <v>13.6</v>
      </c>
      <c r="H176" s="385">
        <v>6.9</v>
      </c>
      <c r="I176" s="403">
        <v>1.27782635213606</v>
      </c>
      <c r="J176" s="403">
        <v>1.2677153750700785</v>
      </c>
      <c r="K176" s="403">
        <v>1.2764370822748179</v>
      </c>
      <c r="AJ176" s="398">
        <v>11284614.23505507</v>
      </c>
      <c r="AK176" s="398">
        <v>43080.307894736849</v>
      </c>
      <c r="AS176" s="398">
        <v>534602.93608695001</v>
      </c>
      <c r="AT176" s="398">
        <v>500000</v>
      </c>
      <c r="AU176" s="398">
        <v>20000</v>
      </c>
      <c r="AV176" s="398">
        <v>1508.25</v>
      </c>
      <c r="AW176" s="386">
        <v>0</v>
      </c>
      <c r="AX176" s="398">
        <v>12416.279211200001</v>
      </c>
      <c r="AY176" s="386">
        <v>143.80297568</v>
      </c>
      <c r="AZ176" s="386">
        <v>534.60389999999995</v>
      </c>
      <c r="BA176" s="384">
        <v>7.0082023739814758E-8</v>
      </c>
    </row>
    <row r="177" spans="1:53">
      <c r="B177" s="385">
        <v>7</v>
      </c>
      <c r="F177" s="385">
        <v>12.8</v>
      </c>
      <c r="G177" s="385">
        <v>14.5</v>
      </c>
      <c r="H177" s="385">
        <v>10.8</v>
      </c>
      <c r="I177" s="403">
        <v>1.294319611083987</v>
      </c>
      <c r="J177" s="403">
        <v>1.298084304230096</v>
      </c>
      <c r="K177" s="403">
        <v>1.2864418182314634</v>
      </c>
      <c r="AJ177" s="398">
        <v>12367576.120690199</v>
      </c>
      <c r="AK177" s="398">
        <v>47296.598421052637</v>
      </c>
      <c r="AS177" s="398">
        <v>38190.799830030002</v>
      </c>
      <c r="AT177" s="398">
        <v>0</v>
      </c>
      <c r="AU177" s="398">
        <v>0</v>
      </c>
      <c r="AV177" s="398">
        <v>197.88515000000001</v>
      </c>
      <c r="AW177" s="386">
        <v>675</v>
      </c>
      <c r="AX177" s="398">
        <v>28751.594369189999</v>
      </c>
      <c r="AY177" s="386">
        <v>378.92786083999999</v>
      </c>
      <c r="AZ177" s="386">
        <v>8187.3924500000003</v>
      </c>
      <c r="BA177" s="384">
        <v>0</v>
      </c>
    </row>
    <row r="178" spans="1:53">
      <c r="B178" s="385">
        <v>8</v>
      </c>
      <c r="F178" s="385">
        <v>11.5</v>
      </c>
      <c r="G178" s="385">
        <v>14.1</v>
      </c>
      <c r="H178" s="385">
        <v>6.8</v>
      </c>
      <c r="I178" s="403">
        <v>1.2958228900357756</v>
      </c>
      <c r="J178" s="403">
        <v>1.3033501481551311</v>
      </c>
      <c r="K178" s="403">
        <v>1.2716675951631962</v>
      </c>
      <c r="AJ178" s="398">
        <v>12065323.0112266</v>
      </c>
      <c r="AK178" s="398">
        <v>48974.67</v>
      </c>
      <c r="AS178" s="398">
        <v>57607.576326269998</v>
      </c>
      <c r="AT178" s="398">
        <v>0</v>
      </c>
      <c r="AU178" s="398">
        <v>10000</v>
      </c>
      <c r="AV178" s="398">
        <v>31179.324680000002</v>
      </c>
      <c r="AW178" s="386">
        <v>0</v>
      </c>
      <c r="AX178" s="398">
        <v>13493.73306472</v>
      </c>
      <c r="AY178" s="386">
        <v>941.67218155</v>
      </c>
      <c r="AZ178" s="386">
        <v>1992.8463999999999</v>
      </c>
      <c r="BA178" s="384">
        <v>0</v>
      </c>
    </row>
    <row r="179" spans="1:53">
      <c r="B179" s="385">
        <v>9</v>
      </c>
      <c r="F179" s="385">
        <v>12.2</v>
      </c>
      <c r="G179" s="385">
        <v>13.8</v>
      </c>
      <c r="H179" s="385">
        <v>9.6</v>
      </c>
      <c r="I179" s="403">
        <v>1.3294364820843951</v>
      </c>
      <c r="J179" s="403">
        <v>1.3386053604137964</v>
      </c>
      <c r="K179" s="403">
        <v>1.3100421589378495</v>
      </c>
      <c r="AJ179" s="398">
        <v>12084155.0337287</v>
      </c>
      <c r="AK179" s="398">
        <v>48334.73</v>
      </c>
      <c r="AS179" s="398">
        <v>80017.526362250006</v>
      </c>
      <c r="AT179" s="398">
        <v>0</v>
      </c>
      <c r="AU179" s="398">
        <v>0</v>
      </c>
      <c r="AV179" s="398">
        <v>9196.7813999999998</v>
      </c>
      <c r="AW179" s="386">
        <v>0</v>
      </c>
      <c r="AX179" s="398">
        <v>14880.624014469999</v>
      </c>
      <c r="AY179" s="386">
        <v>168.42094778000001</v>
      </c>
      <c r="AZ179" s="386">
        <v>55771.7</v>
      </c>
      <c r="BA179" s="384">
        <v>0</v>
      </c>
    </row>
    <row r="180" spans="1:53">
      <c r="B180" s="385">
        <v>10</v>
      </c>
      <c r="F180" s="385">
        <v>13.1</v>
      </c>
      <c r="G180" s="385">
        <v>14.7</v>
      </c>
      <c r="H180" s="385">
        <v>11</v>
      </c>
      <c r="I180" s="403">
        <v>1.3504492522701792</v>
      </c>
      <c r="J180" s="403">
        <v>1.3497158301749423</v>
      </c>
      <c r="K180" s="403">
        <v>1.3483986417147171</v>
      </c>
      <c r="AJ180" s="398">
        <v>12350748.689527301</v>
      </c>
      <c r="AK180" s="398">
        <v>48410.06</v>
      </c>
      <c r="AS180" s="398">
        <v>132253.77105014998</v>
      </c>
      <c r="AT180" s="398">
        <v>0</v>
      </c>
      <c r="AU180" s="398">
        <v>84737.5</v>
      </c>
      <c r="AV180" s="398">
        <v>3106.7840000000001</v>
      </c>
      <c r="AW180" s="386">
        <v>0</v>
      </c>
      <c r="AX180" s="398">
        <v>28140.951869230001</v>
      </c>
      <c r="AY180" s="386">
        <v>337.86589092000003</v>
      </c>
      <c r="AZ180" s="386">
        <v>15930.66929</v>
      </c>
      <c r="BA180" s="384">
        <v>0</v>
      </c>
    </row>
    <row r="181" spans="1:53">
      <c r="B181" s="385">
        <v>11</v>
      </c>
      <c r="F181" s="385">
        <v>13.6</v>
      </c>
      <c r="G181" s="385">
        <v>15.3</v>
      </c>
      <c r="H181" s="385">
        <v>10.9</v>
      </c>
      <c r="I181" s="403">
        <v>1.3752662045373849</v>
      </c>
      <c r="J181" s="403">
        <v>1.3778001108328846</v>
      </c>
      <c r="K181" s="403">
        <v>1.3665948049485792</v>
      </c>
      <c r="AJ181" s="398">
        <v>12643944.974638401</v>
      </c>
      <c r="AK181" s="398">
        <v>49294.197500000002</v>
      </c>
      <c r="AS181" s="398">
        <v>70596.665301469999</v>
      </c>
      <c r="AT181" s="398">
        <v>0</v>
      </c>
      <c r="AU181" s="398">
        <v>37486.68</v>
      </c>
      <c r="AV181" s="398">
        <v>2638.1819230000001</v>
      </c>
      <c r="AW181" s="386">
        <v>0</v>
      </c>
      <c r="AX181" s="398">
        <v>23222.274408009998</v>
      </c>
      <c r="AY181" s="386">
        <v>2803.4338304600001</v>
      </c>
      <c r="AZ181" s="386">
        <v>4446.0951400000004</v>
      </c>
      <c r="BA181" s="384">
        <v>0</v>
      </c>
    </row>
    <row r="182" spans="1:53">
      <c r="B182" s="385">
        <v>12</v>
      </c>
      <c r="F182" s="385">
        <v>14.6</v>
      </c>
      <c r="G182" s="385">
        <v>16</v>
      </c>
      <c r="H182" s="385">
        <v>12.6</v>
      </c>
      <c r="I182" s="403">
        <v>1.3915098703087834</v>
      </c>
      <c r="J182" s="403">
        <v>1.4058576391921738</v>
      </c>
      <c r="K182" s="403">
        <v>1.3716958660719973</v>
      </c>
      <c r="AJ182" s="398">
        <v>12944685.407286199</v>
      </c>
      <c r="AK182" s="398">
        <v>50277.707272727297</v>
      </c>
      <c r="AS182" s="398">
        <v>230371.03033594001</v>
      </c>
      <c r="AT182" s="398">
        <v>0</v>
      </c>
      <c r="AU182" s="398">
        <v>80000</v>
      </c>
      <c r="AV182" s="398">
        <v>72676.507744000002</v>
      </c>
      <c r="AW182" s="386">
        <v>10000</v>
      </c>
      <c r="AX182" s="398">
        <v>48469.926213489998</v>
      </c>
      <c r="AY182" s="386">
        <v>3348.2513384499998</v>
      </c>
      <c r="AZ182" s="386">
        <v>15876.34504</v>
      </c>
      <c r="BA182" s="384">
        <v>0</v>
      </c>
    </row>
    <row r="183" spans="1:53">
      <c r="A183" s="385">
        <v>2025</v>
      </c>
      <c r="B183" s="385">
        <v>1</v>
      </c>
      <c r="F183" s="385">
        <v>13.3</v>
      </c>
      <c r="G183" s="385">
        <v>15</v>
      </c>
      <c r="H183" s="385">
        <v>11.2</v>
      </c>
      <c r="I183" s="403">
        <v>1.395641863</v>
      </c>
      <c r="J183" s="403">
        <v>1.4050562</v>
      </c>
      <c r="K183" s="403">
        <v>1.3720745600000004</v>
      </c>
      <c r="AJ183" s="398">
        <v>13227585.4200671</v>
      </c>
      <c r="AK183" s="398">
        <v>51761.201818181813</v>
      </c>
      <c r="AS183" s="398">
        <v>55589.739846179997</v>
      </c>
      <c r="AT183" s="398">
        <v>0</v>
      </c>
      <c r="AU183" s="398">
        <v>23683.68</v>
      </c>
      <c r="AV183" s="398">
        <v>12819.333816</v>
      </c>
      <c r="AW183" s="386">
        <v>0</v>
      </c>
      <c r="AX183" s="398">
        <v>10679.22094716</v>
      </c>
      <c r="AY183" s="386">
        <v>417.33910301999998</v>
      </c>
      <c r="AZ183" s="386">
        <v>7990.1659799999998</v>
      </c>
      <c r="BA183" s="384">
        <v>0</v>
      </c>
    </row>
    <row r="184" spans="1:53">
      <c r="B184" s="385">
        <v>2</v>
      </c>
      <c r="F184" s="385">
        <v>12.7</v>
      </c>
      <c r="G184" s="385">
        <v>15.4</v>
      </c>
      <c r="H184" s="385">
        <v>7.4</v>
      </c>
      <c r="I184" s="403">
        <v>1.4104146072154866</v>
      </c>
      <c r="J184" s="403">
        <v>1.4362925258607311</v>
      </c>
      <c r="K184" s="403">
        <v>1.3722173213929465</v>
      </c>
      <c r="AJ184" s="398">
        <v>13410439.863641199</v>
      </c>
      <c r="AK184" s="398">
        <v>52617.672999999988</v>
      </c>
      <c r="AS184" s="398">
        <v>30432.83503925</v>
      </c>
      <c r="AT184" s="398">
        <v>0</v>
      </c>
      <c r="AU184" s="398">
        <v>0</v>
      </c>
      <c r="AV184" s="398">
        <v>1553.5032430000001</v>
      </c>
      <c r="AW184" s="386">
        <v>0</v>
      </c>
      <c r="AX184" s="398">
        <v>19523.317689900003</v>
      </c>
      <c r="AY184" s="386">
        <v>178.99064634999999</v>
      </c>
      <c r="AZ184" s="386">
        <v>9177.0234600000003</v>
      </c>
      <c r="BA184" s="384">
        <v>0</v>
      </c>
    </row>
    <row r="185" spans="1:53">
      <c r="B185" s="385">
        <v>3</v>
      </c>
      <c r="F185" s="385">
        <v>15</v>
      </c>
      <c r="G185" s="385">
        <v>17.399999999999999</v>
      </c>
      <c r="H185" s="385">
        <v>11.2</v>
      </c>
      <c r="I185" s="403">
        <v>1.4322878955612437</v>
      </c>
      <c r="J185" s="403">
        <v>1.4255561018465048</v>
      </c>
      <c r="K185" s="403">
        <v>1.4213724290894527</v>
      </c>
      <c r="AJ185" s="398">
        <v>12807305.9178441</v>
      </c>
      <c r="AK185" s="398">
        <v>51068.853333333325</v>
      </c>
      <c r="AS185" s="398">
        <v>38278.399838050005</v>
      </c>
      <c r="AT185" s="398">
        <v>0</v>
      </c>
      <c r="AU185" s="398">
        <v>0</v>
      </c>
      <c r="AV185" s="398">
        <v>9976.556493</v>
      </c>
      <c r="AW185" s="386">
        <v>0</v>
      </c>
      <c r="AX185" s="398">
        <v>17121.521984089999</v>
      </c>
      <c r="AY185" s="386">
        <v>124.16338096</v>
      </c>
      <c r="AZ185" s="386">
        <v>11056.15798</v>
      </c>
      <c r="BA185" s="384">
        <v>0</v>
      </c>
    </row>
    <row r="186" spans="1:53">
      <c r="A186" s="372"/>
      <c r="B186" s="385">
        <v>4</v>
      </c>
      <c r="F186" s="385">
        <v>14.6</v>
      </c>
      <c r="G186" s="385">
        <v>16</v>
      </c>
      <c r="H186" s="385">
        <v>11.5</v>
      </c>
      <c r="I186" s="403">
        <v>1.4454267505395535</v>
      </c>
      <c r="J186" s="403">
        <v>1.4503692648635089</v>
      </c>
      <c r="K186" s="403">
        <v>1.4259481324462546</v>
      </c>
      <c r="AJ186" s="398">
        <v>12153011.5304219</v>
      </c>
      <c r="AK186" s="398">
        <v>48098.430454545451</v>
      </c>
      <c r="AS186" s="398">
        <v>71889.056696429994</v>
      </c>
      <c r="AT186" s="398">
        <v>19349.724207849998</v>
      </c>
      <c r="AU186" s="398">
        <v>0</v>
      </c>
      <c r="AV186" s="398">
        <v>20310.880073</v>
      </c>
      <c r="AW186" s="386">
        <v>0</v>
      </c>
      <c r="AX186" s="398">
        <v>14305.264427169999</v>
      </c>
      <c r="AY186" s="386">
        <v>146.78032841000001</v>
      </c>
      <c r="AZ186" s="386">
        <v>17776.407660000001</v>
      </c>
      <c r="BA186" s="384">
        <v>0</v>
      </c>
    </row>
    <row r="187" spans="1:53">
      <c r="A187" s="372"/>
      <c r="B187" s="385">
        <v>5</v>
      </c>
      <c r="F187" s="385">
        <v>14.3</v>
      </c>
      <c r="G187" s="385">
        <v>15.3</v>
      </c>
      <c r="H187" s="385">
        <v>13</v>
      </c>
      <c r="I187" s="403">
        <v>1.4621586812414511</v>
      </c>
      <c r="J187" s="403">
        <v>1.4701240428856219</v>
      </c>
      <c r="K187" s="403">
        <v>1.4272443261375707</v>
      </c>
      <c r="AJ187" s="398">
        <v>12304598.111355301</v>
      </c>
      <c r="AK187" s="398">
        <v>49573.411818181798</v>
      </c>
      <c r="AS187" s="398">
        <v>63334.018471360003</v>
      </c>
      <c r="AT187" s="398">
        <v>19354.404610909998</v>
      </c>
      <c r="AU187" s="398">
        <v>0</v>
      </c>
      <c r="AV187" s="398">
        <v>6210.1065179999996</v>
      </c>
      <c r="AW187" s="386">
        <v>0</v>
      </c>
      <c r="AX187" s="398">
        <v>27784.13759717</v>
      </c>
      <c r="AY187" s="386">
        <v>240.17111528000001</v>
      </c>
      <c r="AZ187" s="386">
        <v>9745.1986300000008</v>
      </c>
      <c r="BA187" s="384">
        <v>0</v>
      </c>
    </row>
    <row r="188" spans="1:53">
      <c r="A188" s="372"/>
      <c r="B188" s="385">
        <v>6</v>
      </c>
      <c r="F188" s="385">
        <v>15.4</v>
      </c>
      <c r="G188" s="385">
        <v>16.399999999999999</v>
      </c>
      <c r="H188" s="385">
        <v>13.1</v>
      </c>
      <c r="I188" s="403">
        <v>1.4746116103650131</v>
      </c>
      <c r="J188" s="403">
        <v>1.4756206965815712</v>
      </c>
      <c r="K188" s="403">
        <v>1.4436503400528191</v>
      </c>
      <c r="AJ188" s="398">
        <v>12134397.6536448</v>
      </c>
      <c r="AK188" s="398">
        <v>48725.138500000008</v>
      </c>
      <c r="AS188" s="398">
        <v>64780.452912949993</v>
      </c>
      <c r="AT188" s="398">
        <v>19356.973940960001</v>
      </c>
      <c r="AU188" s="398">
        <v>0</v>
      </c>
      <c r="AV188" s="398">
        <v>12188.195685000001</v>
      </c>
      <c r="AW188" s="386">
        <v>0</v>
      </c>
      <c r="AX188" s="398">
        <v>21471.643919490001</v>
      </c>
      <c r="AY188" s="386">
        <v>3132.7676474999998</v>
      </c>
      <c r="AZ188" s="386">
        <v>8630.8717199999992</v>
      </c>
      <c r="BA188" s="384">
        <v>0</v>
      </c>
    </row>
    <row r="189" spans="1:53">
      <c r="A189" s="372"/>
      <c r="B189" s="385">
        <v>7</v>
      </c>
      <c r="F189" s="385">
        <v>14.4</v>
      </c>
      <c r="G189" s="385">
        <v>15</v>
      </c>
      <c r="H189" s="385">
        <v>13.4</v>
      </c>
      <c r="I189" s="403">
        <v>1.4807016350800812</v>
      </c>
      <c r="J189" s="403">
        <v>1.4927969498646103</v>
      </c>
      <c r="K189" s="403">
        <v>1.4588250218744794</v>
      </c>
      <c r="AJ189" s="398">
        <v>12245445.2298958</v>
      </c>
      <c r="AK189" s="398">
        <v>49405.660588235296</v>
      </c>
      <c r="AS189" s="398">
        <v>81819.34898861</v>
      </c>
      <c r="AT189" s="398">
        <v>13589.65615569</v>
      </c>
      <c r="AU189" s="398">
        <v>30000</v>
      </c>
      <c r="AV189" s="398">
        <v>3645.0840591000001</v>
      </c>
      <c r="AW189" s="386">
        <v>0</v>
      </c>
      <c r="AX189" s="398">
        <v>7636.8354427100003</v>
      </c>
      <c r="AY189" s="386">
        <v>80.586851109999998</v>
      </c>
      <c r="AZ189" s="386">
        <v>26867.18648</v>
      </c>
      <c r="BA189" s="384">
        <v>0</v>
      </c>
    </row>
    <row r="190" spans="1:53">
      <c r="A190" s="372"/>
      <c r="B190" s="385">
        <v>8</v>
      </c>
      <c r="F190" s="385">
        <v>15.9</v>
      </c>
      <c r="G190" s="385">
        <v>15.6</v>
      </c>
      <c r="H190" s="385">
        <v>16.8</v>
      </c>
      <c r="I190" s="403">
        <v>1.5018587295514638</v>
      </c>
      <c r="J190" s="403">
        <v>1.5066727712673313</v>
      </c>
      <c r="K190" s="403">
        <v>1.485307751150613</v>
      </c>
      <c r="AJ190" s="398">
        <v>12311045.895763699</v>
      </c>
      <c r="AK190" s="398">
        <v>48814.315714285709</v>
      </c>
      <c r="AS190" s="398">
        <v>33918.15454286</v>
      </c>
      <c r="AT190" s="398">
        <v>12661.978666790001</v>
      </c>
      <c r="AU190" s="398">
        <v>0</v>
      </c>
      <c r="AV190" s="398">
        <v>2402.8600040000001</v>
      </c>
      <c r="AW190" s="386">
        <v>0</v>
      </c>
      <c r="AX190" s="398">
        <v>9295.58814962</v>
      </c>
      <c r="AY190" s="386">
        <v>175.76148244999999</v>
      </c>
      <c r="AZ190" s="386">
        <v>9381.9662399999997</v>
      </c>
      <c r="BA190" s="384">
        <v>0</v>
      </c>
    </row>
    <row r="191" spans="1:53">
      <c r="A191" s="372"/>
      <c r="B191" s="385">
        <v>9</v>
      </c>
      <c r="F191" s="385">
        <v>14</v>
      </c>
      <c r="G191" s="385">
        <v>14.7</v>
      </c>
      <c r="H191" s="385">
        <v>13.5</v>
      </c>
      <c r="I191" s="403">
        <v>1.5155575895762106</v>
      </c>
      <c r="J191" s="403">
        <v>1.5353803483946245</v>
      </c>
      <c r="K191" s="403">
        <v>1.4868978503944592</v>
      </c>
      <c r="AJ191" s="398">
        <v>13165007.7883355</v>
      </c>
      <c r="AK191" s="398">
        <v>48968.46681818182</v>
      </c>
      <c r="AS191" s="398">
        <v>107777.06192544999</v>
      </c>
      <c r="AT191" s="398">
        <v>12662.4160039</v>
      </c>
      <c r="AU191" s="398">
        <v>50000</v>
      </c>
      <c r="AV191" s="398">
        <v>16096.048271</v>
      </c>
      <c r="AW191" s="386">
        <v>0</v>
      </c>
      <c r="AX191" s="398">
        <v>16377.19052366</v>
      </c>
      <c r="AY191" s="386">
        <v>138.88838688999999</v>
      </c>
      <c r="AZ191" s="386">
        <v>12502.51874</v>
      </c>
      <c r="BA191" s="384">
        <v>0</v>
      </c>
    </row>
    <row r="192" spans="1:53">
      <c r="A192" s="372"/>
      <c r="B192" s="385">
        <v>10</v>
      </c>
      <c r="F192" s="385">
        <v>13.7</v>
      </c>
      <c r="G192" s="385">
        <v>14.7</v>
      </c>
      <c r="H192" s="385">
        <v>11.8</v>
      </c>
      <c r="I192" s="403">
        <v>1.5354607998311938</v>
      </c>
      <c r="J192" s="403">
        <v>1.5481240572106589</v>
      </c>
      <c r="K192" s="403">
        <v>1.5075096814370539</v>
      </c>
      <c r="AJ192" s="398">
        <v>13051777.0868851</v>
      </c>
      <c r="AK192" s="398">
        <v>49251.48</v>
      </c>
      <c r="AS192" s="398">
        <v>86269.597774950002</v>
      </c>
      <c r="AT192" s="398">
        <v>19482.551478500001</v>
      </c>
      <c r="AU192" s="398">
        <v>0</v>
      </c>
      <c r="AV192" s="398">
        <v>13025.295319000001</v>
      </c>
      <c r="AW192" s="386">
        <v>0</v>
      </c>
      <c r="AX192" s="398">
        <v>16843.497518470002</v>
      </c>
      <c r="AY192" s="386">
        <v>158.88663897999999</v>
      </c>
      <c r="AZ192" s="386">
        <v>36759.366820000003</v>
      </c>
      <c r="BA192" s="384">
        <v>0</v>
      </c>
    </row>
    <row r="193" spans="1:53">
      <c r="A193" s="372"/>
      <c r="B193" s="385">
        <v>11</v>
      </c>
      <c r="F193" s="385">
        <v>12.7</v>
      </c>
      <c r="G193" s="385">
        <v>13.9</v>
      </c>
      <c r="H193" s="385">
        <v>11</v>
      </c>
      <c r="I193" s="403">
        <v>1.5499250125136328</v>
      </c>
      <c r="J193" s="403">
        <v>1.5693143262386555</v>
      </c>
      <c r="K193" s="403">
        <v>1.516920233492923</v>
      </c>
      <c r="AJ193" s="398">
        <v>13245981.971353</v>
      </c>
      <c r="AK193" s="398">
        <v>50931.7411111111</v>
      </c>
      <c r="AS193" s="398">
        <v>53679.301550210002</v>
      </c>
      <c r="AT193" s="398">
        <v>13530.684935699999</v>
      </c>
      <c r="AU193" s="398">
        <v>0</v>
      </c>
      <c r="AV193" s="398">
        <v>12977.754273</v>
      </c>
      <c r="AW193" s="386">
        <v>0</v>
      </c>
      <c r="AX193" s="398">
        <v>25684.13940385</v>
      </c>
      <c r="AY193" s="386">
        <v>175.84987766</v>
      </c>
      <c r="AZ193" s="386">
        <v>1310.8730599999999</v>
      </c>
      <c r="BA193" s="384">
        <v>0</v>
      </c>
    </row>
    <row r="194" spans="1:53">
      <c r="A194" s="372"/>
      <c r="B194" s="385">
        <v>12</v>
      </c>
      <c r="F194" s="385">
        <v>12.3</v>
      </c>
      <c r="G194" s="385">
        <v>13.6</v>
      </c>
      <c r="H194" s="385">
        <v>10.8</v>
      </c>
      <c r="I194" s="403">
        <v>1.5626655843567636</v>
      </c>
      <c r="J194" s="403">
        <v>1.5970542781223096</v>
      </c>
      <c r="K194" s="403">
        <v>1.5198390196077731</v>
      </c>
      <c r="AJ194" s="398">
        <v>13853759.108489299</v>
      </c>
      <c r="AK194" s="398">
        <v>52662.418181818197</v>
      </c>
      <c r="AS194" s="398">
        <v>218558.88725723</v>
      </c>
      <c r="AT194" s="398">
        <v>14571.94882736</v>
      </c>
      <c r="AU194" s="398">
        <v>50000</v>
      </c>
      <c r="AV194" s="398">
        <v>50794.091530999998</v>
      </c>
      <c r="AW194" s="386">
        <v>0</v>
      </c>
      <c r="AX194" s="398">
        <v>99715.189183830007</v>
      </c>
      <c r="AY194" s="386">
        <v>835.32756503999997</v>
      </c>
      <c r="AZ194" s="386">
        <v>2642.3301499999998</v>
      </c>
      <c r="BA194" s="384">
        <v>0</v>
      </c>
    </row>
    <row r="195" spans="1:53">
      <c r="A195" s="385">
        <v>2026</v>
      </c>
      <c r="B195" s="385">
        <v>1</v>
      </c>
      <c r="F195" s="385">
        <v>12.6</v>
      </c>
      <c r="G195" s="385">
        <v>11.5</v>
      </c>
      <c r="H195" s="385">
        <v>14.2</v>
      </c>
      <c r="I195" s="403">
        <v>1.5714927377379999</v>
      </c>
      <c r="J195" s="403">
        <v>1.5666376630000001</v>
      </c>
      <c r="K195" s="403">
        <v>1.5669091475200003</v>
      </c>
      <c r="AJ195" s="398">
        <v>14224707.3524328</v>
      </c>
      <c r="AK195" s="398">
        <v>54871.419523809498</v>
      </c>
      <c r="AS195" s="398">
        <v>114474.17986046</v>
      </c>
      <c r="AT195" s="398">
        <v>21247.451234740001</v>
      </c>
      <c r="AU195" s="398">
        <v>0</v>
      </c>
      <c r="AV195" s="398">
        <v>17004.207681</v>
      </c>
      <c r="AW195" s="386">
        <v>0</v>
      </c>
      <c r="AX195" s="398">
        <v>21357.924944490002</v>
      </c>
      <c r="AY195" s="386">
        <v>141.17320022999999</v>
      </c>
      <c r="AZ195" s="386">
        <v>54723.4228</v>
      </c>
      <c r="BA195" s="384">
        <v>0</v>
      </c>
    </row>
    <row r="196" spans="1:53">
      <c r="B196" s="385">
        <v>2</v>
      </c>
      <c r="AJ196" s="398">
        <v>13988757.5546658</v>
      </c>
      <c r="AK196" s="398">
        <v>54279.322500000002</v>
      </c>
      <c r="AS196" s="398">
        <v>53803.05968762</v>
      </c>
      <c r="AT196" s="398">
        <v>19358.621479279998</v>
      </c>
      <c r="AU196" s="398">
        <v>0</v>
      </c>
      <c r="AV196" s="398">
        <v>7395.8718740000004</v>
      </c>
      <c r="AW196" s="386">
        <v>0</v>
      </c>
      <c r="AX196" s="398">
        <v>23499.597331280002</v>
      </c>
      <c r="AY196" s="386">
        <v>129.55789306</v>
      </c>
      <c r="AZ196" s="386">
        <v>3419.41111</v>
      </c>
      <c r="BA196" s="384">
        <v>0</v>
      </c>
    </row>
    <row r="197" spans="1:53">
      <c r="B197" s="385">
        <v>3</v>
      </c>
      <c r="AJ197" s="398">
        <v>13670027.2422389</v>
      </c>
      <c r="AK197" s="398">
        <v>52428.05909090909</v>
      </c>
      <c r="AS197" s="398">
        <v>63233.143154149999</v>
      </c>
      <c r="AT197" s="398">
        <v>19360.119311279999</v>
      </c>
      <c r="AU197" s="398">
        <v>0</v>
      </c>
      <c r="AV197" s="398">
        <v>18114.00200085</v>
      </c>
      <c r="AW197" s="386">
        <v>0</v>
      </c>
      <c r="AX197" s="398">
        <v>23985.206114990004</v>
      </c>
      <c r="AY197" s="386">
        <v>264.44638702999998</v>
      </c>
      <c r="AZ197" s="386">
        <v>1509.36934</v>
      </c>
      <c r="BA197" s="384">
        <v>0</v>
      </c>
    </row>
    <row r="198" spans="1:53">
      <c r="B198" s="385">
        <v>4</v>
      </c>
      <c r="AJ198" s="398">
        <v>13352399.434168501</v>
      </c>
      <c r="AK198" s="398">
        <v>50717.347727272732</v>
      </c>
      <c r="AS198" s="398">
        <v>83350.93895987999</v>
      </c>
      <c r="AT198" s="398">
        <v>29133.682796000001</v>
      </c>
      <c r="AU198" s="398">
        <v>0</v>
      </c>
      <c r="AV198" s="398">
        <v>22886.242901000001</v>
      </c>
      <c r="AW198" s="386">
        <v>0</v>
      </c>
      <c r="AX198" s="398">
        <v>25916.142046289999</v>
      </c>
      <c r="AY198" s="386">
        <v>297.75365658999999</v>
      </c>
      <c r="AZ198" s="386">
        <v>5117.1175599999997</v>
      </c>
      <c r="BA198" s="384">
        <v>0</v>
      </c>
    </row>
    <row r="199" spans="1:53">
      <c r="B199" s="385">
        <v>5</v>
      </c>
      <c r="AJ199" s="398">
        <v>13423348.577731499</v>
      </c>
      <c r="AK199" s="398">
        <v>50866.815238095245</v>
      </c>
      <c r="AS199" s="398">
        <v>220573.95667074999</v>
      </c>
      <c r="AT199" s="398">
        <v>169358.77076660001</v>
      </c>
      <c r="AU199" s="398">
        <v>0</v>
      </c>
      <c r="AV199" s="398">
        <v>20840.323434999998</v>
      </c>
      <c r="AW199" s="386">
        <v>0</v>
      </c>
      <c r="AX199" s="398">
        <v>26756.919495410002</v>
      </c>
      <c r="AY199" s="386">
        <v>267.03822374000003</v>
      </c>
      <c r="AZ199" s="386">
        <v>3350.9047500000001</v>
      </c>
      <c r="BA199" s="384">
        <v>0</v>
      </c>
    </row>
    <row r="200" spans="1:53">
      <c r="AS200" s="398"/>
      <c r="AT200" s="398"/>
      <c r="AU200" s="398"/>
      <c r="AV200" s="398"/>
      <c r="AW200" s="386"/>
      <c r="AX200" s="398"/>
      <c r="AY200" s="386"/>
      <c r="AZ200" s="386"/>
      <c r="BA200" s="384"/>
    </row>
    <row r="210" spans="1:1">
      <c r="A210" s="372"/>
    </row>
    <row r="211" spans="1:1">
      <c r="A211" s="372"/>
    </row>
    <row r="212" spans="1:1">
      <c r="A212" s="372"/>
    </row>
    <row r="213" spans="1:1">
      <c r="A213" s="372"/>
    </row>
    <row r="214" spans="1:1">
      <c r="A214" s="372"/>
    </row>
    <row r="215" spans="1:1">
      <c r="A215" s="372"/>
    </row>
    <row r="216" spans="1:1">
      <c r="A216" s="372"/>
    </row>
    <row r="217" spans="1:1">
      <c r="A217" s="372"/>
    </row>
    <row r="218" spans="1:1">
      <c r="A218" s="372"/>
    </row>
    <row r="234" spans="1:1">
      <c r="A234" s="372"/>
    </row>
    <row r="235" spans="1:1">
      <c r="A235" s="372"/>
    </row>
    <row r="236" spans="1:1">
      <c r="A236" s="372"/>
    </row>
    <row r="237" spans="1:1">
      <c r="A237" s="372"/>
    </row>
    <row r="238" spans="1:1">
      <c r="A238" s="372"/>
    </row>
    <row r="239" spans="1:1">
      <c r="A239" s="372"/>
    </row>
    <row r="240" spans="1:1">
      <c r="A240" s="372"/>
    </row>
    <row r="241" spans="1:1">
      <c r="A241" s="372"/>
    </row>
    <row r="242" spans="1:1">
      <c r="A242" s="372"/>
    </row>
    <row r="258" spans="1:1">
      <c r="A258" s="372"/>
    </row>
    <row r="259" spans="1:1">
      <c r="A259" s="372"/>
    </row>
    <row r="260" spans="1:1">
      <c r="A260" s="372"/>
    </row>
    <row r="261" spans="1:1">
      <c r="A261" s="372"/>
    </row>
    <row r="262" spans="1:1">
      <c r="A262" s="372"/>
    </row>
    <row r="263" spans="1:1">
      <c r="A263" s="372"/>
    </row>
    <row r="264" spans="1:1">
      <c r="A264" s="372"/>
    </row>
    <row r="265" spans="1:1">
      <c r="A265" s="372"/>
    </row>
    <row r="266" spans="1:1">
      <c r="A266" s="372"/>
    </row>
    <row r="282" spans="1:1">
      <c r="A282" s="372"/>
    </row>
    <row r="283" spans="1:1">
      <c r="A283" s="372"/>
    </row>
    <row r="284" spans="1:1">
      <c r="A284" s="372"/>
    </row>
    <row r="285" spans="1:1">
      <c r="A285" s="372"/>
    </row>
    <row r="286" spans="1:1">
      <c r="A286" s="372"/>
    </row>
    <row r="287" spans="1:1">
      <c r="A287" s="372"/>
    </row>
    <row r="288" spans="1:1">
      <c r="A288" s="372"/>
    </row>
    <row r="289" spans="1:1">
      <c r="A289" s="372"/>
    </row>
    <row r="290" spans="1:1">
      <c r="A290" s="372"/>
    </row>
    <row r="306" spans="1:1">
      <c r="A306" s="372"/>
    </row>
    <row r="307" spans="1:1">
      <c r="A307" s="372"/>
    </row>
    <row r="308" spans="1:1">
      <c r="A308" s="372"/>
    </row>
    <row r="309" spans="1:1">
      <c r="A309" s="372"/>
    </row>
    <row r="310" spans="1:1">
      <c r="A310" s="372"/>
    </row>
    <row r="311" spans="1:1">
      <c r="A311" s="372"/>
    </row>
    <row r="312" spans="1:1">
      <c r="A312" s="372"/>
    </row>
    <row r="313" spans="1:1">
      <c r="A313" s="372"/>
    </row>
    <row r="314" spans="1:1">
      <c r="A314" s="372"/>
    </row>
    <row r="330" spans="1:1">
      <c r="A330" s="372"/>
    </row>
    <row r="331" spans="1:1">
      <c r="A331" s="372"/>
    </row>
    <row r="332" spans="1:1">
      <c r="A332" s="372"/>
    </row>
    <row r="333" spans="1:1">
      <c r="A333" s="372"/>
    </row>
    <row r="334" spans="1:1">
      <c r="A334" s="372"/>
    </row>
    <row r="335" spans="1:1">
      <c r="A335" s="372"/>
    </row>
    <row r="336" spans="1:1">
      <c r="A336" s="372"/>
    </row>
    <row r="337" spans="1:1">
      <c r="A337" s="372"/>
    </row>
    <row r="338" spans="1:1">
      <c r="A338" s="372"/>
    </row>
  </sheetData>
  <mergeCells count="5">
    <mergeCell ref="F1:H1"/>
    <mergeCell ref="I1:K1"/>
    <mergeCell ref="L1:N1"/>
    <mergeCell ref="O1:Q1"/>
    <mergeCell ref="A1:E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Q18"/>
  <sheetViews>
    <sheetView zoomScale="175" zoomScaleNormal="175" workbookViewId="0">
      <selection activeCell="D3" sqref="D3:E10"/>
    </sheetView>
  </sheetViews>
  <sheetFormatPr defaultColWidth="9.42578125" defaultRowHeight="15"/>
  <cols>
    <col min="1" max="1" width="1.42578125" style="129" customWidth="1"/>
    <col min="2" max="2" width="26.140625" style="129" bestFit="1" customWidth="1"/>
    <col min="3" max="3" width="8.85546875" style="129" customWidth="1"/>
    <col min="4" max="4" width="8.42578125" style="129" customWidth="1"/>
    <col min="5" max="5" width="9" style="129" bestFit="1" customWidth="1"/>
    <col min="6" max="7" width="9.42578125" style="129"/>
    <col min="8" max="8" width="19.7109375" style="129" bestFit="1" customWidth="1"/>
    <col min="9" max="16384" width="9.42578125" style="129"/>
  </cols>
  <sheetData>
    <row r="1" spans="2:17">
      <c r="B1" s="535" t="s">
        <v>190</v>
      </c>
      <c r="C1" s="322">
        <v>2026</v>
      </c>
      <c r="D1" s="537" t="s">
        <v>413</v>
      </c>
      <c r="E1" s="538"/>
      <c r="M1" s="133"/>
      <c r="N1" s="133"/>
      <c r="O1" s="133"/>
    </row>
    <row r="2" spans="2:17">
      <c r="B2" s="536"/>
      <c r="C2" s="331" t="s">
        <v>325</v>
      </c>
      <c r="D2" s="332" t="s">
        <v>191</v>
      </c>
      <c r="E2" s="323" t="s">
        <v>192</v>
      </c>
    </row>
    <row r="3" spans="2:17">
      <c r="B3" s="328" t="s">
        <v>193</v>
      </c>
      <c r="C3" s="319">
        <v>34.9</v>
      </c>
      <c r="D3" s="329">
        <v>13.5</v>
      </c>
      <c r="E3" s="329">
        <f>+D3/C3*100</f>
        <v>38.681948424068771</v>
      </c>
    </row>
    <row r="4" spans="2:17">
      <c r="B4" s="324" t="s">
        <v>194</v>
      </c>
      <c r="C4" s="320">
        <v>3.3</v>
      </c>
      <c r="D4" s="327">
        <v>1.8</v>
      </c>
      <c r="E4" s="327">
        <f t="shared" ref="E4:E10" si="0">+D4/C4*100</f>
        <v>54.545454545454554</v>
      </c>
    </row>
    <row r="5" spans="2:17">
      <c r="B5" s="324" t="s">
        <v>195</v>
      </c>
      <c r="C5" s="320">
        <v>31.6</v>
      </c>
      <c r="D5" s="327">
        <v>11.7</v>
      </c>
      <c r="E5" s="327">
        <f t="shared" si="0"/>
        <v>37.025316455696199</v>
      </c>
    </row>
    <row r="6" spans="2:17">
      <c r="B6" s="325" t="s">
        <v>196</v>
      </c>
      <c r="C6" s="316">
        <v>29.7</v>
      </c>
      <c r="D6" s="317">
        <v>10.7</v>
      </c>
      <c r="E6" s="317">
        <f t="shared" si="0"/>
        <v>36.026936026936021</v>
      </c>
    </row>
    <row r="7" spans="2:17">
      <c r="B7" s="330" t="s">
        <v>197</v>
      </c>
      <c r="C7" s="321">
        <v>1.9</v>
      </c>
      <c r="D7" s="318">
        <v>1</v>
      </c>
      <c r="E7" s="318">
        <f t="shared" si="0"/>
        <v>52.631578947368418</v>
      </c>
      <c r="M7" s="130"/>
      <c r="N7" s="130"/>
      <c r="O7" s="534"/>
      <c r="P7" s="534"/>
      <c r="Q7" s="534"/>
    </row>
    <row r="8" spans="2:17">
      <c r="B8" s="328" t="s">
        <v>198</v>
      </c>
      <c r="C8" s="319">
        <v>33</v>
      </c>
      <c r="D8" s="329">
        <v>13</v>
      </c>
      <c r="E8" s="329">
        <f t="shared" si="0"/>
        <v>39.393939393939391</v>
      </c>
      <c r="M8" s="130"/>
      <c r="N8" s="130"/>
      <c r="O8" s="134"/>
      <c r="P8" s="130"/>
      <c r="Q8" s="135"/>
    </row>
    <row r="9" spans="2:17">
      <c r="B9" s="325" t="s">
        <v>199</v>
      </c>
      <c r="C9" s="316">
        <v>31.7</v>
      </c>
      <c r="D9" s="317">
        <v>12.4</v>
      </c>
      <c r="E9" s="317">
        <f t="shared" si="0"/>
        <v>39.116719242902207</v>
      </c>
      <c r="M9" s="131"/>
      <c r="N9" s="131"/>
      <c r="O9" s="132"/>
      <c r="P9" s="136"/>
      <c r="Q9" s="135"/>
    </row>
    <row r="10" spans="2:17">
      <c r="B10" s="330" t="s">
        <v>200</v>
      </c>
      <c r="C10" s="321">
        <v>1.3</v>
      </c>
      <c r="D10" s="318">
        <v>0.6</v>
      </c>
      <c r="E10" s="318">
        <f t="shared" si="0"/>
        <v>46.153846153846153</v>
      </c>
      <c r="M10" s="131"/>
      <c r="N10" s="131"/>
      <c r="O10" s="132"/>
      <c r="P10" s="136"/>
      <c r="Q10" s="135"/>
    </row>
    <row r="11" spans="2:17">
      <c r="B11" s="324" t="s">
        <v>202</v>
      </c>
      <c r="C11" s="320">
        <v>-1.4</v>
      </c>
      <c r="D11" s="327"/>
      <c r="E11" s="317"/>
      <c r="M11" s="131"/>
      <c r="N11" s="131"/>
      <c r="O11" s="132"/>
      <c r="P11" s="136"/>
      <c r="Q11" s="135"/>
    </row>
    <row r="12" spans="2:17">
      <c r="B12" s="326" t="s">
        <v>201</v>
      </c>
      <c r="C12" s="321">
        <v>1.4</v>
      </c>
      <c r="D12" s="318"/>
      <c r="E12" s="318"/>
      <c r="M12" s="131"/>
      <c r="N12" s="131"/>
      <c r="O12" s="132"/>
      <c r="P12" s="137"/>
      <c r="Q12" s="135"/>
    </row>
    <row r="13" spans="2:17">
      <c r="M13" s="131"/>
      <c r="N13" s="131"/>
      <c r="O13" s="132"/>
      <c r="P13" s="130"/>
      <c r="Q13" s="135"/>
    </row>
    <row r="14" spans="2:17">
      <c r="M14" s="136"/>
      <c r="N14" s="136"/>
      <c r="O14" s="138"/>
      <c r="P14" s="130"/>
      <c r="Q14" s="135"/>
    </row>
    <row r="15" spans="2:17">
      <c r="M15" s="131"/>
      <c r="N15" s="131"/>
      <c r="O15" s="132"/>
      <c r="P15" s="134"/>
      <c r="Q15" s="135"/>
    </row>
    <row r="16" spans="2:17">
      <c r="M16" s="136"/>
      <c r="N16" s="136"/>
      <c r="O16" s="138"/>
      <c r="P16" s="134"/>
      <c r="Q16" s="135"/>
    </row>
    <row r="17" spans="13:17">
      <c r="M17" s="131"/>
      <c r="N17" s="131"/>
      <c r="O17" s="132"/>
      <c r="P17" s="134"/>
      <c r="Q17" s="135"/>
    </row>
    <row r="18" spans="13:17">
      <c r="M18" s="136"/>
      <c r="N18" s="136"/>
      <c r="O18" s="138"/>
      <c r="P18" s="134"/>
      <c r="Q18" s="135"/>
    </row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5"/>
    </customSheetView>
  </customSheetViews>
  <mergeCells count="3">
    <mergeCell ref="O7:Q7"/>
    <mergeCell ref="B1:B2"/>
    <mergeCell ref="D1:E1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topLeftCell="B1" zoomScale="85" zoomScaleNormal="85" workbookViewId="0">
      <selection activeCell="J33" sqref="J33"/>
    </sheetView>
  </sheetViews>
  <sheetFormatPr defaultColWidth="9.42578125" defaultRowHeight="15"/>
  <cols>
    <col min="1" max="1" width="1.42578125" style="8" customWidth="1"/>
    <col min="2" max="2" width="26.42578125" style="8" customWidth="1"/>
    <col min="3" max="3" width="10.5703125" style="8" bestFit="1" customWidth="1"/>
    <col min="4" max="4" width="11.140625" style="8" bestFit="1" customWidth="1"/>
    <col min="5" max="5" width="10.5703125" style="8" bestFit="1" customWidth="1"/>
    <col min="6" max="6" width="15" style="8" bestFit="1" customWidth="1"/>
    <col min="7" max="7" width="3.42578125" style="8" customWidth="1"/>
    <col min="8" max="8" width="15" style="8" bestFit="1" customWidth="1"/>
    <col min="9" max="9" width="16.28515625" style="8" bestFit="1" customWidth="1"/>
    <col min="10" max="12" width="6" style="8" bestFit="1" customWidth="1"/>
    <col min="13" max="15" width="9.42578125" style="8"/>
    <col min="16" max="16" width="10.42578125" style="8" customWidth="1"/>
    <col min="17" max="16384" width="9.42578125" style="8"/>
  </cols>
  <sheetData>
    <row r="2" spans="1:19" s="30" customFormat="1" ht="18.75">
      <c r="E2" s="31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5.75" thickBot="1"/>
    <row r="4" spans="1:19">
      <c r="A4" s="91"/>
      <c r="B4" s="29"/>
      <c r="C4" s="29"/>
      <c r="D4" s="29"/>
      <c r="E4" s="29"/>
      <c r="F4" s="92"/>
    </row>
    <row r="5" spans="1:19">
      <c r="A5" s="9"/>
      <c r="B5" s="230"/>
      <c r="C5" s="231">
        <v>2024.05</v>
      </c>
      <c r="D5" s="231">
        <v>2025.05</v>
      </c>
      <c r="E5" s="231">
        <v>2026.05</v>
      </c>
      <c r="F5" s="232"/>
    </row>
    <row r="6" spans="1:19">
      <c r="A6" s="9"/>
      <c r="B6" s="233" t="s">
        <v>203</v>
      </c>
      <c r="C6" s="234" t="s">
        <v>191</v>
      </c>
      <c r="D6" s="234" t="s">
        <v>191</v>
      </c>
      <c r="E6" s="235" t="s">
        <v>191</v>
      </c>
      <c r="F6" s="232"/>
    </row>
    <row r="7" spans="1:19">
      <c r="A7" s="9"/>
      <c r="B7" s="230" t="s">
        <v>195</v>
      </c>
      <c r="C7" s="49">
        <v>12.071968024495062</v>
      </c>
      <c r="D7" s="49">
        <v>10.711587444551459</v>
      </c>
      <c r="E7" s="49">
        <v>11.671587344984674</v>
      </c>
      <c r="F7" s="232"/>
    </row>
    <row r="8" spans="1:19">
      <c r="A8" s="9"/>
      <c r="B8" s="230" t="s">
        <v>196</v>
      </c>
      <c r="C8" s="49">
        <v>11.318113770845502</v>
      </c>
      <c r="D8" s="49">
        <v>10.035379962961208</v>
      </c>
      <c r="E8" s="49">
        <v>10.680781905703833</v>
      </c>
      <c r="F8" s="232"/>
    </row>
    <row r="9" spans="1:19">
      <c r="A9" s="9"/>
      <c r="B9" s="230" t="s">
        <v>204</v>
      </c>
      <c r="C9" s="49">
        <v>3.8114327023731698</v>
      </c>
      <c r="D9" s="49">
        <v>3.2757453866659096</v>
      </c>
      <c r="E9" s="49">
        <v>3.2560410039546803</v>
      </c>
      <c r="F9" s="232"/>
    </row>
    <row r="10" spans="1:19">
      <c r="A10" s="9"/>
      <c r="B10" s="230" t="s">
        <v>205</v>
      </c>
      <c r="C10" s="49">
        <v>1.7280362270830822</v>
      </c>
      <c r="D10" s="49">
        <v>2.0765806801536399</v>
      </c>
      <c r="E10" s="49">
        <v>2.4227915335538599</v>
      </c>
      <c r="F10" s="232"/>
    </row>
    <row r="11" spans="1:19">
      <c r="A11" s="9"/>
      <c r="B11" s="195" t="s">
        <v>206</v>
      </c>
      <c r="C11" s="49">
        <v>2.25735221238843</v>
      </c>
      <c r="D11" s="49">
        <v>2.29240238763103</v>
      </c>
      <c r="E11" s="49">
        <v>2.5170621902556793</v>
      </c>
      <c r="F11" s="232"/>
    </row>
    <row r="12" spans="1:19">
      <c r="A12" s="9"/>
      <c r="B12" s="230" t="s">
        <v>207</v>
      </c>
      <c r="C12" s="49">
        <v>1.8592430379899858</v>
      </c>
      <c r="D12" s="49">
        <v>0.61294101989417993</v>
      </c>
      <c r="E12" s="49">
        <v>0.67495023636387441</v>
      </c>
      <c r="F12" s="232"/>
    </row>
    <row r="13" spans="1:19">
      <c r="A13" s="9"/>
      <c r="B13" s="230" t="s">
        <v>208</v>
      </c>
      <c r="C13" s="49">
        <v>1.662049591010833</v>
      </c>
      <c r="D13" s="49">
        <v>1.777710488616447</v>
      </c>
      <c r="E13" s="49">
        <v>1.8099369415757391</v>
      </c>
      <c r="F13" s="232"/>
    </row>
    <row r="14" spans="1:19">
      <c r="A14" s="9"/>
      <c r="B14" s="230" t="s">
        <v>197</v>
      </c>
      <c r="C14" s="49">
        <v>0.7538542536495606</v>
      </c>
      <c r="D14" s="49">
        <v>0.67620748159025057</v>
      </c>
      <c r="E14" s="49">
        <v>0.99080543928084075</v>
      </c>
      <c r="F14" s="232"/>
    </row>
    <row r="15" spans="1:19">
      <c r="A15" s="9"/>
      <c r="B15" s="230"/>
      <c r="C15" s="236"/>
      <c r="D15" s="236"/>
      <c r="E15" s="236"/>
      <c r="F15" s="232"/>
    </row>
    <row r="16" spans="1:19">
      <c r="A16" s="9"/>
      <c r="B16" s="230"/>
      <c r="C16" s="231">
        <f>+C5</f>
        <v>2024.05</v>
      </c>
      <c r="D16" s="231">
        <f>+D5</f>
        <v>2025.05</v>
      </c>
      <c r="E16" s="231">
        <f>+E5</f>
        <v>2026.05</v>
      </c>
      <c r="F16" s="232"/>
    </row>
    <row r="17" spans="1:6">
      <c r="A17" s="9"/>
      <c r="B17" s="233" t="s">
        <v>203</v>
      </c>
      <c r="C17" s="237" t="s">
        <v>191</v>
      </c>
      <c r="D17" s="237" t="s">
        <v>191</v>
      </c>
      <c r="E17" s="237" t="s">
        <v>191</v>
      </c>
      <c r="F17" s="232"/>
    </row>
    <row r="18" spans="1:6">
      <c r="A18" s="9"/>
      <c r="B18" s="230" t="s">
        <v>198</v>
      </c>
      <c r="C18" s="238">
        <v>10.04393713541023</v>
      </c>
      <c r="D18" s="238">
        <v>10.971479487450083</v>
      </c>
      <c r="E18" s="238">
        <v>13.02283531419735</v>
      </c>
      <c r="F18" s="232"/>
    </row>
    <row r="19" spans="1:6">
      <c r="A19" s="9"/>
      <c r="B19" s="230" t="s">
        <v>209</v>
      </c>
      <c r="C19" s="238">
        <v>3.573883780638679</v>
      </c>
      <c r="D19" s="238">
        <v>4.0457353163593215</v>
      </c>
      <c r="E19" s="238">
        <v>4.8139699177545205</v>
      </c>
      <c r="F19" s="232"/>
    </row>
    <row r="20" spans="1:6">
      <c r="A20" s="9"/>
      <c r="B20" s="230" t="s">
        <v>210</v>
      </c>
      <c r="C20" s="238">
        <v>4.48910390416086</v>
      </c>
      <c r="D20" s="238">
        <v>5.3259492951156</v>
      </c>
      <c r="E20" s="238">
        <v>5.7891288129731207</v>
      </c>
      <c r="F20" s="232"/>
    </row>
    <row r="21" spans="1:6">
      <c r="A21" s="9"/>
      <c r="B21" s="230" t="s">
        <v>211</v>
      </c>
      <c r="C21" s="238">
        <v>1.45603733928958</v>
      </c>
      <c r="D21" s="238">
        <v>1.0823324787902902</v>
      </c>
      <c r="E21" s="238">
        <v>1.86651777696847</v>
      </c>
      <c r="F21" s="232"/>
    </row>
    <row r="22" spans="1:6">
      <c r="A22" s="9"/>
      <c r="B22" s="230" t="s">
        <v>200</v>
      </c>
      <c r="C22" s="238">
        <v>0.52491211132111004</v>
      </c>
      <c r="D22" s="238">
        <v>0.51746239718487008</v>
      </c>
      <c r="E22" s="238">
        <v>0.55321880650124</v>
      </c>
      <c r="F22" s="232"/>
    </row>
    <row r="23" spans="1:6">
      <c r="A23" s="9"/>
      <c r="B23" s="230"/>
      <c r="C23" s="230"/>
      <c r="D23" s="230"/>
      <c r="E23" s="230"/>
      <c r="F23" s="232"/>
    </row>
    <row r="24" spans="1:6">
      <c r="A24" s="9"/>
      <c r="B24" s="230"/>
      <c r="C24" s="230"/>
      <c r="D24" s="230"/>
      <c r="E24" s="230"/>
      <c r="F24" s="232"/>
    </row>
    <row r="25" spans="1:6">
      <c r="A25" s="9"/>
      <c r="B25" s="230"/>
      <c r="C25" s="230"/>
      <c r="D25" s="230"/>
      <c r="E25" s="230"/>
      <c r="F25" s="232"/>
    </row>
    <row r="26" spans="1:6" ht="15.75" thickBot="1">
      <c r="A26" s="11"/>
      <c r="B26" s="239"/>
      <c r="C26" s="239"/>
      <c r="D26" s="239"/>
      <c r="E26" s="239"/>
      <c r="F26" s="240"/>
    </row>
    <row r="31" spans="1:6">
      <c r="C31" s="126"/>
    </row>
    <row r="32" spans="1:6">
      <c r="C32" s="126"/>
    </row>
    <row r="33" spans="2:2">
      <c r="B33" s="10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1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H13"/>
  <sheetViews>
    <sheetView zoomScale="190" zoomScaleNormal="190" workbookViewId="0">
      <selection activeCell="A2" sqref="A2:D10"/>
    </sheetView>
  </sheetViews>
  <sheetFormatPr defaultColWidth="9.42578125" defaultRowHeight="15"/>
  <cols>
    <col min="1" max="1" width="28.85546875" style="7" customWidth="1"/>
    <col min="2" max="2" width="6.5703125" style="7" bestFit="1" customWidth="1"/>
    <col min="3" max="3" width="13.140625" style="7" bestFit="1" customWidth="1"/>
    <col min="4" max="4" width="13.140625" style="7" customWidth="1"/>
    <col min="5" max="5" width="9.42578125" style="7"/>
    <col min="6" max="6" width="11" style="7" bestFit="1" customWidth="1"/>
    <col min="7" max="7" width="9.42578125" style="7"/>
    <col min="8" max="8" width="11.140625" style="7" bestFit="1" customWidth="1"/>
    <col min="9" max="16384" width="9.42578125" style="7"/>
  </cols>
  <sheetData>
    <row r="1" spans="1:8" ht="12.75" customHeight="1">
      <c r="A1" s="6"/>
    </row>
    <row r="2" spans="1:8">
      <c r="A2" s="192"/>
      <c r="B2" s="206">
        <v>2024</v>
      </c>
      <c r="C2" s="193">
        <v>2025</v>
      </c>
      <c r="D2" s="193" t="s">
        <v>403</v>
      </c>
    </row>
    <row r="3" spans="1:8">
      <c r="A3" s="205" t="s">
        <v>172</v>
      </c>
      <c r="B3" s="194" t="s">
        <v>191</v>
      </c>
      <c r="C3" s="194" t="s">
        <v>191</v>
      </c>
      <c r="D3" s="194" t="s">
        <v>191</v>
      </c>
    </row>
    <row r="4" spans="1:8">
      <c r="A4" s="195" t="s">
        <v>212</v>
      </c>
      <c r="B4" s="196">
        <v>33399.800000000003</v>
      </c>
      <c r="C4" s="196">
        <v>35407.599999999999</v>
      </c>
      <c r="D4" s="196">
        <v>35806</v>
      </c>
    </row>
    <row r="5" spans="1:8">
      <c r="A5" s="197" t="s">
        <v>201</v>
      </c>
      <c r="B5" s="198">
        <v>41.8</v>
      </c>
      <c r="C5" s="198">
        <v>39.4</v>
      </c>
      <c r="D5" s="198">
        <v>37.5</v>
      </c>
    </row>
    <row r="6" spans="1:8">
      <c r="A6" s="199" t="s">
        <v>213</v>
      </c>
      <c r="B6" s="200">
        <v>60</v>
      </c>
      <c r="C6" s="200">
        <v>60</v>
      </c>
      <c r="D6" s="200">
        <v>60</v>
      </c>
      <c r="H6" s="255"/>
    </row>
    <row r="7" spans="1:8">
      <c r="A7" s="201" t="s">
        <v>214</v>
      </c>
      <c r="B7" s="202">
        <v>1195.0362410576399</v>
      </c>
      <c r="C7" s="202">
        <v>1557.41737934505</v>
      </c>
      <c r="D7" s="202">
        <v>435.98006024544998</v>
      </c>
    </row>
    <row r="8" spans="1:8">
      <c r="A8" s="203" t="s">
        <v>215</v>
      </c>
      <c r="B8" s="204">
        <v>4.5</v>
      </c>
      <c r="C8" s="204">
        <v>4.8</v>
      </c>
      <c r="D8" s="204">
        <v>6.9</v>
      </c>
      <c r="H8" s="254"/>
    </row>
    <row r="9" spans="1:8">
      <c r="A9" s="201" t="s">
        <v>216</v>
      </c>
      <c r="B9" s="202">
        <v>-776.4</v>
      </c>
      <c r="C9" s="202">
        <v>-1231.53820563043</v>
      </c>
      <c r="D9" s="202">
        <v>-1360.6114806232399</v>
      </c>
    </row>
    <row r="10" spans="1:8">
      <c r="A10" s="203" t="s">
        <v>201</v>
      </c>
      <c r="B10" s="204">
        <v>1</v>
      </c>
      <c r="C10" s="204">
        <v>1.3</v>
      </c>
      <c r="D10" s="204">
        <v>7.6</v>
      </c>
    </row>
    <row r="12" spans="1:8">
      <c r="C12" s="314"/>
      <c r="D12" s="314"/>
    </row>
    <row r="13" spans="1:8">
      <c r="C13" s="315"/>
      <c r="D13" s="315"/>
    </row>
  </sheetData>
  <customSheetViews>
    <customSheetView guid="{54FD4859-4825-49C8-AF88-E7B792413D64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8D4EA38E-ED42-44A9-9431-B3D4F6087B53}" scale="60" showPageBreaks="1" view="pageBreakPreview">
      <selection activeCell="X44" sqref="X44"/>
      <pageMargins left="0" right="0" top="0" bottom="0" header="0" footer="0"/>
    </customSheetView>
  </customSheetView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P37"/>
  <sheetViews>
    <sheetView topLeftCell="B1" zoomScaleNormal="100" workbookViewId="0">
      <pane ySplit="3" topLeftCell="A4" activePane="bottomLeft" state="frozen"/>
      <selection activeCell="G1" sqref="G1"/>
      <selection pane="bottomLeft" activeCell="O23" sqref="O23"/>
    </sheetView>
  </sheetViews>
  <sheetFormatPr defaultColWidth="8.42578125" defaultRowHeight="15"/>
  <cols>
    <col min="1" max="1" width="9.85546875" style="10" customWidth="1"/>
    <col min="2" max="2" width="11.140625" style="10" bestFit="1" customWidth="1"/>
    <col min="3" max="3" width="11.140625" style="10" customWidth="1"/>
    <col min="4" max="6" width="8.42578125" style="10"/>
    <col min="7" max="7" width="13.42578125" style="10" customWidth="1"/>
    <col min="8" max="11" width="8.42578125" style="10"/>
    <col min="12" max="16" width="13.140625" style="10" customWidth="1"/>
    <col min="17" max="16384" width="8.42578125" style="10"/>
  </cols>
  <sheetData>
    <row r="1" spans="1:4" ht="31.5">
      <c r="A1" s="139" t="s">
        <v>217</v>
      </c>
    </row>
    <row r="2" spans="1:4">
      <c r="A2" s="90"/>
      <c r="C2" s="503" t="s">
        <v>87</v>
      </c>
      <c r="D2" s="503" t="s">
        <v>86</v>
      </c>
    </row>
    <row r="3" spans="1:4">
      <c r="A3" s="503" t="s">
        <v>218</v>
      </c>
      <c r="B3" s="503">
        <v>2025</v>
      </c>
      <c r="C3" s="504">
        <v>3.4</v>
      </c>
      <c r="D3" s="504">
        <v>3.4</v>
      </c>
    </row>
    <row r="4" spans="1:4">
      <c r="A4" s="503"/>
      <c r="B4" s="503">
        <v>2026</v>
      </c>
      <c r="C4" s="504">
        <v>3.2</v>
      </c>
      <c r="D4" s="504">
        <v>3</v>
      </c>
    </row>
    <row r="5" spans="1:4">
      <c r="A5" s="503"/>
      <c r="B5" s="503">
        <v>2027</v>
      </c>
      <c r="C5" s="504">
        <v>3.1999999999999997</v>
      </c>
      <c r="D5" s="504">
        <v>3.2</v>
      </c>
    </row>
    <row r="6" spans="1:4">
      <c r="A6" s="505" t="s">
        <v>219</v>
      </c>
      <c r="B6" s="503">
        <v>2025</v>
      </c>
      <c r="C6" s="506">
        <v>5</v>
      </c>
      <c r="D6" s="506">
        <v>5</v>
      </c>
    </row>
    <row r="7" spans="1:4">
      <c r="A7" s="505"/>
      <c r="B7" s="503">
        <v>2026</v>
      </c>
      <c r="C7" s="506">
        <v>4.5</v>
      </c>
      <c r="D7" s="506">
        <v>4.7</v>
      </c>
    </row>
    <row r="8" spans="1:4">
      <c r="A8" s="505"/>
      <c r="B8" s="503">
        <v>2027</v>
      </c>
      <c r="C8" s="506">
        <v>4.3</v>
      </c>
      <c r="D8" s="506">
        <v>4.3</v>
      </c>
    </row>
    <row r="9" spans="1:4">
      <c r="A9" s="503" t="s">
        <v>220</v>
      </c>
      <c r="B9" s="503">
        <v>2025</v>
      </c>
      <c r="C9" s="504">
        <v>2.1</v>
      </c>
      <c r="D9" s="504">
        <v>2.1</v>
      </c>
    </row>
    <row r="10" spans="1:4">
      <c r="A10" s="503"/>
      <c r="B10" s="503">
        <v>2026</v>
      </c>
      <c r="C10" s="504">
        <v>2.4</v>
      </c>
      <c r="D10" s="504">
        <v>2.1</v>
      </c>
    </row>
    <row r="11" spans="1:4">
      <c r="A11" s="503"/>
      <c r="B11" s="503">
        <v>2027</v>
      </c>
      <c r="C11" s="504">
        <v>2.1</v>
      </c>
      <c r="D11" s="504">
        <v>1.9</v>
      </c>
    </row>
    <row r="12" spans="1:4">
      <c r="A12" s="505" t="s">
        <v>221</v>
      </c>
      <c r="B12" s="503">
        <v>2025</v>
      </c>
      <c r="C12" s="506">
        <v>1</v>
      </c>
      <c r="D12" s="506">
        <v>1</v>
      </c>
    </row>
    <row r="13" spans="1:4">
      <c r="A13" s="505"/>
      <c r="B13" s="503">
        <v>2026</v>
      </c>
      <c r="C13" s="506">
        <v>0.7</v>
      </c>
      <c r="D13" s="506">
        <v>0.8</v>
      </c>
    </row>
    <row r="14" spans="1:4">
      <c r="A14" s="505"/>
      <c r="B14" s="503">
        <v>2027</v>
      </c>
      <c r="C14" s="506">
        <v>0.8</v>
      </c>
      <c r="D14" s="506">
        <v>1.1000000000000001</v>
      </c>
    </row>
    <row r="15" spans="1:4">
      <c r="A15" s="503" t="s">
        <v>222</v>
      </c>
      <c r="B15" s="503">
        <v>2025</v>
      </c>
      <c r="C15" s="504">
        <v>1.4</v>
      </c>
      <c r="D15" s="504">
        <v>1.4</v>
      </c>
    </row>
    <row r="16" spans="1:4">
      <c r="A16" s="503"/>
      <c r="B16" s="503">
        <v>2026</v>
      </c>
      <c r="C16" s="504">
        <v>1.2</v>
      </c>
      <c r="D16" s="504">
        <v>0.9</v>
      </c>
    </row>
    <row r="17" spans="1:16">
      <c r="A17" s="503"/>
      <c r="B17" s="503">
        <v>2027</v>
      </c>
      <c r="C17" s="504">
        <v>1.3</v>
      </c>
      <c r="D17" s="504">
        <v>1.3</v>
      </c>
    </row>
    <row r="18" spans="1:16">
      <c r="B18" s="49"/>
      <c r="C18" s="49"/>
      <c r="D18" s="49"/>
    </row>
    <row r="20" spans="1:16">
      <c r="B20" s="49"/>
      <c r="C20" s="49"/>
      <c r="D20" s="49"/>
    </row>
    <row r="21" spans="1:16" ht="31.5">
      <c r="A21" s="139" t="s">
        <v>223</v>
      </c>
      <c r="B21" s="49"/>
      <c r="C21" s="49"/>
      <c r="D21" s="49"/>
    </row>
    <row r="22" spans="1:16">
      <c r="A22" s="500"/>
      <c r="B22" s="500"/>
      <c r="C22" s="10" t="s">
        <v>87</v>
      </c>
      <c r="D22" s="10" t="s">
        <v>86</v>
      </c>
    </row>
    <row r="23" spans="1:16">
      <c r="A23" s="10" t="s">
        <v>218</v>
      </c>
      <c r="B23" s="10">
        <v>2025</v>
      </c>
      <c r="C23" s="49">
        <v>4.0999999999999996</v>
      </c>
      <c r="D23" s="49">
        <v>4.0999999999999996</v>
      </c>
    </row>
    <row r="24" spans="1:16">
      <c r="B24" s="10">
        <v>2026</v>
      </c>
      <c r="C24" s="49">
        <v>3.55</v>
      </c>
      <c r="D24" s="49">
        <v>4.2115</v>
      </c>
    </row>
    <row r="25" spans="1:16" ht="15.75" thickBot="1">
      <c r="B25" s="10">
        <v>2027</v>
      </c>
      <c r="C25" s="49">
        <v>3.21</v>
      </c>
      <c r="D25" s="49">
        <v>3.4779999999999998</v>
      </c>
    </row>
    <row r="26" spans="1:16" ht="15.75" thickBot="1">
      <c r="A26" s="501" t="s">
        <v>219</v>
      </c>
      <c r="B26" s="10">
        <v>2025</v>
      </c>
      <c r="C26" s="502">
        <v>5.0000000000000017E-2</v>
      </c>
      <c r="D26" s="502">
        <v>5.0000000000000017E-2</v>
      </c>
      <c r="L26" s="499" t="s">
        <v>445</v>
      </c>
      <c r="M26" s="496" t="s">
        <v>454</v>
      </c>
      <c r="N26" s="499" t="s">
        <v>446</v>
      </c>
      <c r="O26" s="499" t="s">
        <v>447</v>
      </c>
      <c r="P26" s="499" t="s">
        <v>448</v>
      </c>
    </row>
    <row r="27" spans="1:16">
      <c r="A27" s="501"/>
      <c r="B27" s="10">
        <v>2026</v>
      </c>
      <c r="C27" s="502">
        <v>0.60675000000000001</v>
      </c>
      <c r="D27" s="502">
        <v>1.0416666666666667</v>
      </c>
      <c r="L27" s="493" t="s">
        <v>449</v>
      </c>
      <c r="M27" s="492" t="s">
        <v>451</v>
      </c>
      <c r="N27" s="494">
        <v>63</v>
      </c>
      <c r="O27" s="494">
        <v>62</v>
      </c>
      <c r="P27" s="494">
        <v>60</v>
      </c>
    </row>
    <row r="28" spans="1:16" ht="15.75" thickBot="1">
      <c r="A28" s="501"/>
      <c r="B28" s="10">
        <v>2027</v>
      </c>
      <c r="C28" s="502">
        <v>0.97324999999999995</v>
      </c>
      <c r="D28" s="502">
        <v>1.0535000000000001</v>
      </c>
      <c r="L28" s="497" t="s">
        <v>450</v>
      </c>
      <c r="M28" s="495" t="s">
        <v>452</v>
      </c>
      <c r="N28" s="498">
        <v>61</v>
      </c>
      <c r="O28" s="498">
        <v>61</v>
      </c>
      <c r="P28" s="498">
        <v>59</v>
      </c>
    </row>
    <row r="29" spans="1:16">
      <c r="A29" s="10" t="s">
        <v>220</v>
      </c>
      <c r="B29" s="10">
        <v>2025</v>
      </c>
      <c r="C29" s="49">
        <v>2.6749999999999998</v>
      </c>
      <c r="D29" s="49">
        <v>2.6749999999999998</v>
      </c>
      <c r="L29" s="539" t="s">
        <v>455</v>
      </c>
      <c r="M29" s="492" t="s">
        <v>451</v>
      </c>
      <c r="N29" s="494">
        <v>12946</v>
      </c>
      <c r="O29" s="494">
        <v>12520</v>
      </c>
      <c r="P29" s="494">
        <v>12183</v>
      </c>
    </row>
    <row r="30" spans="1:16" ht="15.75" thickBot="1">
      <c r="B30" s="10">
        <v>2026</v>
      </c>
      <c r="C30" s="49">
        <v>2.6462500000000002</v>
      </c>
      <c r="D30" s="49">
        <v>3.3115000000000001</v>
      </c>
      <c r="L30" s="540"/>
      <c r="M30" s="495" t="s">
        <v>452</v>
      </c>
      <c r="N30" s="498">
        <v>11710</v>
      </c>
      <c r="O30" s="498">
        <v>11653</v>
      </c>
      <c r="P30" s="498">
        <v>11265</v>
      </c>
    </row>
    <row r="31" spans="1:16">
      <c r="B31" s="10">
        <v>2027</v>
      </c>
      <c r="C31" s="49">
        <v>2.2274999999999996</v>
      </c>
      <c r="D31" s="49">
        <v>2.2977499999999997</v>
      </c>
      <c r="L31" s="539" t="s">
        <v>456</v>
      </c>
      <c r="M31" s="492" t="s">
        <v>451</v>
      </c>
      <c r="N31" s="494">
        <v>4947</v>
      </c>
      <c r="O31" s="494">
        <v>4745</v>
      </c>
      <c r="P31" s="494">
        <v>4343</v>
      </c>
    </row>
    <row r="32" spans="1:16" ht="15.75" thickBot="1">
      <c r="A32" s="501" t="s">
        <v>221</v>
      </c>
      <c r="B32" s="10">
        <v>2025</v>
      </c>
      <c r="C32" s="502">
        <v>8.7249999999999996</v>
      </c>
      <c r="D32" s="502">
        <v>8.7249999999999996</v>
      </c>
      <c r="L32" s="540"/>
      <c r="M32" s="495" t="s">
        <v>452</v>
      </c>
      <c r="N32" s="498">
        <v>4218</v>
      </c>
      <c r="O32" s="498">
        <v>4270</v>
      </c>
      <c r="P32" s="498">
        <v>4000</v>
      </c>
    </row>
    <row r="33" spans="1:16">
      <c r="A33" s="501"/>
      <c r="B33" s="10">
        <v>2026</v>
      </c>
      <c r="C33" s="502">
        <v>5.3065000000000007</v>
      </c>
      <c r="D33" s="502">
        <v>5.7225000000000001</v>
      </c>
      <c r="L33" s="539" t="s">
        <v>453</v>
      </c>
      <c r="M33" s="492" t="s">
        <v>451</v>
      </c>
      <c r="N33" s="494">
        <v>87</v>
      </c>
      <c r="O33" s="494">
        <v>95</v>
      </c>
      <c r="P33" s="494">
        <v>79</v>
      </c>
    </row>
    <row r="34" spans="1:16" ht="15.75" thickBot="1">
      <c r="A34" s="501"/>
      <c r="B34" s="10">
        <v>2027</v>
      </c>
      <c r="C34" s="502">
        <v>4.3249999999999993</v>
      </c>
      <c r="D34" s="502">
        <v>4.532</v>
      </c>
      <c r="L34" s="540"/>
      <c r="M34" s="495" t="s">
        <v>452</v>
      </c>
      <c r="N34" s="498">
        <v>63</v>
      </c>
      <c r="O34" s="498">
        <v>63</v>
      </c>
      <c r="P34" s="498">
        <v>63</v>
      </c>
    </row>
    <row r="35" spans="1:16">
      <c r="A35" s="10" t="s">
        <v>222</v>
      </c>
      <c r="B35" s="10">
        <v>2025</v>
      </c>
      <c r="C35" s="49">
        <v>2.125</v>
      </c>
      <c r="D35" s="49">
        <v>2.125</v>
      </c>
      <c r="L35" s="539" t="s">
        <v>457</v>
      </c>
      <c r="M35" s="492" t="s">
        <v>451</v>
      </c>
      <c r="N35" s="494">
        <v>102</v>
      </c>
      <c r="O35" s="494">
        <v>99</v>
      </c>
      <c r="P35" s="494">
        <v>96</v>
      </c>
    </row>
    <row r="36" spans="1:16" ht="15.75" thickBot="1">
      <c r="B36" s="10">
        <v>2026</v>
      </c>
      <c r="C36" s="49">
        <v>1.8867500000000001</v>
      </c>
      <c r="D36" s="49">
        <v>2.5815624999999995</v>
      </c>
      <c r="L36" s="540"/>
      <c r="M36" s="495" t="s">
        <v>452</v>
      </c>
      <c r="N36" s="498">
        <v>99</v>
      </c>
      <c r="O36" s="498">
        <v>97</v>
      </c>
      <c r="P36" s="498">
        <v>92</v>
      </c>
    </row>
    <row r="37" spans="1:16">
      <c r="B37" s="10">
        <v>2027</v>
      </c>
      <c r="C37" s="49">
        <v>1.9944999999999999</v>
      </c>
      <c r="D37" s="49">
        <v>2.2039999999999997</v>
      </c>
    </row>
  </sheetData>
  <customSheetViews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1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3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6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8"/>
    </customSheetView>
  </customSheetViews>
  <mergeCells count="4">
    <mergeCell ref="L29:L30"/>
    <mergeCell ref="L31:L32"/>
    <mergeCell ref="L33:L34"/>
    <mergeCell ref="L35:L36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7"/>
  <sheetViews>
    <sheetView topLeftCell="A37" zoomScaleNormal="100" workbookViewId="0">
      <selection activeCell="C64" sqref="C64"/>
    </sheetView>
  </sheetViews>
  <sheetFormatPr defaultColWidth="8.42578125" defaultRowHeight="15"/>
  <cols>
    <col min="1" max="1" width="13" style="84" customWidth="1"/>
    <col min="2" max="2" width="8.42578125" style="123" customWidth="1"/>
    <col min="3" max="3" width="8.5703125" style="81" customWidth="1"/>
    <col min="4" max="7" width="8.5703125" style="10" customWidth="1"/>
    <col min="8" max="11" width="9.42578125" style="10" customWidth="1"/>
    <col min="12" max="18" width="8.42578125" style="10"/>
    <col min="19" max="20" width="8.42578125" style="10" hidden="1" customWidth="1"/>
    <col min="21" max="22" width="8.42578125" style="10"/>
    <col min="23" max="23" width="4" style="10" customWidth="1"/>
    <col min="24" max="24" width="8.42578125" style="10" customWidth="1"/>
    <col min="25" max="16384" width="8.42578125" style="10"/>
  </cols>
  <sheetData>
    <row r="1" spans="1:20">
      <c r="S1" s="10" t="s">
        <v>224</v>
      </c>
      <c r="T1" s="10" t="s">
        <v>225</v>
      </c>
    </row>
    <row r="2" spans="1:20" ht="105">
      <c r="C2" s="89"/>
      <c r="D2" s="90"/>
      <c r="E2" s="90"/>
      <c r="F2" s="90"/>
      <c r="H2" s="213" t="s">
        <v>226</v>
      </c>
      <c r="I2" s="85" t="s">
        <v>227</v>
      </c>
      <c r="J2" s="85" t="s">
        <v>326</v>
      </c>
      <c r="K2" s="213" t="s">
        <v>228</v>
      </c>
      <c r="S2" s="10" t="s">
        <v>229</v>
      </c>
      <c r="T2" s="10" t="s">
        <v>230</v>
      </c>
    </row>
    <row r="3" spans="1:20">
      <c r="H3" s="82"/>
      <c r="K3" s="82"/>
      <c r="S3" s="10" t="s">
        <v>231</v>
      </c>
      <c r="T3" s="10">
        <v>-0.35199999999999998</v>
      </c>
    </row>
    <row r="4" spans="1:20">
      <c r="A4" s="541">
        <v>2013</v>
      </c>
      <c r="B4" s="124" t="s">
        <v>4</v>
      </c>
      <c r="C4" s="94">
        <v>35.870088500000001</v>
      </c>
      <c r="D4" s="94">
        <v>117.174255</v>
      </c>
      <c r="E4" s="94">
        <v>77.781394399999996</v>
      </c>
      <c r="F4" s="94">
        <v>35.794008300000002</v>
      </c>
      <c r="G4" s="82"/>
      <c r="H4" s="82"/>
      <c r="I4" s="82"/>
      <c r="J4" s="83"/>
      <c r="K4" s="82"/>
      <c r="S4" s="10" t="s">
        <v>232</v>
      </c>
      <c r="T4" s="10">
        <v>38.700000000000003</v>
      </c>
    </row>
    <row r="5" spans="1:20">
      <c r="A5" s="541"/>
      <c r="B5" s="124" t="s">
        <v>1</v>
      </c>
      <c r="C5" s="94">
        <v>31.517455500000001</v>
      </c>
      <c r="D5" s="94">
        <v>110.949135</v>
      </c>
      <c r="E5" s="94">
        <v>75.908907200000002</v>
      </c>
      <c r="F5" s="94">
        <v>31.441367400000001</v>
      </c>
      <c r="G5" s="82"/>
      <c r="H5" s="82"/>
      <c r="I5" s="82"/>
      <c r="J5" s="83"/>
      <c r="K5" s="82"/>
      <c r="S5" s="10" t="s">
        <v>233</v>
      </c>
      <c r="T5" s="10">
        <v>33.6</v>
      </c>
    </row>
    <row r="6" spans="1:20">
      <c r="A6" s="541"/>
      <c r="B6" s="124" t="s">
        <v>2</v>
      </c>
      <c r="C6" s="94">
        <v>32.575471399999998</v>
      </c>
      <c r="D6" s="94">
        <v>111.660426</v>
      </c>
      <c r="E6" s="94">
        <v>75.562182500000006</v>
      </c>
      <c r="F6" s="94">
        <v>32.499382500000003</v>
      </c>
      <c r="G6" s="82"/>
      <c r="H6" s="82"/>
      <c r="I6" s="82"/>
      <c r="J6" s="83"/>
      <c r="K6" s="82"/>
      <c r="S6" s="10" t="s">
        <v>234</v>
      </c>
      <c r="T6" s="10">
        <v>26.7</v>
      </c>
    </row>
    <row r="7" spans="1:20">
      <c r="A7" s="541"/>
      <c r="B7" s="124" t="s">
        <v>3</v>
      </c>
      <c r="C7" s="94">
        <v>25.3337176</v>
      </c>
      <c r="D7" s="94">
        <v>106.296003</v>
      </c>
      <c r="E7" s="94">
        <v>77.4395138</v>
      </c>
      <c r="F7" s="94">
        <v>25.257627800000002</v>
      </c>
      <c r="G7" s="82"/>
      <c r="H7" s="82"/>
      <c r="I7" s="82"/>
      <c r="J7" s="83"/>
      <c r="K7" s="82"/>
      <c r="S7" s="10" t="s">
        <v>235</v>
      </c>
      <c r="T7" s="10">
        <v>26.6</v>
      </c>
    </row>
    <row r="8" spans="1:20">
      <c r="A8" s="541">
        <f>A4+1</f>
        <v>2014</v>
      </c>
      <c r="B8" s="124" t="s">
        <v>4</v>
      </c>
      <c r="C8" s="94">
        <v>25.510228999999999</v>
      </c>
      <c r="D8" s="94">
        <v>105.655739</v>
      </c>
      <c r="E8" s="94">
        <v>76.622737799999996</v>
      </c>
      <c r="F8" s="94">
        <v>25.4341586</v>
      </c>
      <c r="G8" s="82"/>
      <c r="H8" s="82">
        <f>(C8-C4)/100</f>
        <v>-0.10359859500000003</v>
      </c>
      <c r="I8" s="82">
        <f>(D8-D4)/100</f>
        <v>-0.11518516000000005</v>
      </c>
      <c r="J8" s="82">
        <f>-(E8-E4)/100</f>
        <v>1.1586566000000005E-2</v>
      </c>
      <c r="K8" s="82"/>
      <c r="S8" s="10" t="s">
        <v>236</v>
      </c>
      <c r="T8" s="10">
        <v>28.4</v>
      </c>
    </row>
    <row r="9" spans="1:20">
      <c r="A9" s="541"/>
      <c r="B9" s="124" t="s">
        <v>1</v>
      </c>
      <c r="C9" s="94">
        <v>21.221091000000001</v>
      </c>
      <c r="D9" s="94">
        <v>99.381255400000001</v>
      </c>
      <c r="E9" s="94">
        <v>74.637392599999998</v>
      </c>
      <c r="F9" s="94">
        <v>21.145007</v>
      </c>
      <c r="G9" s="82"/>
      <c r="H9" s="82">
        <f t="shared" ref="H9:H51" si="0">(C9-C5)/100</f>
        <v>-0.10296364499999999</v>
      </c>
      <c r="I9" s="82">
        <f t="shared" ref="I9:I34" si="1">(D9-D5)/100</f>
        <v>-0.11567879599999997</v>
      </c>
      <c r="J9" s="82">
        <f t="shared" ref="J9:J44" si="2">-(E9-E5)/100</f>
        <v>1.2715146000000033E-2</v>
      </c>
      <c r="K9" s="82"/>
      <c r="S9" s="10" t="s">
        <v>237</v>
      </c>
      <c r="T9" s="10">
        <v>21.9</v>
      </c>
    </row>
    <row r="10" spans="1:20">
      <c r="A10" s="541"/>
      <c r="B10" s="124" t="s">
        <v>2</v>
      </c>
      <c r="C10" s="94">
        <v>21.339458400000002</v>
      </c>
      <c r="D10" s="94">
        <v>98.782091100000002</v>
      </c>
      <c r="E10" s="94">
        <v>73.919860799999995</v>
      </c>
      <c r="F10" s="94">
        <v>21.263342600000001</v>
      </c>
      <c r="G10" s="82"/>
      <c r="H10" s="82">
        <f t="shared" si="0"/>
        <v>-0.11236012999999996</v>
      </c>
      <c r="I10" s="82">
        <f t="shared" si="1"/>
        <v>-0.12878334899999999</v>
      </c>
      <c r="J10" s="82">
        <f t="shared" si="2"/>
        <v>1.6423217000000108E-2</v>
      </c>
      <c r="K10" s="82"/>
      <c r="S10" s="10" t="s">
        <v>238</v>
      </c>
      <c r="T10" s="10">
        <v>17.899999999999999</v>
      </c>
    </row>
    <row r="11" spans="1:20">
      <c r="A11" s="541"/>
      <c r="B11" s="124" t="s">
        <v>3</v>
      </c>
      <c r="C11" s="94">
        <v>12.9647747</v>
      </c>
      <c r="D11" s="94">
        <v>87.441948499999995</v>
      </c>
      <c r="E11" s="94">
        <v>70.954402000000002</v>
      </c>
      <c r="F11" s="94">
        <v>12.8886799</v>
      </c>
      <c r="G11" s="82"/>
      <c r="H11" s="82">
        <f t="shared" si="0"/>
        <v>-0.123689429</v>
      </c>
      <c r="I11" s="82">
        <f t="shared" si="1"/>
        <v>-0.18854054500000003</v>
      </c>
      <c r="J11" s="82">
        <f t="shared" si="2"/>
        <v>6.4851117999999985E-2</v>
      </c>
      <c r="K11" s="82"/>
      <c r="S11" s="10" t="s">
        <v>239</v>
      </c>
      <c r="T11" s="10">
        <v>21.1</v>
      </c>
    </row>
    <row r="12" spans="1:20">
      <c r="A12" s="541">
        <f>A8+1</f>
        <v>2015</v>
      </c>
      <c r="B12" s="124" t="s">
        <v>4</v>
      </c>
      <c r="C12" s="94">
        <v>16.684798099999998</v>
      </c>
      <c r="D12" s="94">
        <v>81.363023600000005</v>
      </c>
      <c r="E12" s="94">
        <v>61.155453700000002</v>
      </c>
      <c r="F12" s="94">
        <v>16.608787599999999</v>
      </c>
      <c r="G12" s="82"/>
      <c r="H12" s="82">
        <f t="shared" si="0"/>
        <v>-8.8254309000000003E-2</v>
      </c>
      <c r="I12" s="82">
        <f>(D12-D8)/100</f>
        <v>-0.24292715399999992</v>
      </c>
      <c r="J12" s="82">
        <f t="shared" si="2"/>
        <v>0.15467284099999992</v>
      </c>
      <c r="K12" s="82"/>
      <c r="S12" s="10" t="s">
        <v>240</v>
      </c>
      <c r="T12" s="10">
        <v>17.7</v>
      </c>
    </row>
    <row r="13" spans="1:20">
      <c r="A13" s="541"/>
      <c r="B13" s="124" t="str">
        <f>B9</f>
        <v>II</v>
      </c>
      <c r="C13" s="94">
        <v>20.0120206</v>
      </c>
      <c r="D13" s="94">
        <v>85.574388400000004</v>
      </c>
      <c r="E13" s="94">
        <v>62.039595900000002</v>
      </c>
      <c r="F13" s="94">
        <v>19.935918099999999</v>
      </c>
      <c r="G13" s="82"/>
      <c r="H13" s="82">
        <f t="shared" si="0"/>
        <v>-1.2090704000000016E-2</v>
      </c>
      <c r="I13" s="82">
        <f t="shared" si="1"/>
        <v>-0.13806866999999998</v>
      </c>
      <c r="J13" s="82">
        <f t="shared" si="2"/>
        <v>0.12597796699999997</v>
      </c>
      <c r="K13" s="82"/>
      <c r="S13" s="10" t="s">
        <v>241</v>
      </c>
      <c r="T13" s="10">
        <v>18.3</v>
      </c>
    </row>
    <row r="14" spans="1:20">
      <c r="A14" s="541"/>
      <c r="B14" s="124" t="str">
        <f t="shared" ref="B14:B19" si="3">B10</f>
        <v>III</v>
      </c>
      <c r="C14" s="94">
        <v>7.5790482099999998</v>
      </c>
      <c r="D14" s="94">
        <v>71.482901200000001</v>
      </c>
      <c r="E14" s="94">
        <v>60.381081199999997</v>
      </c>
      <c r="F14" s="94">
        <v>7.5028517700000004</v>
      </c>
      <c r="G14" s="82"/>
      <c r="H14" s="82">
        <f t="shared" si="0"/>
        <v>-0.13760410190000003</v>
      </c>
      <c r="I14" s="82">
        <f t="shared" si="1"/>
        <v>-0.27299189900000004</v>
      </c>
      <c r="J14" s="82">
        <f t="shared" si="2"/>
        <v>0.13538779599999998</v>
      </c>
      <c r="K14" s="82"/>
      <c r="S14" s="10" t="s">
        <v>242</v>
      </c>
      <c r="T14" s="10">
        <v>15.4</v>
      </c>
    </row>
    <row r="15" spans="1:20">
      <c r="A15" s="541"/>
      <c r="B15" s="124" t="str">
        <f t="shared" si="3"/>
        <v>IV</v>
      </c>
      <c r="C15" s="94">
        <v>2.67999871</v>
      </c>
      <c r="D15" s="94">
        <v>63.956208799999999</v>
      </c>
      <c r="E15" s="94">
        <v>57.753438199999998</v>
      </c>
      <c r="F15" s="94">
        <v>2.6039036499999999</v>
      </c>
      <c r="G15" s="82"/>
      <c r="H15" s="82">
        <f t="shared" si="0"/>
        <v>-0.1028477599</v>
      </c>
      <c r="I15" s="82">
        <f t="shared" si="1"/>
        <v>-0.23485739699999997</v>
      </c>
      <c r="J15" s="82">
        <f t="shared" si="2"/>
        <v>0.13200963800000004</v>
      </c>
      <c r="K15" s="82"/>
      <c r="S15" s="10" t="s">
        <v>243</v>
      </c>
      <c r="T15" s="10">
        <v>11.7</v>
      </c>
    </row>
    <row r="16" spans="1:20">
      <c r="A16" s="541">
        <f>A12+1</f>
        <v>2016</v>
      </c>
      <c r="B16" s="124" t="s">
        <v>4</v>
      </c>
      <c r="C16" s="94">
        <v>5.3584670699999997</v>
      </c>
      <c r="D16" s="94">
        <v>62.922603199999998</v>
      </c>
      <c r="E16" s="94">
        <v>54.041364299999998</v>
      </c>
      <c r="F16" s="94">
        <v>5.28262184</v>
      </c>
      <c r="G16" s="82"/>
      <c r="H16" s="82">
        <f t="shared" si="0"/>
        <v>-0.11326331029999999</v>
      </c>
      <c r="I16" s="82">
        <f t="shared" si="1"/>
        <v>-0.18440420400000007</v>
      </c>
      <c r="J16" s="82">
        <f t="shared" si="2"/>
        <v>7.1140894000000052E-2</v>
      </c>
      <c r="K16" s="82"/>
      <c r="S16" s="10" t="s">
        <v>244</v>
      </c>
      <c r="T16" s="10">
        <v>9.2799999999999994</v>
      </c>
    </row>
    <row r="17" spans="1:187" s="86" customFormat="1">
      <c r="A17" s="541"/>
      <c r="B17" s="124" t="str">
        <f>B13</f>
        <v>II</v>
      </c>
      <c r="C17" s="94">
        <v>9.3802147999999992</v>
      </c>
      <c r="D17" s="94">
        <v>67.610258999999999</v>
      </c>
      <c r="E17" s="94">
        <v>54.7072723</v>
      </c>
      <c r="F17" s="94">
        <v>9.3040791299999999</v>
      </c>
      <c r="G17" s="82"/>
      <c r="H17" s="82">
        <f t="shared" si="0"/>
        <v>-0.10631805800000001</v>
      </c>
      <c r="I17" s="82">
        <f t="shared" si="1"/>
        <v>-0.17964129400000003</v>
      </c>
      <c r="J17" s="82">
        <f t="shared" si="2"/>
        <v>7.3323236000000028E-2</v>
      </c>
      <c r="K17" s="82"/>
      <c r="L17" s="10"/>
      <c r="M17" s="10"/>
      <c r="N17" s="10"/>
      <c r="O17" s="10"/>
      <c r="P17" s="10"/>
      <c r="Q17" s="10"/>
      <c r="R17" s="10"/>
      <c r="S17" s="10" t="s">
        <v>245</v>
      </c>
      <c r="T17" s="10">
        <v>7.84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</row>
    <row r="18" spans="1:187">
      <c r="A18" s="541"/>
      <c r="B18" s="124" t="str">
        <f t="shared" si="3"/>
        <v>III</v>
      </c>
      <c r="C18" s="94">
        <v>8.1190099500000006</v>
      </c>
      <c r="D18" s="94">
        <v>68.926759300000001</v>
      </c>
      <c r="E18" s="94">
        <v>57.284977499999997</v>
      </c>
      <c r="F18" s="94">
        <v>8.0426935499999992</v>
      </c>
      <c r="G18" s="82"/>
      <c r="H18" s="82">
        <f t="shared" si="0"/>
        <v>5.3996174000000077E-3</v>
      </c>
      <c r="I18" s="82">
        <f t="shared" si="1"/>
        <v>-2.5561419000000002E-2</v>
      </c>
      <c r="J18" s="82">
        <f t="shared" si="2"/>
        <v>3.0961037000000004E-2</v>
      </c>
      <c r="K18" s="82"/>
      <c r="S18" s="10" t="s">
        <v>246</v>
      </c>
      <c r="T18" s="10">
        <v>-8.3900000000000002E-2</v>
      </c>
    </row>
    <row r="19" spans="1:187">
      <c r="A19" s="541"/>
      <c r="B19" s="124" t="str">
        <f t="shared" si="3"/>
        <v>IV</v>
      </c>
      <c r="C19" s="94">
        <v>21.730459</v>
      </c>
      <c r="D19" s="94">
        <v>82.602810700000006</v>
      </c>
      <c r="E19" s="94">
        <v>57.349579900000002</v>
      </c>
      <c r="F19" s="94">
        <v>21.654112300000001</v>
      </c>
      <c r="G19" s="82"/>
      <c r="H19" s="82">
        <f t="shared" si="0"/>
        <v>0.19050460290000001</v>
      </c>
      <c r="I19" s="82">
        <f t="shared" si="1"/>
        <v>0.18646601900000007</v>
      </c>
      <c r="J19" s="82">
        <f t="shared" si="2"/>
        <v>4.0385829999999602E-3</v>
      </c>
      <c r="K19" s="82"/>
      <c r="S19" s="10" t="s">
        <v>247</v>
      </c>
      <c r="T19" s="10">
        <v>5.94</v>
      </c>
    </row>
    <row r="20" spans="1:187">
      <c r="A20" s="541">
        <v>2017</v>
      </c>
      <c r="B20" s="124" t="s">
        <v>4</v>
      </c>
      <c r="C20" s="94">
        <v>34.092282099999998</v>
      </c>
      <c r="D20" s="94">
        <v>97.566180200000005</v>
      </c>
      <c r="E20" s="94">
        <v>59.951126199999997</v>
      </c>
      <c r="F20" s="94">
        <v>34.016920499999998</v>
      </c>
      <c r="G20" s="82"/>
      <c r="H20" s="82">
        <f t="shared" si="0"/>
        <v>0.28733815029999998</v>
      </c>
      <c r="I20" s="82">
        <f t="shared" si="1"/>
        <v>0.34643577000000009</v>
      </c>
      <c r="J20" s="82">
        <f t="shared" si="2"/>
        <v>-5.9097618999999997E-2</v>
      </c>
      <c r="K20" s="82"/>
      <c r="S20" s="10" t="s">
        <v>248</v>
      </c>
      <c r="T20" s="10">
        <v>4.68</v>
      </c>
    </row>
    <row r="21" spans="1:187">
      <c r="A21" s="541"/>
      <c r="B21" s="124" t="str">
        <f>B17</f>
        <v>II</v>
      </c>
      <c r="C21" s="94">
        <v>32.412361799999999</v>
      </c>
      <c r="D21" s="94">
        <v>95.919618299999996</v>
      </c>
      <c r="E21" s="94">
        <v>59.984484600000002</v>
      </c>
      <c r="F21" s="94">
        <v>32.336129200000002</v>
      </c>
      <c r="G21" s="82"/>
      <c r="H21" s="82">
        <f t="shared" si="0"/>
        <v>0.23032147000000003</v>
      </c>
      <c r="I21" s="82">
        <f t="shared" si="1"/>
        <v>0.28309359299999998</v>
      </c>
      <c r="J21" s="82">
        <f t="shared" si="2"/>
        <v>-5.2772123000000025E-2</v>
      </c>
      <c r="K21" s="82"/>
      <c r="S21" s="10" t="s">
        <v>249</v>
      </c>
      <c r="T21" s="10">
        <v>6.1</v>
      </c>
    </row>
    <row r="22" spans="1:187">
      <c r="A22" s="541"/>
      <c r="B22" s="124" t="str">
        <f>B18</f>
        <v>III</v>
      </c>
      <c r="C22" s="94">
        <v>36.919614299999999</v>
      </c>
      <c r="D22" s="94">
        <v>100.294736</v>
      </c>
      <c r="E22" s="94">
        <v>59.852350100000002</v>
      </c>
      <c r="F22" s="94">
        <v>36.843051199999998</v>
      </c>
      <c r="G22" s="82"/>
      <c r="H22" s="82">
        <f t="shared" si="0"/>
        <v>0.28800604350000003</v>
      </c>
      <c r="I22" s="82">
        <f t="shared" si="1"/>
        <v>0.313679767</v>
      </c>
      <c r="J22" s="82">
        <f t="shared" si="2"/>
        <v>-2.567372600000006E-2</v>
      </c>
      <c r="K22" s="82"/>
      <c r="S22" s="10" t="s">
        <v>250</v>
      </c>
      <c r="T22" s="10">
        <v>6</v>
      </c>
    </row>
    <row r="23" spans="1:187">
      <c r="A23" s="541"/>
      <c r="B23" s="124" t="str">
        <f>B19</f>
        <v>IV</v>
      </c>
      <c r="C23" s="94">
        <v>37.765795300000001</v>
      </c>
      <c r="D23" s="94">
        <v>104.149979</v>
      </c>
      <c r="E23" s="94">
        <v>62.8614113</v>
      </c>
      <c r="F23" s="94">
        <v>37.689088599999998</v>
      </c>
      <c r="G23" s="82"/>
      <c r="H23" s="82">
        <f t="shared" si="0"/>
        <v>0.160353363</v>
      </c>
      <c r="I23" s="82">
        <f t="shared" si="1"/>
        <v>0.21547168299999997</v>
      </c>
      <c r="J23" s="82">
        <f t="shared" si="2"/>
        <v>-5.5118313999999981E-2</v>
      </c>
      <c r="K23" s="82"/>
      <c r="S23" s="10" t="s">
        <v>251</v>
      </c>
      <c r="T23" s="10">
        <v>6</v>
      </c>
    </row>
    <row r="24" spans="1:187">
      <c r="A24" s="541">
        <v>2018</v>
      </c>
      <c r="B24" s="124" t="s">
        <v>4</v>
      </c>
      <c r="C24" s="94">
        <v>38.783234200000003</v>
      </c>
      <c r="D24" s="94">
        <v>108.544307</v>
      </c>
      <c r="E24" s="94">
        <v>66.238301300000003</v>
      </c>
      <c r="F24" s="94">
        <v>38.708677299999998</v>
      </c>
      <c r="G24" s="82"/>
      <c r="H24" s="82">
        <f t="shared" si="0"/>
        <v>4.6909521000000037E-2</v>
      </c>
      <c r="I24" s="82">
        <f t="shared" si="1"/>
        <v>0.10978126799999999</v>
      </c>
      <c r="J24" s="82">
        <f t="shared" si="2"/>
        <v>-6.2871751000000059E-2</v>
      </c>
      <c r="K24" s="82"/>
      <c r="S24" s="10" t="s">
        <v>252</v>
      </c>
      <c r="T24" s="10">
        <v>8.39</v>
      </c>
    </row>
    <row r="25" spans="1:187">
      <c r="A25" s="541"/>
      <c r="B25" s="124" t="s">
        <v>1</v>
      </c>
      <c r="C25" s="94">
        <v>39.251712300000001</v>
      </c>
      <c r="D25" s="94">
        <v>109.09783299999999</v>
      </c>
      <c r="E25" s="94">
        <v>66.323348899999999</v>
      </c>
      <c r="F25" s="94">
        <v>39.1754107</v>
      </c>
      <c r="G25" s="82"/>
      <c r="H25" s="82">
        <f t="shared" si="0"/>
        <v>6.8393505000000021E-2</v>
      </c>
      <c r="I25" s="82">
        <f t="shared" si="1"/>
        <v>0.13178214699999999</v>
      </c>
      <c r="J25" s="82">
        <f t="shared" si="2"/>
        <v>-6.3388642999999967E-2</v>
      </c>
      <c r="K25" s="82"/>
      <c r="S25" s="10" t="s">
        <v>253</v>
      </c>
      <c r="T25" s="10">
        <v>7.92</v>
      </c>
    </row>
    <row r="26" spans="1:187">
      <c r="A26" s="541"/>
      <c r="B26" s="124" t="s">
        <v>2</v>
      </c>
      <c r="C26" s="94">
        <v>37.611978700000002</v>
      </c>
      <c r="D26" s="94">
        <v>106.021114</v>
      </c>
      <c r="E26" s="94">
        <v>64.886363799999998</v>
      </c>
      <c r="F26" s="94">
        <v>37.535004299999997</v>
      </c>
      <c r="G26" s="82"/>
      <c r="H26" s="82">
        <f t="shared" si="0"/>
        <v>6.9236440000000239E-3</v>
      </c>
      <c r="I26" s="82">
        <f>(D26-D22)/100</f>
        <v>5.7263779999999966E-2</v>
      </c>
      <c r="J26" s="82">
        <f t="shared" si="2"/>
        <v>-5.0340136999999958E-2</v>
      </c>
      <c r="K26" s="82"/>
      <c r="S26" s="10" t="s">
        <v>254</v>
      </c>
      <c r="T26" s="10">
        <v>8</v>
      </c>
    </row>
    <row r="27" spans="1:187">
      <c r="A27" s="541"/>
      <c r="B27" s="124" t="s">
        <v>3</v>
      </c>
      <c r="C27" s="94">
        <v>32.635093400000002</v>
      </c>
      <c r="D27" s="94">
        <v>102.167213</v>
      </c>
      <c r="E27" s="94">
        <v>66.009347300000002</v>
      </c>
      <c r="F27" s="94">
        <v>32.558040200000001</v>
      </c>
      <c r="G27" s="82"/>
      <c r="H27" s="82">
        <f t="shared" si="0"/>
        <v>-5.1307018999999982E-2</v>
      </c>
      <c r="I27" s="82">
        <f>(D27-D23)/100</f>
        <v>-1.982765999999998E-2</v>
      </c>
      <c r="J27" s="82">
        <f t="shared" si="2"/>
        <v>-3.1479360000000012E-2</v>
      </c>
      <c r="K27" s="82"/>
      <c r="S27" s="10" t="s">
        <v>255</v>
      </c>
      <c r="T27" s="10">
        <v>7.7</v>
      </c>
    </row>
    <row r="28" spans="1:187">
      <c r="A28" s="541">
        <v>2019</v>
      </c>
      <c r="B28" s="124" t="s">
        <v>4</v>
      </c>
      <c r="C28" s="94">
        <v>43.016663899999998</v>
      </c>
      <c r="D28" s="94">
        <v>109.55606299999999</v>
      </c>
      <c r="E28" s="94">
        <v>63.016627200000002</v>
      </c>
      <c r="F28" s="94">
        <v>42.943105500000001</v>
      </c>
      <c r="G28" s="82"/>
      <c r="H28" s="82">
        <f t="shared" si="0"/>
        <v>4.2334296999999951E-2</v>
      </c>
      <c r="I28" s="82">
        <f t="shared" si="1"/>
        <v>1.0117559999999913E-2</v>
      </c>
      <c r="J28" s="82">
        <f t="shared" si="2"/>
        <v>3.2216741000000014E-2</v>
      </c>
      <c r="K28" s="82"/>
      <c r="S28" s="10" t="s">
        <v>256</v>
      </c>
      <c r="T28" s="10">
        <v>11</v>
      </c>
    </row>
    <row r="29" spans="1:187">
      <c r="A29" s="541"/>
      <c r="B29" s="124" t="s">
        <v>1</v>
      </c>
      <c r="C29" s="94">
        <v>43.536583399999998</v>
      </c>
      <c r="D29" s="94">
        <v>111.932939</v>
      </c>
      <c r="E29" s="94">
        <v>64.873584300000005</v>
      </c>
      <c r="F29" s="94">
        <v>43.460066099999999</v>
      </c>
      <c r="G29" s="82"/>
      <c r="H29" s="82">
        <f t="shared" si="0"/>
        <v>4.2848710999999963E-2</v>
      </c>
      <c r="I29" s="82">
        <f t="shared" si="1"/>
        <v>2.8351060000000105E-2</v>
      </c>
      <c r="J29" s="82">
        <f t="shared" si="2"/>
        <v>1.4497645999999946E-2</v>
      </c>
      <c r="K29" s="82"/>
      <c r="S29" s="10" t="s">
        <v>257</v>
      </c>
      <c r="T29" s="10">
        <v>10.7</v>
      </c>
    </row>
    <row r="30" spans="1:187">
      <c r="A30" s="541"/>
      <c r="B30" s="124" t="s">
        <v>2</v>
      </c>
      <c r="C30" s="94">
        <v>42.8977091</v>
      </c>
      <c r="D30" s="94">
        <v>109.445458</v>
      </c>
      <c r="E30" s="94">
        <v>63.024977300000003</v>
      </c>
      <c r="F30" s="94">
        <v>42.819984599999998</v>
      </c>
      <c r="G30" s="82"/>
      <c r="H30" s="82">
        <f t="shared" si="0"/>
        <v>5.2857303999999987E-2</v>
      </c>
      <c r="I30" s="82">
        <f>(D30-D26)/100</f>
        <v>3.4243440000000049E-2</v>
      </c>
      <c r="J30" s="82">
        <f t="shared" si="2"/>
        <v>1.8613864999999948E-2</v>
      </c>
      <c r="K30" s="82"/>
      <c r="S30" s="10" t="s">
        <v>258</v>
      </c>
      <c r="T30" s="10">
        <v>10.3</v>
      </c>
    </row>
    <row r="31" spans="1:187">
      <c r="A31" s="541"/>
      <c r="B31" s="124" t="s">
        <v>3</v>
      </c>
      <c r="C31" s="94">
        <v>37.511931599999997</v>
      </c>
      <c r="D31" s="94">
        <v>106.260605</v>
      </c>
      <c r="E31" s="94">
        <v>65.225901500000006</v>
      </c>
      <c r="F31" s="94">
        <v>37.434558000000003</v>
      </c>
      <c r="G31" s="82"/>
      <c r="H31" s="82">
        <f t="shared" si="0"/>
        <v>4.8768381999999943E-2</v>
      </c>
      <c r="I31" s="82">
        <f>(D31-D27)/100</f>
        <v>4.0933919999999943E-2</v>
      </c>
      <c r="J31" s="82">
        <f t="shared" si="2"/>
        <v>7.8344579999999556E-3</v>
      </c>
      <c r="K31" s="82"/>
      <c r="S31" s="10" t="s">
        <v>259</v>
      </c>
      <c r="T31" s="10" t="s">
        <v>230</v>
      </c>
    </row>
    <row r="32" spans="1:187">
      <c r="A32" s="541">
        <v>2020</v>
      </c>
      <c r="B32" s="124" t="s">
        <v>4</v>
      </c>
      <c r="C32" s="94">
        <v>25.203293899999998</v>
      </c>
      <c r="D32" s="94">
        <v>94.060853399999999</v>
      </c>
      <c r="E32" s="94">
        <v>65.334787599999999</v>
      </c>
      <c r="F32" s="94">
        <v>25.131211100000002</v>
      </c>
      <c r="G32" s="82"/>
      <c r="H32" s="82">
        <f t="shared" si="0"/>
        <v>-0.17813369999999998</v>
      </c>
      <c r="I32" s="82">
        <f t="shared" si="1"/>
        <v>-0.15495209599999996</v>
      </c>
      <c r="J32" s="82">
        <f t="shared" si="2"/>
        <v>-2.3181603999999963E-2</v>
      </c>
      <c r="K32" s="82"/>
      <c r="N32" s="49"/>
      <c r="S32" s="10" t="s">
        <v>260</v>
      </c>
      <c r="T32" s="10" t="s">
        <v>230</v>
      </c>
    </row>
    <row r="33" spans="1:20">
      <c r="A33" s="541"/>
      <c r="B33" s="124" t="s">
        <v>1</v>
      </c>
      <c r="C33" s="94">
        <v>46.2904251</v>
      </c>
      <c r="D33" s="94">
        <v>102.90638199999999</v>
      </c>
      <c r="E33" s="94">
        <v>53.093185200000001</v>
      </c>
      <c r="F33" s="94">
        <v>46.213369200000002</v>
      </c>
      <c r="G33" s="82"/>
      <c r="H33" s="82">
        <f t="shared" si="0"/>
        <v>2.7538417000000023E-2</v>
      </c>
      <c r="I33" s="82">
        <f>(D33-D29)/100</f>
        <v>-9.0265570000000114E-2</v>
      </c>
      <c r="J33" s="82">
        <f t="shared" si="2"/>
        <v>0.11780399100000004</v>
      </c>
      <c r="K33" s="82"/>
      <c r="N33" s="49"/>
      <c r="S33" s="10" t="s">
        <v>120</v>
      </c>
      <c r="T33" s="10" t="s">
        <v>230</v>
      </c>
    </row>
    <row r="34" spans="1:20">
      <c r="A34" s="541"/>
      <c r="B34" s="124" t="s">
        <v>2</v>
      </c>
      <c r="C34" s="94">
        <v>48.4336816</v>
      </c>
      <c r="D34" s="94">
        <v>110.18924699999999</v>
      </c>
      <c r="E34" s="94">
        <v>58.232793600000001</v>
      </c>
      <c r="F34" s="94">
        <v>48.354353400000001</v>
      </c>
      <c r="G34" s="82"/>
      <c r="H34" s="82">
        <f t="shared" si="0"/>
        <v>5.5359724999999999E-2</v>
      </c>
      <c r="I34" s="82">
        <f t="shared" si="1"/>
        <v>7.4378899999999245E-3</v>
      </c>
      <c r="J34" s="82">
        <f t="shared" si="2"/>
        <v>4.7921837000000023E-2</v>
      </c>
      <c r="K34" s="82"/>
      <c r="N34" s="49"/>
      <c r="S34" s="10" t="s">
        <v>261</v>
      </c>
      <c r="T34" s="10" t="s">
        <v>230</v>
      </c>
    </row>
    <row r="35" spans="1:20">
      <c r="A35" s="541"/>
      <c r="B35" s="124" t="s">
        <v>3</v>
      </c>
      <c r="C35" s="94">
        <v>49.0673812</v>
      </c>
      <c r="D35" s="94">
        <v>114.458884</v>
      </c>
      <c r="E35" s="94">
        <v>61.868731199999999</v>
      </c>
      <c r="F35" s="94">
        <v>48.988653599999999</v>
      </c>
      <c r="G35" s="82"/>
      <c r="H35" s="82">
        <f t="shared" si="0"/>
        <v>0.11555449600000003</v>
      </c>
      <c r="I35" s="82">
        <f>(D35-D31)/100</f>
        <v>8.198279E-2</v>
      </c>
      <c r="J35" s="82">
        <f t="shared" si="2"/>
        <v>3.3571703000000071E-2</v>
      </c>
      <c r="K35" s="82"/>
      <c r="N35" s="49"/>
      <c r="S35" s="10" t="s">
        <v>262</v>
      </c>
      <c r="T35" s="10" t="s">
        <v>230</v>
      </c>
    </row>
    <row r="36" spans="1:20">
      <c r="A36" s="541">
        <v>2021</v>
      </c>
      <c r="B36" s="124" t="s">
        <v>4</v>
      </c>
      <c r="C36" s="94">
        <v>60.123351100000001</v>
      </c>
      <c r="D36" s="94">
        <v>130.543803</v>
      </c>
      <c r="E36" s="94">
        <v>66.897680399999999</v>
      </c>
      <c r="F36" s="94">
        <v>60.054458699999998</v>
      </c>
      <c r="G36" s="82"/>
      <c r="H36" s="82">
        <f t="shared" si="0"/>
        <v>0.34920057200000004</v>
      </c>
      <c r="I36" s="82">
        <f>(D36-D32)/100</f>
        <v>0.36482949599999998</v>
      </c>
      <c r="J36" s="82">
        <f t="shared" si="2"/>
        <v>-1.5628928E-2</v>
      </c>
      <c r="K36" s="82"/>
      <c r="N36" s="49"/>
      <c r="S36" s="10" t="s">
        <v>263</v>
      </c>
      <c r="T36" s="10" t="s">
        <v>230</v>
      </c>
    </row>
    <row r="37" spans="1:20">
      <c r="A37" s="541"/>
      <c r="B37" s="124" t="s">
        <v>1</v>
      </c>
      <c r="C37" s="94">
        <v>61.0587412</v>
      </c>
      <c r="D37" s="94">
        <v>135.575074</v>
      </c>
      <c r="E37" s="94">
        <v>70.993560799999997</v>
      </c>
      <c r="F37" s="94">
        <v>60.981176699999999</v>
      </c>
      <c r="G37" s="82"/>
      <c r="H37" s="82">
        <f t="shared" si="0"/>
        <v>0.14768316100000001</v>
      </c>
      <c r="I37" s="82">
        <f>(D37-D33)/100</f>
        <v>0.32668692000000005</v>
      </c>
      <c r="J37" s="82">
        <f t="shared" si="2"/>
        <v>-0.17900375599999996</v>
      </c>
      <c r="K37" s="82"/>
      <c r="N37" s="49"/>
      <c r="S37" s="10" t="s">
        <v>264</v>
      </c>
      <c r="T37" s="10" t="s">
        <v>230</v>
      </c>
    </row>
    <row r="38" spans="1:20">
      <c r="A38" s="541"/>
      <c r="B38" s="124" t="s">
        <v>2</v>
      </c>
      <c r="C38" s="94">
        <v>66.721897900000002</v>
      </c>
      <c r="D38" s="94">
        <v>143.92604900000001</v>
      </c>
      <c r="E38" s="94">
        <v>73.681379000000007</v>
      </c>
      <c r="F38" s="94">
        <v>66.641076200000001</v>
      </c>
      <c r="G38" s="82"/>
      <c r="H38" s="82">
        <f t="shared" si="0"/>
        <v>0.18288216300000001</v>
      </c>
      <c r="I38" s="82">
        <f>(D38-D34)/100</f>
        <v>0.3373680200000001</v>
      </c>
      <c r="J38" s="82">
        <f t="shared" si="2"/>
        <v>-0.15448585400000006</v>
      </c>
      <c r="K38" s="82"/>
      <c r="N38" s="49"/>
      <c r="S38" s="10" t="s">
        <v>265</v>
      </c>
      <c r="T38" s="10" t="s">
        <v>230</v>
      </c>
    </row>
    <row r="39" spans="1:20" ht="16.5" customHeight="1">
      <c r="A39" s="541"/>
      <c r="B39" s="124" t="s">
        <v>3</v>
      </c>
      <c r="C39" s="94">
        <v>82.571471200000005</v>
      </c>
      <c r="D39" s="94">
        <v>164.40209999999999</v>
      </c>
      <c r="E39" s="94">
        <v>78.307857200000001</v>
      </c>
      <c r="F39" s="94">
        <v>82.491715400000004</v>
      </c>
      <c r="G39" s="82"/>
      <c r="H39" s="82">
        <f t="shared" si="0"/>
        <v>0.33504090000000003</v>
      </c>
      <c r="I39" s="82">
        <f t="shared" ref="I39:I43" si="4">(D39-D35)/100</f>
        <v>0.4994321599999999</v>
      </c>
      <c r="J39" s="82">
        <f t="shared" si="2"/>
        <v>-0.16439126000000001</v>
      </c>
      <c r="K39" s="82"/>
      <c r="N39" s="49"/>
      <c r="S39" s="10" t="s">
        <v>266</v>
      </c>
      <c r="T39" s="10" t="s">
        <v>230</v>
      </c>
    </row>
    <row r="40" spans="1:20">
      <c r="A40" s="541">
        <v>2022</v>
      </c>
      <c r="B40" s="124" t="s">
        <v>4</v>
      </c>
      <c r="C40" s="94">
        <v>54.616150400000002</v>
      </c>
      <c r="D40" s="94">
        <v>139.676526</v>
      </c>
      <c r="E40" s="94">
        <v>81.537604000000002</v>
      </c>
      <c r="F40" s="94">
        <v>39.880005199999999</v>
      </c>
      <c r="G40" s="82"/>
      <c r="H40" s="82">
        <f t="shared" si="0"/>
        <v>-5.5072006999999985E-2</v>
      </c>
      <c r="I40" s="82">
        <f t="shared" si="4"/>
        <v>9.1327229999999981E-2</v>
      </c>
      <c r="J40" s="82">
        <f t="shared" si="2"/>
        <v>-0.14639923600000004</v>
      </c>
      <c r="K40" s="82"/>
      <c r="N40" s="49"/>
      <c r="S40" s="10" t="s">
        <v>267</v>
      </c>
      <c r="T40" s="10" t="s">
        <v>230</v>
      </c>
    </row>
    <row r="41" spans="1:20">
      <c r="A41" s="541"/>
      <c r="B41" s="124" t="s">
        <v>1</v>
      </c>
      <c r="C41" s="94">
        <v>51.571532300000001</v>
      </c>
      <c r="D41" s="94">
        <v>140.62947700000001</v>
      </c>
      <c r="E41" s="94">
        <v>85.535172900000006</v>
      </c>
      <c r="F41" s="94">
        <v>45.833322500000001</v>
      </c>
      <c r="G41" s="82"/>
      <c r="H41" s="82">
        <f t="shared" si="0"/>
        <v>-9.4872088999999993E-2</v>
      </c>
      <c r="I41" s="82">
        <f t="shared" si="4"/>
        <v>5.054403000000008E-2</v>
      </c>
      <c r="J41" s="82">
        <f t="shared" si="2"/>
        <v>-0.14541612100000009</v>
      </c>
      <c r="K41" s="82"/>
      <c r="N41" s="49"/>
      <c r="S41" s="10" t="s">
        <v>268</v>
      </c>
      <c r="T41" s="10" t="s">
        <v>230</v>
      </c>
    </row>
    <row r="42" spans="1:20">
      <c r="A42" s="541"/>
      <c r="B42" s="124" t="s">
        <v>2</v>
      </c>
      <c r="C42" s="94">
        <v>42.542657699999999</v>
      </c>
      <c r="D42" s="94">
        <v>131.03681900000001</v>
      </c>
      <c r="E42" s="94">
        <v>84.971389000000002</v>
      </c>
      <c r="F42" s="94">
        <v>44.522940200000001</v>
      </c>
      <c r="G42" s="82"/>
      <c r="H42" s="82">
        <f t="shared" si="0"/>
        <v>-0.24179240200000002</v>
      </c>
      <c r="I42" s="82">
        <f t="shared" si="4"/>
        <v>-0.12889229999999999</v>
      </c>
      <c r="J42" s="82">
        <f t="shared" si="2"/>
        <v>-0.11290009999999995</v>
      </c>
      <c r="K42" s="82"/>
      <c r="N42" s="49"/>
      <c r="S42" s="10" t="s">
        <v>269</v>
      </c>
      <c r="T42" s="10" t="s">
        <v>230</v>
      </c>
    </row>
    <row r="43" spans="1:20">
      <c r="A43" s="541"/>
      <c r="B43" s="124" t="s">
        <v>3</v>
      </c>
      <c r="C43" s="94">
        <v>43.445920200000003</v>
      </c>
      <c r="D43" s="94">
        <v>129.64523299999999</v>
      </c>
      <c r="E43" s="94">
        <v>82.676540900000006</v>
      </c>
      <c r="F43" s="94">
        <v>45.446877700000002</v>
      </c>
      <c r="G43" s="82"/>
      <c r="H43" s="82">
        <f t="shared" si="0"/>
        <v>-0.39125551000000003</v>
      </c>
      <c r="I43" s="82">
        <f t="shared" si="4"/>
        <v>-0.34756867000000002</v>
      </c>
      <c r="J43" s="82">
        <f t="shared" si="2"/>
        <v>-4.3686837000000055E-2</v>
      </c>
      <c r="K43" s="82"/>
      <c r="N43" s="49"/>
    </row>
    <row r="44" spans="1:20">
      <c r="A44" s="541">
        <v>2023</v>
      </c>
      <c r="B44" s="124" t="s">
        <v>4</v>
      </c>
      <c r="C44" s="94">
        <v>48.880636199999998</v>
      </c>
      <c r="D44" s="94">
        <v>133.466758</v>
      </c>
      <c r="E44" s="94">
        <v>81.063350299999996</v>
      </c>
      <c r="F44" s="94">
        <v>54.087073500000002</v>
      </c>
      <c r="G44" s="82"/>
      <c r="H44" s="82">
        <f>(C44-C40)/100</f>
        <v>-5.7355142000000046E-2</v>
      </c>
      <c r="I44" s="82">
        <f t="shared" ref="I44:I46" si="5">(D44-D40)/100</f>
        <v>-6.2097679999999968E-2</v>
      </c>
      <c r="J44" s="82">
        <f t="shared" si="2"/>
        <v>4.7425370000000553E-3</v>
      </c>
      <c r="K44" s="82"/>
      <c r="N44" s="49"/>
    </row>
    <row r="45" spans="1:20">
      <c r="A45" s="541"/>
      <c r="B45" s="124" t="s">
        <v>1</v>
      </c>
      <c r="C45" s="94">
        <v>45.519570999999999</v>
      </c>
      <c r="D45" s="94">
        <v>126.275848</v>
      </c>
      <c r="E45" s="94">
        <v>77.2335049</v>
      </c>
      <c r="F45" s="94">
        <v>51.720829199999997</v>
      </c>
      <c r="G45" s="82"/>
      <c r="H45" s="82">
        <f t="shared" si="0"/>
        <v>-6.0519613000000021E-2</v>
      </c>
      <c r="I45" s="82">
        <f t="shared" si="5"/>
        <v>-0.14353629000000012</v>
      </c>
      <c r="J45" s="82">
        <f t="shared" ref="J45:J46" si="6">-(E45-E41)/100</f>
        <v>8.3016680000000065E-2</v>
      </c>
      <c r="K45" s="82"/>
      <c r="N45" s="49"/>
    </row>
    <row r="46" spans="1:20">
      <c r="A46" s="541"/>
      <c r="B46" s="124" t="s">
        <v>2</v>
      </c>
      <c r="C46" s="94">
        <v>37.678417000000003</v>
      </c>
      <c r="D46" s="94">
        <v>117.774005</v>
      </c>
      <c r="E46" s="94">
        <v>76.572815899999995</v>
      </c>
      <c r="F46" s="94">
        <v>44.044061599999999</v>
      </c>
      <c r="G46" s="82"/>
      <c r="H46" s="82">
        <f t="shared" si="0"/>
        <v>-4.8642406999999964E-2</v>
      </c>
      <c r="I46" s="82">
        <f t="shared" si="5"/>
        <v>-0.13262814000000006</v>
      </c>
      <c r="J46" s="82">
        <f t="shared" si="6"/>
        <v>8.3985731000000077E-2</v>
      </c>
      <c r="K46" s="82"/>
      <c r="N46" s="49"/>
    </row>
    <row r="47" spans="1:20">
      <c r="A47" s="541"/>
      <c r="B47" s="124" t="s">
        <v>3</v>
      </c>
      <c r="C47" s="94">
        <v>36.825822600000002</v>
      </c>
      <c r="D47" s="94">
        <v>120.81493500000001</v>
      </c>
      <c r="E47" s="94">
        <v>80.466340799999998</v>
      </c>
      <c r="F47" s="94">
        <v>42.781031800000001</v>
      </c>
      <c r="G47" s="82"/>
      <c r="H47" s="82">
        <f t="shared" si="0"/>
        <v>-6.6200976000000009E-2</v>
      </c>
      <c r="I47" s="82">
        <f>(D47-D43)/100</f>
        <v>-8.830297999999985E-2</v>
      </c>
      <c r="J47" s="82">
        <f>-(E47-E43)/100</f>
        <v>2.2102001000000086E-2</v>
      </c>
      <c r="K47" s="82"/>
      <c r="N47" s="49"/>
    </row>
    <row r="48" spans="1:20">
      <c r="A48" s="541">
        <v>2024</v>
      </c>
      <c r="B48" s="124" t="s">
        <v>4</v>
      </c>
      <c r="C48" s="94">
        <v>44.390267999999999</v>
      </c>
      <c r="D48" s="94">
        <v>126.51850399999999</v>
      </c>
      <c r="E48" s="94">
        <v>78.605464600000005</v>
      </c>
      <c r="F48" s="94">
        <v>49.837085600000002</v>
      </c>
      <c r="G48" s="82"/>
      <c r="H48" s="82">
        <f t="shared" si="0"/>
        <v>-4.4903681999999986E-2</v>
      </c>
      <c r="I48" s="82">
        <f t="shared" ref="I48:I50" si="7">(D48-D44)/100</f>
        <v>-6.9482540000000051E-2</v>
      </c>
      <c r="J48" s="82">
        <f t="shared" ref="J48:J51" si="8">-(E48-E44)/100</f>
        <v>2.4578856999999912E-2</v>
      </c>
      <c r="K48" s="82"/>
      <c r="N48" s="49"/>
    </row>
    <row r="49" spans="1:14">
      <c r="A49" s="541"/>
      <c r="B49" s="124" t="s">
        <v>1</v>
      </c>
      <c r="C49" s="94">
        <v>41.559274899999998</v>
      </c>
      <c r="D49" s="94">
        <v>123.167902</v>
      </c>
      <c r="E49" s="94">
        <v>78.085855499999994</v>
      </c>
      <c r="F49" s="94">
        <v>47.095542199999997</v>
      </c>
      <c r="G49" s="82"/>
      <c r="H49" s="82">
        <f t="shared" si="0"/>
        <v>-3.9602961000000006E-2</v>
      </c>
      <c r="I49" s="82">
        <f t="shared" si="7"/>
        <v>-3.1079459999999982E-2</v>
      </c>
      <c r="J49" s="82">
        <f t="shared" si="8"/>
        <v>-8.5235059999999412E-3</v>
      </c>
      <c r="K49" s="82"/>
      <c r="N49" s="49"/>
    </row>
    <row r="50" spans="1:14">
      <c r="A50" s="541"/>
      <c r="B50" s="124" t="s">
        <v>2</v>
      </c>
      <c r="C50" s="94">
        <v>32.604914800000003</v>
      </c>
      <c r="D50" s="94">
        <v>115.0921</v>
      </c>
      <c r="E50" s="94">
        <v>78.9644136</v>
      </c>
      <c r="F50" s="94">
        <v>38.625356799999999</v>
      </c>
      <c r="G50" s="82"/>
      <c r="H50" s="82">
        <f t="shared" si="0"/>
        <v>-5.0735021999999998E-2</v>
      </c>
      <c r="I50" s="82">
        <f t="shared" si="7"/>
        <v>-2.6819050000000004E-2</v>
      </c>
      <c r="J50" s="82">
        <f t="shared" si="8"/>
        <v>-2.3915977000000053E-2</v>
      </c>
      <c r="K50" s="82"/>
      <c r="N50" s="49"/>
    </row>
    <row r="51" spans="1:14">
      <c r="A51" s="541"/>
      <c r="B51" s="124" t="s">
        <v>3</v>
      </c>
      <c r="C51" s="94">
        <v>26.207390400000001</v>
      </c>
      <c r="D51" s="94">
        <v>108.328948</v>
      </c>
      <c r="E51" s="94">
        <v>78.598785300000003</v>
      </c>
      <c r="F51" s="94">
        <v>34.362622199999997</v>
      </c>
      <c r="G51" s="82"/>
      <c r="H51" s="82">
        <f t="shared" si="0"/>
        <v>-0.10618432200000001</v>
      </c>
      <c r="I51" s="82">
        <f>(D51-D47)/100</f>
        <v>-0.12485987000000008</v>
      </c>
      <c r="J51" s="82">
        <f t="shared" si="8"/>
        <v>1.8675554999999944E-2</v>
      </c>
      <c r="K51" s="82"/>
      <c r="N51" s="49"/>
    </row>
    <row r="52" spans="1:14">
      <c r="A52" s="541">
        <v>2025</v>
      </c>
      <c r="B52" s="124" t="s">
        <v>4</v>
      </c>
      <c r="C52" s="94">
        <v>22.871556300000002</v>
      </c>
      <c r="D52" s="94">
        <v>105.417556</v>
      </c>
      <c r="E52" s="94">
        <v>79.023227599999998</v>
      </c>
      <c r="F52" s="94">
        <v>30.350297600000001</v>
      </c>
      <c r="H52" s="82">
        <f>(C52-C48)/100</f>
        <v>-0.21518711699999998</v>
      </c>
      <c r="I52" s="82">
        <f>(D52-D48)/100</f>
        <v>-0.21100947999999989</v>
      </c>
      <c r="J52" s="82">
        <f>-(E52-E48)/100</f>
        <v>-4.1776299999999366E-3</v>
      </c>
      <c r="K52" s="82"/>
    </row>
    <row r="53" spans="1:14">
      <c r="A53" s="541"/>
      <c r="B53" s="124" t="s">
        <v>1</v>
      </c>
      <c r="C53" s="94">
        <v>17.6034182</v>
      </c>
      <c r="D53" s="94">
        <v>98.913865000000001</v>
      </c>
      <c r="E53" s="94">
        <v>77.787674899999999</v>
      </c>
      <c r="F53" s="94">
        <v>23.965629100000001</v>
      </c>
      <c r="H53" s="82">
        <f>(C53-C49)/100</f>
        <v>-0.23955856699999997</v>
      </c>
      <c r="I53" s="82">
        <f>(D53-D49)/100</f>
        <v>-0.24254036999999998</v>
      </c>
      <c r="J53" s="82">
        <f>-(E53-E49)/100</f>
        <v>2.9818059999999493E-3</v>
      </c>
      <c r="K53" s="82"/>
    </row>
    <row r="54" spans="1:14">
      <c r="A54" s="541"/>
      <c r="B54" s="124" t="s">
        <v>2</v>
      </c>
      <c r="C54" s="94">
        <v>16.073842200000001</v>
      </c>
      <c r="D54" s="94">
        <v>98.438639100000003</v>
      </c>
      <c r="E54" s="94">
        <v>78.842025000000007</v>
      </c>
      <c r="F54" s="94">
        <v>22.371781200000001</v>
      </c>
      <c r="H54" s="82">
        <f>(C54-C50)/100</f>
        <v>-0.16531072600000002</v>
      </c>
      <c r="I54" s="82">
        <f>(D54-D50)/100</f>
        <v>-0.166534609</v>
      </c>
      <c r="J54" s="82">
        <f>-(E54-E50)/100</f>
        <v>1.2238859999999362E-3</v>
      </c>
      <c r="K54" s="82">
        <f>(F54-F50)/100</f>
        <v>-0.16253575599999998</v>
      </c>
    </row>
    <row r="55" spans="1:14">
      <c r="A55" s="541"/>
      <c r="B55" s="124" t="s">
        <v>3</v>
      </c>
      <c r="C55" s="94">
        <v>25.471871</v>
      </c>
      <c r="D55" s="94">
        <v>108.40127</v>
      </c>
      <c r="E55" s="94">
        <v>79.406627599999993</v>
      </c>
      <c r="F55" s="94">
        <v>27.0296181</v>
      </c>
      <c r="H55" s="82">
        <f>(C55-C51)/100</f>
        <v>-7.3551940000000119E-3</v>
      </c>
      <c r="I55" s="82">
        <f>(D55-D51)/100</f>
        <v>7.2321999999999773E-4</v>
      </c>
      <c r="J55" s="82">
        <f>-(E55-E51)/100</f>
        <v>-8.0784229999999006E-3</v>
      </c>
      <c r="K55" s="82">
        <f>(F55-F51)/100</f>
        <v>-7.3330040999999971E-2</v>
      </c>
    </row>
    <row r="56" spans="1:14">
      <c r="A56" s="541">
        <v>2026</v>
      </c>
      <c r="B56" s="124" t="s">
        <v>272</v>
      </c>
      <c r="C56" s="94">
        <v>28.715540600000001</v>
      </c>
      <c r="D56" s="94">
        <v>112.44717300000001</v>
      </c>
      <c r="E56" s="94">
        <v>80.208860099999995</v>
      </c>
      <c r="F56" s="94">
        <v>26.132935199999999</v>
      </c>
      <c r="H56" s="82">
        <f t="shared" ref="H56:I56" si="9">(C56-C52)/100</f>
        <v>5.8439842999999991E-2</v>
      </c>
      <c r="I56" s="82">
        <f t="shared" si="9"/>
        <v>7.0296170000000019E-2</v>
      </c>
      <c r="J56" s="82">
        <f t="shared" ref="J56:J59" si="10">-(E56-E52)/100</f>
        <v>-1.185632499999997E-2</v>
      </c>
      <c r="K56" s="82">
        <f>(F56-F52)/100</f>
        <v>-4.2173624000000028E-2</v>
      </c>
    </row>
    <row r="57" spans="1:14">
      <c r="A57" s="541"/>
      <c r="B57" s="124" t="s">
        <v>273</v>
      </c>
      <c r="C57" s="94">
        <v>27.0064648</v>
      </c>
      <c r="D57" s="94">
        <v>111.43621400000001</v>
      </c>
      <c r="E57" s="94">
        <v>80.906977499999996</v>
      </c>
      <c r="F57" s="94">
        <v>25.994101000000001</v>
      </c>
      <c r="H57" s="82">
        <f t="shared" ref="H57:K57" si="11">(C57-C53)/100</f>
        <v>9.4030465999999993E-2</v>
      </c>
      <c r="I57" s="82">
        <f t="shared" si="11"/>
        <v>0.12522349000000005</v>
      </c>
      <c r="J57" s="82">
        <f t="shared" si="10"/>
        <v>-3.1193025999999974E-2</v>
      </c>
      <c r="K57" s="82">
        <f t="shared" si="11"/>
        <v>2.0284718999999996E-2</v>
      </c>
    </row>
    <row r="58" spans="1:14">
      <c r="A58" s="541"/>
      <c r="B58" s="124" t="s">
        <v>270</v>
      </c>
      <c r="C58" s="94">
        <v>25.541655200000001</v>
      </c>
      <c r="D58" s="94">
        <v>110.309652</v>
      </c>
      <c r="E58" s="94">
        <v>81.245225000000005</v>
      </c>
      <c r="F58" s="94">
        <v>26.349818200000001</v>
      </c>
      <c r="H58" s="82">
        <f t="shared" ref="H58:K58" si="12">(C58-C54)/100</f>
        <v>9.4678129999999999E-2</v>
      </c>
      <c r="I58" s="82">
        <f t="shared" si="12"/>
        <v>0.11871012899999997</v>
      </c>
      <c r="J58" s="82">
        <f t="shared" si="10"/>
        <v>-2.4031999999999984E-2</v>
      </c>
      <c r="K58" s="82">
        <f t="shared" si="12"/>
        <v>3.9780370000000002E-2</v>
      </c>
    </row>
    <row r="59" spans="1:14">
      <c r="A59" s="541"/>
      <c r="B59" s="124" t="s">
        <v>271</v>
      </c>
      <c r="C59" s="94">
        <v>23.1244111</v>
      </c>
      <c r="D59" s="94">
        <v>108.536396</v>
      </c>
      <c r="E59" s="94">
        <v>81.889213499999997</v>
      </c>
      <c r="F59" s="94">
        <v>25.850911799999999</v>
      </c>
      <c r="H59" s="82">
        <f t="shared" ref="H59:K59" si="13">(C59-C55)/100</f>
        <v>-2.3474599000000006E-2</v>
      </c>
      <c r="I59" s="82">
        <f t="shared" si="13"/>
        <v>1.3512599999999963E-3</v>
      </c>
      <c r="J59" s="82">
        <f t="shared" si="10"/>
        <v>-2.4825859000000037E-2</v>
      </c>
      <c r="K59" s="82">
        <f t="shared" si="13"/>
        <v>-1.1787063000000018E-2</v>
      </c>
    </row>
    <row r="60" spans="1:14">
      <c r="A60" s="541">
        <v>2027</v>
      </c>
      <c r="B60" s="124" t="s">
        <v>272</v>
      </c>
      <c r="C60" s="94">
        <v>21.3765635</v>
      </c>
      <c r="D60" s="94">
        <v>107.240343</v>
      </c>
      <c r="E60" s="94">
        <v>82.341007500000003</v>
      </c>
      <c r="F60" s="94">
        <v>24.691004100000001</v>
      </c>
      <c r="H60" s="82">
        <f t="shared" ref="H60:H63" si="14">(C60-C56)/100</f>
        <v>-7.3389771000000006E-2</v>
      </c>
      <c r="I60" s="82">
        <f t="shared" ref="I60:I63" si="15">(D60-D56)/100</f>
        <v>-5.2068300000000109E-2</v>
      </c>
      <c r="J60" s="82">
        <f t="shared" ref="J60:J63" si="16">-(E60-E56)/100</f>
        <v>-2.132147400000008E-2</v>
      </c>
      <c r="K60" s="82">
        <f t="shared" ref="K60:K63" si="17">(F60-F56)/100</f>
        <v>-1.441931099999998E-2</v>
      </c>
    </row>
    <row r="61" spans="1:14">
      <c r="A61" s="541"/>
      <c r="B61" s="124" t="s">
        <v>273</v>
      </c>
      <c r="C61" s="94">
        <v>20.688709500000002</v>
      </c>
      <c r="D61" s="94">
        <v>107.229707</v>
      </c>
      <c r="E61" s="94">
        <v>83.018225200000003</v>
      </c>
      <c r="F61" s="94">
        <v>24.046117200000001</v>
      </c>
      <c r="H61" s="82">
        <f t="shared" si="14"/>
        <v>-6.3177552999999984E-2</v>
      </c>
      <c r="I61" s="82">
        <f t="shared" si="15"/>
        <v>-4.2065070000000017E-2</v>
      </c>
      <c r="J61" s="82">
        <f t="shared" si="16"/>
        <v>-2.111247700000007E-2</v>
      </c>
      <c r="K61" s="82">
        <f t="shared" si="17"/>
        <v>-1.9479837999999992E-2</v>
      </c>
    </row>
    <row r="62" spans="1:14">
      <c r="A62" s="541"/>
      <c r="B62" s="124" t="s">
        <v>270</v>
      </c>
      <c r="C62" s="94">
        <v>20.600567399999999</v>
      </c>
      <c r="D62" s="94">
        <v>107.63197099999999</v>
      </c>
      <c r="E62" s="94">
        <v>83.508632000000006</v>
      </c>
      <c r="F62" s="94">
        <v>23.787530700000001</v>
      </c>
      <c r="H62" s="82">
        <f t="shared" si="14"/>
        <v>-4.9410878000000019E-2</v>
      </c>
      <c r="I62" s="82">
        <f t="shared" si="15"/>
        <v>-2.6776810000000068E-2</v>
      </c>
      <c r="J62" s="82">
        <f t="shared" si="16"/>
        <v>-2.263407000000001E-2</v>
      </c>
      <c r="K62" s="82">
        <f t="shared" si="17"/>
        <v>-2.5622875E-2</v>
      </c>
    </row>
    <row r="63" spans="1:14">
      <c r="A63" s="541"/>
      <c r="B63" s="124" t="s">
        <v>271</v>
      </c>
      <c r="C63" s="94">
        <v>20.514393200000001</v>
      </c>
      <c r="D63" s="94">
        <v>107.86180400000001</v>
      </c>
      <c r="E63" s="94">
        <v>83.8246386</v>
      </c>
      <c r="F63" s="94">
        <v>23.540332500000002</v>
      </c>
      <c r="H63" s="82">
        <f t="shared" si="14"/>
        <v>-2.6100178999999991E-2</v>
      </c>
      <c r="I63" s="82">
        <f t="shared" si="15"/>
        <v>-6.7459199999998984E-3</v>
      </c>
      <c r="J63" s="82">
        <f t="shared" si="16"/>
        <v>-1.9354251000000034E-2</v>
      </c>
      <c r="K63" s="82">
        <f t="shared" si="17"/>
        <v>-2.3105792999999972E-2</v>
      </c>
    </row>
    <row r="64" spans="1:14">
      <c r="A64" s="541">
        <v>2028</v>
      </c>
      <c r="B64" s="124" t="s">
        <v>272</v>
      </c>
      <c r="C64" s="94">
        <v>20.2156366</v>
      </c>
      <c r="D64" s="94">
        <v>107.933656</v>
      </c>
      <c r="E64" s="94">
        <v>84.195247199999997</v>
      </c>
      <c r="F64" s="94">
        <v>23.5041376</v>
      </c>
    </row>
    <row r="65" spans="1:6">
      <c r="A65" s="541"/>
      <c r="B65" s="124" t="s">
        <v>273</v>
      </c>
      <c r="C65" s="94">
        <v>20.2234987</v>
      </c>
      <c r="D65" s="94">
        <v>108.329725</v>
      </c>
      <c r="E65" s="94">
        <v>84.583454200000006</v>
      </c>
      <c r="F65" s="94">
        <v>23.219484000000001</v>
      </c>
    </row>
    <row r="66" spans="1:6">
      <c r="A66" s="541"/>
      <c r="B66" s="124" t="s">
        <v>270</v>
      </c>
      <c r="C66" s="94">
        <v>19.2269486</v>
      </c>
      <c r="D66" s="94">
        <v>107.675954</v>
      </c>
      <c r="E66" s="94">
        <v>84.926233199999999</v>
      </c>
      <c r="F66" s="94">
        <v>22.9243028</v>
      </c>
    </row>
    <row r="67" spans="1:6">
      <c r="A67" s="541"/>
      <c r="B67" s="124" t="s">
        <v>271</v>
      </c>
      <c r="C67" s="94">
        <v>18.668377899999999</v>
      </c>
      <c r="D67" s="94">
        <v>107.43817199999999</v>
      </c>
      <c r="E67" s="94">
        <v>85.247021899999993</v>
      </c>
      <c r="F67" s="94"/>
    </row>
  </sheetData>
  <customSheetViews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1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3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6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8"/>
    </customSheetView>
  </customSheetViews>
  <mergeCells count="16">
    <mergeCell ref="A60:A63"/>
    <mergeCell ref="A64:A67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P38"/>
  <sheetViews>
    <sheetView zoomScale="115" zoomScaleNormal="115" zoomScaleSheetLayoutView="85"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Q42" sqref="AQ42"/>
    </sheetView>
  </sheetViews>
  <sheetFormatPr defaultColWidth="9.42578125" defaultRowHeight="12.75"/>
  <cols>
    <col min="1" max="1" width="34.42578125" style="50" customWidth="1"/>
    <col min="2" max="2" width="9.42578125" style="50" bestFit="1" customWidth="1"/>
    <col min="3" max="3" width="10.42578125" style="50" bestFit="1" customWidth="1"/>
    <col min="4" max="6" width="9.42578125" style="50" bestFit="1" customWidth="1"/>
    <col min="7" max="11" width="9.42578125" style="50"/>
    <col min="12" max="18" width="8.42578125" style="50" customWidth="1"/>
    <col min="19" max="29" width="9.42578125" style="50"/>
    <col min="30" max="30" width="9.42578125" style="50" bestFit="1"/>
    <col min="31" max="35" width="9.42578125" style="50"/>
    <col min="36" max="36" width="9.42578125" style="140"/>
    <col min="37" max="16384" width="9.42578125" style="50"/>
  </cols>
  <sheetData>
    <row r="1" spans="1:42" s="61" customFormat="1">
      <c r="B1" s="542">
        <v>2016</v>
      </c>
      <c r="C1" s="542"/>
      <c r="D1" s="542"/>
      <c r="E1" s="542"/>
      <c r="F1" s="542">
        <v>2017</v>
      </c>
      <c r="G1" s="542"/>
      <c r="H1" s="542"/>
      <c r="I1" s="542"/>
      <c r="J1" s="76">
        <v>2018</v>
      </c>
      <c r="K1" s="76"/>
      <c r="N1" s="76">
        <v>2019</v>
      </c>
      <c r="O1" s="76"/>
      <c r="P1" s="76"/>
      <c r="R1" s="77">
        <v>2020</v>
      </c>
      <c r="V1" s="78">
        <v>2021</v>
      </c>
      <c r="W1" s="78"/>
      <c r="X1" s="78"/>
      <c r="Y1" s="78"/>
      <c r="Z1" s="78">
        <v>2022</v>
      </c>
      <c r="AA1" s="78"/>
      <c r="AB1" s="78"/>
      <c r="AC1" s="78"/>
      <c r="AD1" s="78">
        <v>2023</v>
      </c>
      <c r="AE1" s="78"/>
      <c r="AH1" s="78">
        <v>2024</v>
      </c>
      <c r="AJ1" s="141"/>
      <c r="AL1" s="78">
        <v>2025</v>
      </c>
      <c r="AP1" s="78">
        <v>2026</v>
      </c>
    </row>
    <row r="2" spans="1:42" s="61" customFormat="1">
      <c r="A2" s="53" t="s">
        <v>274</v>
      </c>
      <c r="B2" s="79" t="s">
        <v>4</v>
      </c>
      <c r="C2" s="79" t="s">
        <v>1</v>
      </c>
      <c r="D2" s="79" t="s">
        <v>2</v>
      </c>
      <c r="E2" s="79" t="s">
        <v>3</v>
      </c>
      <c r="F2" s="79" t="s">
        <v>4</v>
      </c>
      <c r="G2" s="79" t="s">
        <v>1</v>
      </c>
      <c r="H2" s="79" t="s">
        <v>2</v>
      </c>
      <c r="I2" s="79" t="s">
        <v>3</v>
      </c>
      <c r="J2" s="79" t="s">
        <v>4</v>
      </c>
      <c r="K2" s="79" t="s">
        <v>1</v>
      </c>
      <c r="L2" s="79" t="s">
        <v>2</v>
      </c>
      <c r="M2" s="80" t="s">
        <v>3</v>
      </c>
      <c r="N2" s="80" t="s">
        <v>4</v>
      </c>
      <c r="O2" s="80" t="s">
        <v>1</v>
      </c>
      <c r="P2" s="80" t="s">
        <v>2</v>
      </c>
      <c r="Q2" s="80" t="s">
        <v>3</v>
      </c>
      <c r="R2" s="80" t="s">
        <v>4</v>
      </c>
      <c r="S2" s="80" t="s">
        <v>1</v>
      </c>
      <c r="T2" s="80" t="s">
        <v>2</v>
      </c>
      <c r="U2" s="80" t="str">
        <f t="shared" ref="U2:Y2" si="0">Q2</f>
        <v>IV</v>
      </c>
      <c r="V2" s="80" t="str">
        <f t="shared" si="0"/>
        <v>I</v>
      </c>
      <c r="W2" s="80" t="str">
        <f t="shared" si="0"/>
        <v>II</v>
      </c>
      <c r="X2" s="80" t="str">
        <f t="shared" si="0"/>
        <v>III</v>
      </c>
      <c r="Y2" s="80" t="str">
        <f t="shared" si="0"/>
        <v>IV</v>
      </c>
      <c r="Z2" s="80" t="str">
        <f t="shared" ref="Z2" si="1">V2</f>
        <v>I</v>
      </c>
      <c r="AA2" s="80" t="str">
        <f t="shared" ref="AA2" si="2">W2</f>
        <v>II</v>
      </c>
      <c r="AB2" s="80" t="s">
        <v>2</v>
      </c>
      <c r="AC2" s="80" t="s">
        <v>3</v>
      </c>
      <c r="AD2" s="80" t="s">
        <v>4</v>
      </c>
      <c r="AE2" s="80" t="s">
        <v>1</v>
      </c>
      <c r="AF2" s="80" t="s">
        <v>2</v>
      </c>
      <c r="AG2" s="80" t="s">
        <v>3</v>
      </c>
      <c r="AH2" s="80" t="s">
        <v>4</v>
      </c>
      <c r="AI2" s="79" t="s">
        <v>1</v>
      </c>
      <c r="AJ2" s="80" t="s">
        <v>2</v>
      </c>
      <c r="AK2" s="80" t="s">
        <v>3</v>
      </c>
      <c r="AL2" s="80" t="s">
        <v>4</v>
      </c>
      <c r="AM2" s="80" t="s">
        <v>1</v>
      </c>
      <c r="AN2" s="80" t="s">
        <v>2</v>
      </c>
      <c r="AO2" s="80" t="s">
        <v>3</v>
      </c>
      <c r="AP2" s="80" t="s">
        <v>4</v>
      </c>
    </row>
    <row r="3" spans="1:42">
      <c r="A3" s="50" t="s">
        <v>275</v>
      </c>
      <c r="B3" s="52">
        <v>-165.23963423229623</v>
      </c>
      <c r="C3" s="52">
        <v>-347.70595510417343</v>
      </c>
      <c r="D3" s="52">
        <v>-203.3516312988703</v>
      </c>
      <c r="E3" s="52">
        <v>16.626209415310541</v>
      </c>
      <c r="F3" s="52">
        <v>-148.14166088777955</v>
      </c>
      <c r="G3" s="52">
        <v>-120.38758516863106</v>
      </c>
      <c r="H3" s="52">
        <v>-297.05288542739447</v>
      </c>
      <c r="I3" s="52">
        <v>-589.86160009056096</v>
      </c>
      <c r="J3" s="52">
        <v>-440.92452787979221</v>
      </c>
      <c r="K3" s="52">
        <v>-378.91015214943411</v>
      </c>
      <c r="L3" s="52">
        <v>-566.58799231602234</v>
      </c>
      <c r="M3" s="51">
        <v>-820.34524294000209</v>
      </c>
      <c r="N3" s="51">
        <v>-398.08977519534744</v>
      </c>
      <c r="O3" s="51">
        <v>-345.33588448579644</v>
      </c>
      <c r="P3" s="51">
        <v>-451.31850572178689</v>
      </c>
      <c r="Q3" s="51">
        <v>-966.942649986682</v>
      </c>
      <c r="R3" s="51">
        <v>-723.2438259458811</v>
      </c>
      <c r="S3" s="51">
        <v>-159.43968697194816</v>
      </c>
      <c r="T3" s="54">
        <v>149.89480820242466</v>
      </c>
      <c r="U3" s="54">
        <v>58.176761874485464</v>
      </c>
      <c r="V3" s="54">
        <v>-323.6448684133311</v>
      </c>
      <c r="W3" s="54">
        <v>-764.3097136238049</v>
      </c>
      <c r="X3" s="54">
        <v>-819.0922670253874</v>
      </c>
      <c r="Y3" s="51">
        <v>-201.39296606264918</v>
      </c>
      <c r="Z3" s="51">
        <v>-1098.2283831692184</v>
      </c>
      <c r="AA3" s="51">
        <v>-879.80329794588238</v>
      </c>
      <c r="AB3" s="51">
        <v>-429.0004106571464</v>
      </c>
      <c r="AC3" s="51">
        <v>-513.69144744131063</v>
      </c>
      <c r="AD3" s="51">
        <v>315.16475548270273</v>
      </c>
      <c r="AE3" s="51">
        <v>-94.009780210494682</v>
      </c>
      <c r="AF3" s="51">
        <v>208.84773563415865</v>
      </c>
      <c r="AG3" s="51">
        <v>-308.73653907595872</v>
      </c>
      <c r="AH3" s="52">
        <v>-536.95941582728267</v>
      </c>
      <c r="AI3" s="52">
        <v>-420.38392917638669</v>
      </c>
      <c r="AJ3" s="52">
        <v>-743.17232366921996</v>
      </c>
      <c r="AK3" s="52">
        <v>-784.91885263375571</v>
      </c>
      <c r="AL3" s="52">
        <v>-964.45549104189945</v>
      </c>
      <c r="AM3" s="52">
        <v>-788.04167185497079</v>
      </c>
      <c r="AN3" s="52">
        <v>-316.88975752275053</v>
      </c>
      <c r="AO3" s="52">
        <v>-50.569436408009295</v>
      </c>
      <c r="AP3" s="52">
        <v>181.85300114394934</v>
      </c>
    </row>
    <row r="4" spans="1:42">
      <c r="A4" s="50" t="s">
        <v>276</v>
      </c>
      <c r="B4" s="55">
        <v>298.12000173188159</v>
      </c>
      <c r="C4" s="55">
        <v>328.95545395503325</v>
      </c>
      <c r="D4" s="55">
        <v>101.78973883113866</v>
      </c>
      <c r="E4" s="55">
        <v>173.82613000043614</v>
      </c>
      <c r="F4" s="55">
        <v>138.81850394596336</v>
      </c>
      <c r="G4" s="55">
        <v>379.04939768162052</v>
      </c>
      <c r="H4" s="55">
        <v>455.54615378835814</v>
      </c>
      <c r="I4" s="55">
        <v>1697.5831884240245</v>
      </c>
      <c r="J4" s="55">
        <v>312.55662255478501</v>
      </c>
      <c r="K4" s="55">
        <v>381.58527854399915</v>
      </c>
      <c r="L4" s="52">
        <v>435.77431048373188</v>
      </c>
      <c r="M4" s="51">
        <v>1052.9812531809901</v>
      </c>
      <c r="N4" s="51">
        <v>582</v>
      </c>
      <c r="O4" s="51">
        <v>573</v>
      </c>
      <c r="P4" s="51">
        <v>384</v>
      </c>
      <c r="Q4" s="51">
        <v>1298</v>
      </c>
      <c r="R4" s="51">
        <v>330.97611670108881</v>
      </c>
      <c r="S4" s="51">
        <v>139.38923633641929</v>
      </c>
      <c r="T4" s="51">
        <v>136.81971190802741</v>
      </c>
      <c r="U4" s="51">
        <v>999.89195033536464</v>
      </c>
      <c r="V4" s="54">
        <v>394.78131268544394</v>
      </c>
      <c r="W4" s="54">
        <v>345.18935671559541</v>
      </c>
      <c r="X4" s="54">
        <v>347.83836648052011</v>
      </c>
      <c r="Y4" s="51">
        <v>1008.383363345514</v>
      </c>
      <c r="Z4" s="51">
        <v>323.35009631576986</v>
      </c>
      <c r="AA4" s="51">
        <v>558.07654752330495</v>
      </c>
      <c r="AB4" s="51">
        <v>31.219848165958144</v>
      </c>
      <c r="AC4" s="51">
        <v>786.74486775183971</v>
      </c>
      <c r="AD4" s="51">
        <v>-478.82786649619203</v>
      </c>
      <c r="AE4" s="51">
        <v>597.00936298505871</v>
      </c>
      <c r="AF4" s="51">
        <v>159.46180734675832</v>
      </c>
      <c r="AG4" s="51">
        <v>1333.8452609797362</v>
      </c>
      <c r="AH4" s="52">
        <v>784.51582913778566</v>
      </c>
      <c r="AI4" s="52">
        <v>214.72671998580549</v>
      </c>
      <c r="AJ4" s="52">
        <v>227.72970737812108</v>
      </c>
      <c r="AK4" s="52">
        <v>2273.972297089822</v>
      </c>
      <c r="AL4" s="52">
        <v>363.24915057082706</v>
      </c>
      <c r="AM4" s="52">
        <v>944.66227452646763</v>
      </c>
      <c r="AN4" s="52">
        <v>1210.5629350920378</v>
      </c>
      <c r="AO4" s="52">
        <v>873.93114129710102</v>
      </c>
      <c r="AP4" s="52">
        <v>194.64755331362994</v>
      </c>
    </row>
    <row r="5" spans="1:42">
      <c r="A5" s="50" t="s">
        <v>277</v>
      </c>
      <c r="B5" s="52">
        <v>-37.756636975437104</v>
      </c>
      <c r="C5" s="52">
        <v>-8.21147557144117</v>
      </c>
      <c r="D5" s="52">
        <v>-186.15850627809607</v>
      </c>
      <c r="E5" s="52">
        <v>213.93656811179079</v>
      </c>
      <c r="F5" s="52">
        <v>-163.68310325214424</v>
      </c>
      <c r="G5" s="52">
        <v>89.7</v>
      </c>
      <c r="H5" s="52">
        <v>276</v>
      </c>
      <c r="I5" s="52">
        <v>1258</v>
      </c>
      <c r="J5" s="52">
        <v>-42.211188356847344</v>
      </c>
      <c r="K5" s="52">
        <v>-129.7696763240522</v>
      </c>
      <c r="L5" s="52">
        <v>-303.30510188154318</v>
      </c>
      <c r="M5" s="51">
        <v>333.59124452100116</v>
      </c>
      <c r="N5" s="51">
        <v>219.56143886081296</v>
      </c>
      <c r="O5" s="51">
        <v>236.39987629177801</v>
      </c>
      <c r="P5" s="51">
        <v>-191.70675207501245</v>
      </c>
      <c r="Q5" s="51">
        <v>188.60478564840639</v>
      </c>
      <c r="R5" s="51">
        <v>-350.19340135843618</v>
      </c>
      <c r="S5" s="51">
        <v>-329.01343752282082</v>
      </c>
      <c r="T5" s="51">
        <v>206.69728167471422</v>
      </c>
      <c r="U5" s="51">
        <v>1259.4008007670691</v>
      </c>
      <c r="V5" s="54">
        <v>170.41121434815898</v>
      </c>
      <c r="W5" s="54">
        <v>-224.6349366025282</v>
      </c>
      <c r="X5" s="54">
        <v>-526.03785001514393</v>
      </c>
      <c r="Y5" s="51">
        <v>358.62765265476713</v>
      </c>
      <c r="Z5" s="51">
        <v>-953.58303962821901</v>
      </c>
      <c r="AA5" s="51">
        <v>-104.3760373574829</v>
      </c>
      <c r="AB5" s="51">
        <v>-300.98345945306505</v>
      </c>
      <c r="AC5" s="51">
        <v>631.69732754442646</v>
      </c>
      <c r="AD5" s="51">
        <v>79.613095505381722</v>
      </c>
      <c r="AE5" s="51">
        <v>394.10505700656159</v>
      </c>
      <c r="AF5" s="51">
        <v>317.7196128083562</v>
      </c>
      <c r="AG5" s="51">
        <v>665.58671806047448</v>
      </c>
      <c r="AH5" s="52">
        <v>373.19372323641221</v>
      </c>
      <c r="AI5" s="52">
        <v>-430.50573230958997</v>
      </c>
      <c r="AJ5" s="52">
        <v>-193.47538900908586</v>
      </c>
      <c r="AK5" s="52">
        <v>873.07292549508657</v>
      </c>
      <c r="AL5" s="52">
        <v>-602.06084266244977</v>
      </c>
      <c r="AM5" s="52">
        <v>151.93005809320073</v>
      </c>
      <c r="AN5" s="52">
        <v>503.30560255627717</v>
      </c>
      <c r="AO5" s="52">
        <v>981.11778869397187</v>
      </c>
      <c r="AP5" s="52">
        <v>95.51408637956763</v>
      </c>
    </row>
    <row r="6" spans="1:42">
      <c r="B6" s="56"/>
      <c r="C6" s="56"/>
      <c r="D6" s="56"/>
      <c r="E6" s="56"/>
      <c r="F6" s="56"/>
      <c r="G6" s="56"/>
      <c r="H6" s="56"/>
      <c r="I6" s="56"/>
      <c r="J6" s="56"/>
      <c r="K6" s="56"/>
      <c r="L6" s="57"/>
      <c r="M6" s="51"/>
      <c r="N6" s="51"/>
      <c r="O6" s="51"/>
      <c r="P6" s="51"/>
      <c r="Q6" s="51"/>
      <c r="R6" s="51"/>
      <c r="S6" s="51"/>
      <c r="T6" s="51"/>
      <c r="U6" s="51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2"/>
      <c r="AI6" s="52"/>
      <c r="AJ6" s="52"/>
      <c r="AK6" s="52"/>
      <c r="AL6" s="52"/>
      <c r="AP6" s="52"/>
    </row>
    <row r="7" spans="1:42">
      <c r="A7" s="53" t="s">
        <v>278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7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52"/>
      <c r="AI7" s="52"/>
      <c r="AJ7" s="52"/>
      <c r="AK7" s="52"/>
      <c r="AL7" s="52"/>
      <c r="AP7" s="52"/>
    </row>
    <row r="8" spans="1:42">
      <c r="A8" s="50" t="s">
        <v>279</v>
      </c>
      <c r="B8" s="59">
        <v>-328.08863366186392</v>
      </c>
      <c r="C8" s="59">
        <v>-437.4173006253227</v>
      </c>
      <c r="D8" s="59">
        <v>-210.66918766546627</v>
      </c>
      <c r="E8" s="59">
        <v>-362.10556509200586</v>
      </c>
      <c r="F8" s="59">
        <v>-333.54208185087737</v>
      </c>
      <c r="G8" s="59">
        <v>-260.53291934555358</v>
      </c>
      <c r="H8" s="59">
        <v>-182.04958450075617</v>
      </c>
      <c r="I8" s="59">
        <v>-439.94165672674103</v>
      </c>
      <c r="J8" s="59">
        <v>-546.5237049696558</v>
      </c>
      <c r="K8" s="59">
        <v>-435.45898192892724</v>
      </c>
      <c r="L8" s="59">
        <v>-361.69695337090445</v>
      </c>
      <c r="M8" s="59">
        <v>-634.61468801488581</v>
      </c>
      <c r="N8" s="59">
        <v>-646.86320877787125</v>
      </c>
      <c r="O8" s="59">
        <v>-457.52901116635883</v>
      </c>
      <c r="P8" s="59">
        <v>-297.94852867549639</v>
      </c>
      <c r="Q8" s="59">
        <v>-589.37600155228517</v>
      </c>
      <c r="R8" s="59">
        <v>-372.44669098402244</v>
      </c>
      <c r="S8" s="59">
        <v>-337.85321005258561</v>
      </c>
      <c r="T8" s="59">
        <v>-344.32334634794688</v>
      </c>
      <c r="U8" s="59">
        <v>-395.61223336511745</v>
      </c>
      <c r="V8" s="59">
        <v>-419.92119193993148</v>
      </c>
      <c r="W8" s="59">
        <v>-292.36173418940291</v>
      </c>
      <c r="X8" s="59">
        <v>-511.85109516118223</v>
      </c>
      <c r="Y8" s="59">
        <v>-451.22192525607761</v>
      </c>
      <c r="Z8" s="59">
        <v>-450.13429891560338</v>
      </c>
      <c r="AA8" s="59">
        <v>-384.10504243461435</v>
      </c>
      <c r="AB8" s="59">
        <v>-668.90523550044236</v>
      </c>
      <c r="AC8" s="59">
        <v>-816.82035626639095</v>
      </c>
      <c r="AD8" s="59">
        <v>-789.82609103510595</v>
      </c>
      <c r="AE8" s="59">
        <v>-584.15868869891199</v>
      </c>
      <c r="AF8" s="59">
        <v>-494.64591268268725</v>
      </c>
      <c r="AG8" s="59">
        <v>-723.64542145739574</v>
      </c>
      <c r="AH8" s="52">
        <v>-1044.3505607936186</v>
      </c>
      <c r="AI8" s="52">
        <v>-647.72640135309007</v>
      </c>
      <c r="AJ8" s="52">
        <v>-602.85402520249386</v>
      </c>
      <c r="AK8" s="52">
        <v>-1022.2638550911726</v>
      </c>
      <c r="AL8" s="52">
        <v>-824.58366481953271</v>
      </c>
      <c r="AM8" s="52">
        <v>-582.73897003757395</v>
      </c>
      <c r="AN8" s="52">
        <v>-594.56311067203706</v>
      </c>
      <c r="AO8" s="52">
        <v>-887.83140830817297</v>
      </c>
      <c r="AP8" s="52">
        <v>-1100.1312733404545</v>
      </c>
    </row>
    <row r="9" spans="1:42">
      <c r="A9" s="64" t="s">
        <v>280</v>
      </c>
      <c r="B9" s="59">
        <v>-48.054040414694825</v>
      </c>
      <c r="C9" s="59">
        <v>-49.489401616557103</v>
      </c>
      <c r="D9" s="59">
        <v>-32.576796820012369</v>
      </c>
      <c r="E9" s="59">
        <v>-45.736447728854742</v>
      </c>
      <c r="F9" s="59">
        <v>-63.675698814230806</v>
      </c>
      <c r="G9" s="59">
        <v>-88.557836375702919</v>
      </c>
      <c r="H9" s="59">
        <v>-51.908309639193305</v>
      </c>
      <c r="I9" s="59">
        <v>-79.422240455090247</v>
      </c>
      <c r="J9" s="59">
        <v>-108.96694488801131</v>
      </c>
      <c r="K9" s="59">
        <v>-158.29736497551511</v>
      </c>
      <c r="L9" s="60">
        <v>-132.73475988954834</v>
      </c>
      <c r="M9" s="65">
        <v>-160.5665333870696</v>
      </c>
      <c r="N9" s="65">
        <v>-135.30391801616037</v>
      </c>
      <c r="O9" s="65">
        <v>-168.14255004861963</v>
      </c>
      <c r="P9" s="65">
        <v>-155.93683706992769</v>
      </c>
      <c r="Q9" s="65">
        <v>-134.97588766482573</v>
      </c>
      <c r="R9" s="75">
        <v>-41.372203023374624</v>
      </c>
      <c r="S9" s="75">
        <v>-37.952800157511845</v>
      </c>
      <c r="T9" s="75">
        <v>-66.141343063592956</v>
      </c>
      <c r="U9" s="75">
        <v>-66.672143505791865</v>
      </c>
      <c r="V9" s="75">
        <v>-61.875618263883013</v>
      </c>
      <c r="W9" s="75">
        <v>-26.788947769308898</v>
      </c>
      <c r="X9" s="75">
        <v>-43.997635601293659</v>
      </c>
      <c r="Y9" s="59">
        <v>-33.868022136675137</v>
      </c>
      <c r="Z9" s="59">
        <v>-58.108542566700137</v>
      </c>
      <c r="AA9" s="59">
        <v>-133.01490064669164</v>
      </c>
      <c r="AB9" s="59">
        <v>-256.56756800262178</v>
      </c>
      <c r="AC9" s="59">
        <v>-253.51227580662197</v>
      </c>
      <c r="AD9" s="59">
        <v>-250.31059920911684</v>
      </c>
      <c r="AE9" s="59">
        <v>-239.17959952329801</v>
      </c>
      <c r="AF9" s="59">
        <v>-190.11372513322451</v>
      </c>
      <c r="AG9" s="59">
        <v>-60.08809185574961</v>
      </c>
      <c r="AH9" s="52">
        <v>-223.91285248784348</v>
      </c>
      <c r="AI9" s="52">
        <v>-245.56828591013922</v>
      </c>
      <c r="AJ9" s="52">
        <v>-164.85775147052212</v>
      </c>
      <c r="AK9" s="52">
        <v>-166.53599530799312</v>
      </c>
      <c r="AL9" s="52">
        <v>-229.7886797765845</v>
      </c>
      <c r="AM9" s="52">
        <v>-135.08222332982106</v>
      </c>
      <c r="AN9" s="52">
        <v>-51.96289665608478</v>
      </c>
      <c r="AO9" s="52">
        <v>-64.550019628042264</v>
      </c>
      <c r="AP9" s="52">
        <v>-249.88084716585007</v>
      </c>
    </row>
    <row r="10" spans="1:42">
      <c r="A10" s="64" t="s">
        <v>281</v>
      </c>
      <c r="B10" s="59">
        <v>-70.198379759111987</v>
      </c>
      <c r="C10" s="59">
        <v>-30.446119470783543</v>
      </c>
      <c r="D10" s="59">
        <v>73.862347478816417</v>
      </c>
      <c r="E10" s="59">
        <v>-55.901502559763927</v>
      </c>
      <c r="F10" s="59">
        <v>-76.428714998066397</v>
      </c>
      <c r="G10" s="59">
        <v>1.3169362150686936</v>
      </c>
      <c r="H10" s="59">
        <v>96.485815352524185</v>
      </c>
      <c r="I10" s="59">
        <v>-68.154740926718873</v>
      </c>
      <c r="J10" s="59">
        <v>-84.049475636242022</v>
      </c>
      <c r="K10" s="59">
        <v>4.4314745496290442</v>
      </c>
      <c r="L10" s="60">
        <v>120.029268693391</v>
      </c>
      <c r="M10" s="65">
        <v>-76.392580981515977</v>
      </c>
      <c r="N10" s="65">
        <v>-76.897877753731635</v>
      </c>
      <c r="O10" s="65">
        <v>9.6530290846378648</v>
      </c>
      <c r="P10" s="65">
        <v>140.0041923992637</v>
      </c>
      <c r="Q10" s="65">
        <v>-94.820052060687885</v>
      </c>
      <c r="R10" s="65">
        <v>-100.29998660615929</v>
      </c>
      <c r="S10" s="65">
        <v>-22.508891155176414</v>
      </c>
      <c r="T10" s="65">
        <v>-17.718097515116384</v>
      </c>
      <c r="U10" s="65">
        <v>-22.370882487005375</v>
      </c>
      <c r="V10" s="65">
        <v>-73.660347853895729</v>
      </c>
      <c r="W10" s="65">
        <v>-79.544881221402647</v>
      </c>
      <c r="X10" s="65">
        <v>-58.771962133534345</v>
      </c>
      <c r="Y10" s="59">
        <v>-59.86825619875269</v>
      </c>
      <c r="Z10" s="59">
        <v>-52.346450426151335</v>
      </c>
      <c r="AA10" s="59">
        <v>-66.891220134085728</v>
      </c>
      <c r="AB10" s="59">
        <v>-13.603366321471725</v>
      </c>
      <c r="AC10" s="59">
        <v>-152.50330990040447</v>
      </c>
      <c r="AD10" s="59">
        <v>-116.05449020902654</v>
      </c>
      <c r="AE10" s="59">
        <v>-40.868297692567836</v>
      </c>
      <c r="AF10" s="59">
        <v>82.345493268739546</v>
      </c>
      <c r="AG10" s="59">
        <v>-184.75482376993392</v>
      </c>
      <c r="AH10" s="52">
        <v>-204.19133659001196</v>
      </c>
      <c r="AI10" s="52">
        <v>-108.06008776399256</v>
      </c>
      <c r="AJ10" s="52">
        <v>91.833308685352932</v>
      </c>
      <c r="AK10" s="52">
        <v>-173.62737133642753</v>
      </c>
      <c r="AL10" s="52">
        <v>-200.08530317827501</v>
      </c>
      <c r="AM10" s="52">
        <v>-65.082419900914488</v>
      </c>
      <c r="AN10" s="52">
        <v>58.125585380485063</v>
      </c>
      <c r="AO10" s="52">
        <v>-241.4334311889146</v>
      </c>
      <c r="AP10" s="52">
        <v>-196.82327600328688</v>
      </c>
    </row>
    <row r="11" spans="1:42">
      <c r="A11" s="64" t="s">
        <v>282</v>
      </c>
      <c r="B11" s="59">
        <v>-19.598020011838855</v>
      </c>
      <c r="C11" s="59">
        <v>-17.636190459015879</v>
      </c>
      <c r="D11" s="59">
        <v>-29.508455000123092</v>
      </c>
      <c r="E11" s="59">
        <v>-16.779355813671287</v>
      </c>
      <c r="F11" s="59">
        <v>-21.090980284487042</v>
      </c>
      <c r="G11" s="59">
        <v>-17.73294694250561</v>
      </c>
      <c r="H11" s="59">
        <v>-34.181445517050918</v>
      </c>
      <c r="I11" s="59">
        <v>-17.338484511346625</v>
      </c>
      <c r="J11" s="59">
        <v>-114.62057091473568</v>
      </c>
      <c r="K11" s="59">
        <v>-74.354084129129262</v>
      </c>
      <c r="L11" s="60">
        <v>-115.38245954936849</v>
      </c>
      <c r="M11" s="65">
        <v>-74.659997969637317</v>
      </c>
      <c r="N11" s="65">
        <v>-114.88195732953695</v>
      </c>
      <c r="O11" s="65">
        <v>-77.188724079829598</v>
      </c>
      <c r="P11" s="65">
        <v>-119.59119648511052</v>
      </c>
      <c r="Q11" s="65">
        <v>-78.048016305054205</v>
      </c>
      <c r="R11" s="66">
        <v>-112.30912454738605</v>
      </c>
      <c r="S11" s="66">
        <v>-69.094963948177352</v>
      </c>
      <c r="T11" s="66">
        <v>-107.04895100631342</v>
      </c>
      <c r="U11" s="66">
        <v>-69.202272475398033</v>
      </c>
      <c r="V11" s="66">
        <v>-170.44059808555167</v>
      </c>
      <c r="W11" s="66">
        <v>-54.747786978011568</v>
      </c>
      <c r="X11" s="66">
        <v>-163.91783619692924</v>
      </c>
      <c r="Y11" s="59">
        <v>-60.689073023864367</v>
      </c>
      <c r="Z11" s="59">
        <v>-162.49538962529044</v>
      </c>
      <c r="AA11" s="59">
        <v>-58.92197830110306</v>
      </c>
      <c r="AB11" s="59">
        <v>-167.68506344010709</v>
      </c>
      <c r="AC11" s="59">
        <v>-61.974476728531229</v>
      </c>
      <c r="AD11" s="59">
        <v>-169.78457504167599</v>
      </c>
      <c r="AE11" s="59">
        <v>-64.474862072780837</v>
      </c>
      <c r="AF11" s="59">
        <v>-181.30610435971164</v>
      </c>
      <c r="AG11" s="59">
        <v>-84.308922491211405</v>
      </c>
      <c r="AH11" s="52">
        <v>-187.37888772073956</v>
      </c>
      <c r="AI11" s="52">
        <v>-71.447868992630575</v>
      </c>
      <c r="AJ11" s="52">
        <v>-212.79724903863288</v>
      </c>
      <c r="AK11" s="52">
        <v>-89.63651214667172</v>
      </c>
      <c r="AL11" s="52">
        <v>-188.29440272281923</v>
      </c>
      <c r="AM11" s="52">
        <v>-73.64335003730821</v>
      </c>
      <c r="AN11" s="52">
        <v>-219.89926921135401</v>
      </c>
      <c r="AO11" s="52">
        <v>-89.114085474219166</v>
      </c>
      <c r="AP11" s="52">
        <v>-232.23076307143512</v>
      </c>
    </row>
    <row r="12" spans="1:42">
      <c r="A12" s="64" t="s">
        <v>283</v>
      </c>
      <c r="B12" s="52">
        <v>-9.5179049806340998</v>
      </c>
      <c r="C12" s="52">
        <v>-8.6183495748944914</v>
      </c>
      <c r="D12" s="52">
        <v>-9.4512439400137733</v>
      </c>
      <c r="E12" s="52">
        <v>-10.786949302304508</v>
      </c>
      <c r="F12" s="52">
        <v>-8.5319737311622887</v>
      </c>
      <c r="G12" s="52">
        <v>-5.5241304364980675</v>
      </c>
      <c r="H12" s="52">
        <v>-5.0529635515234137</v>
      </c>
      <c r="I12" s="52">
        <v>-4.9830645018779594</v>
      </c>
      <c r="J12" s="52">
        <v>-8.5039118442598767</v>
      </c>
      <c r="K12" s="52">
        <v>-7.7679552046385298</v>
      </c>
      <c r="L12" s="52">
        <v>-3.4581698282962474</v>
      </c>
      <c r="M12" s="52">
        <v>-4.3362394553668837</v>
      </c>
      <c r="N12" s="52">
        <v>-5.5432217082568673</v>
      </c>
      <c r="O12" s="52">
        <v>-5.8346480023528553</v>
      </c>
      <c r="P12" s="52">
        <v>-5.3281972947293781</v>
      </c>
      <c r="Q12" s="52">
        <v>-5.905808578463339</v>
      </c>
      <c r="R12" s="52">
        <v>-38.652554920168647</v>
      </c>
      <c r="S12" s="52">
        <v>-0.77979790212095645</v>
      </c>
      <c r="T12" s="52">
        <v>-0.74115119184449851</v>
      </c>
      <c r="U12" s="52">
        <v>-1.1126272840290101</v>
      </c>
      <c r="V12" s="52">
        <v>-0.55378726906558728</v>
      </c>
      <c r="W12" s="52">
        <v>-1.5393635828064971</v>
      </c>
      <c r="X12" s="52">
        <v>-2.7479348583597929</v>
      </c>
      <c r="Y12" s="52">
        <v>-11.228391239048223</v>
      </c>
      <c r="Z12" s="52">
        <v>-9.5605766351708006</v>
      </c>
      <c r="AA12" s="52">
        <v>-4.290896893743561</v>
      </c>
      <c r="AB12" s="52">
        <v>-31.850197076542941</v>
      </c>
      <c r="AC12" s="52">
        <v>-63.574313890147039</v>
      </c>
      <c r="AD12" s="52">
        <v>-36.461635544174861</v>
      </c>
      <c r="AE12" s="52">
        <v>-30.641582731119414</v>
      </c>
      <c r="AF12" s="52">
        <v>-34.690929998728365</v>
      </c>
      <c r="AG12" s="52">
        <v>-73.323075752223801</v>
      </c>
      <c r="AH12" s="52">
        <v>-57.93264358845304</v>
      </c>
      <c r="AI12" s="52">
        <v>-52.15798720871566</v>
      </c>
      <c r="AJ12" s="52">
        <v>-9.7089634388066202</v>
      </c>
      <c r="AK12" s="52">
        <v>-14.785852421199408</v>
      </c>
      <c r="AL12" s="52">
        <v>-17.444238215245257</v>
      </c>
      <c r="AM12" s="52">
        <v>-20.578517737654373</v>
      </c>
      <c r="AN12" s="52">
        <v>-16.596084755324071</v>
      </c>
      <c r="AO12" s="52">
        <v>-23.166054740841524</v>
      </c>
      <c r="AP12" s="52">
        <v>-33.639467706900874</v>
      </c>
    </row>
    <row r="13" spans="1:42">
      <c r="A13" s="64" t="s">
        <v>284</v>
      </c>
      <c r="B13" s="59">
        <v>-102.27431365150902</v>
      </c>
      <c r="C13" s="59">
        <v>-130.42304350130618</v>
      </c>
      <c r="D13" s="59">
        <v>-137.03534986389212</v>
      </c>
      <c r="E13" s="59">
        <v>-159.4655562578227</v>
      </c>
      <c r="F13" s="59">
        <v>-108.00002762371511</v>
      </c>
      <c r="G13" s="59">
        <v>-67.511870151792806</v>
      </c>
      <c r="H13" s="59">
        <v>-99.291714767679807</v>
      </c>
      <c r="I13" s="59">
        <v>-160.45998423097024</v>
      </c>
      <c r="J13" s="59">
        <v>-139.47469018103465</v>
      </c>
      <c r="K13" s="59">
        <v>-129.73802978070182</v>
      </c>
      <c r="L13" s="60">
        <v>-140.41876936528047</v>
      </c>
      <c r="M13" s="65">
        <v>-180.6996094631113</v>
      </c>
      <c r="N13" s="65">
        <v>-177.98185540374726</v>
      </c>
      <c r="O13" s="65">
        <v>-146.27066273086976</v>
      </c>
      <c r="P13" s="65">
        <v>-101.32446353662894</v>
      </c>
      <c r="Q13" s="65">
        <v>-120.22298051464566</v>
      </c>
      <c r="R13" s="65">
        <v>-43.140129165688322</v>
      </c>
      <c r="S13" s="65">
        <v>-124.97933299034781</v>
      </c>
      <c r="T13" s="65">
        <v>-93.49550007264304</v>
      </c>
      <c r="U13" s="65">
        <v>-81.786161321366066</v>
      </c>
      <c r="V13" s="65">
        <v>-36.311259112365732</v>
      </c>
      <c r="W13" s="65">
        <v>-40.667530697247578</v>
      </c>
      <c r="X13" s="65">
        <v>-166.4459961398959</v>
      </c>
      <c r="Y13" s="59">
        <v>-119.89262973610541</v>
      </c>
      <c r="Z13" s="59">
        <v>-77.054359092694298</v>
      </c>
      <c r="AA13" s="59">
        <v>-51.016592007702641</v>
      </c>
      <c r="AB13" s="59">
        <v>-175</v>
      </c>
      <c r="AC13" s="59">
        <v>-191.11512437871488</v>
      </c>
      <c r="AD13" s="59">
        <v>-123.79904037018974</v>
      </c>
      <c r="AE13" s="59">
        <v>-136.77929722444162</v>
      </c>
      <c r="AF13" s="59">
        <v>-152.78822455981782</v>
      </c>
      <c r="AG13" s="59">
        <v>-245.26885745338006</v>
      </c>
      <c r="AH13" s="52">
        <v>-234.01957167249969</v>
      </c>
      <c r="AI13" s="52">
        <v>-152.6190700700584</v>
      </c>
      <c r="AJ13" s="52">
        <v>-206.45252230446943</v>
      </c>
      <c r="AK13" s="52">
        <v>-347.81214962657521</v>
      </c>
      <c r="AL13" s="52">
        <v>-119.01988687221601</v>
      </c>
      <c r="AM13" s="52">
        <v>-175.11284006993714</v>
      </c>
      <c r="AN13" s="52">
        <v>-215.73552617200929</v>
      </c>
      <c r="AO13" s="52">
        <v>-296.13749006369119</v>
      </c>
      <c r="AP13" s="52">
        <v>-167.41079886509249</v>
      </c>
    </row>
    <row r="14" spans="1:42">
      <c r="A14" s="64" t="s">
        <v>59</v>
      </c>
      <c r="B14" s="52">
        <v>-78.445974844075124</v>
      </c>
      <c r="C14" s="52">
        <v>-200.80419600276554</v>
      </c>
      <c r="D14" s="52">
        <v>-75.959689520241341</v>
      </c>
      <c r="E14" s="52">
        <v>-73.435753429588729</v>
      </c>
      <c r="F14" s="52">
        <v>-55.814686399215695</v>
      </c>
      <c r="G14" s="52">
        <v>-82.523071654122873</v>
      </c>
      <c r="H14" s="52">
        <v>-88.100966377832904</v>
      </c>
      <c r="I14" s="52">
        <v>-109.58314210073711</v>
      </c>
      <c r="J14" s="52">
        <v>-90.908111505372233</v>
      </c>
      <c r="K14" s="52">
        <v>-69.733022388571584</v>
      </c>
      <c r="L14" s="52">
        <v>-89.732063431801876</v>
      </c>
      <c r="M14" s="52">
        <v>-137.95972675818476</v>
      </c>
      <c r="N14" s="52">
        <v>-136.25437856643819</v>
      </c>
      <c r="O14" s="52">
        <v>-69.74545538932486</v>
      </c>
      <c r="P14" s="52">
        <v>-55.772026688363567</v>
      </c>
      <c r="Q14" s="52">
        <v>-155.40325642860836</v>
      </c>
      <c r="R14" s="52">
        <v>-36.672692721245546</v>
      </c>
      <c r="S14" s="52">
        <v>-82.537423899251266</v>
      </c>
      <c r="T14" s="52">
        <v>-59.178303498436598</v>
      </c>
      <c r="U14" s="52">
        <v>-154.46814629152706</v>
      </c>
      <c r="V14" s="52">
        <v>-77.079581355169751</v>
      </c>
      <c r="W14" s="52">
        <v>-89.073223940625738</v>
      </c>
      <c r="X14" s="52">
        <v>-75.969730231169251</v>
      </c>
      <c r="Y14" s="52">
        <v>-165.67555292163183</v>
      </c>
      <c r="Z14" s="52">
        <v>-90.568980569596405</v>
      </c>
      <c r="AA14" s="52">
        <v>-69.969454451287717</v>
      </c>
      <c r="AB14" s="52">
        <v>-24.199040659698795</v>
      </c>
      <c r="AC14" s="52">
        <v>-94.140855561971307</v>
      </c>
      <c r="AD14" s="52">
        <v>-93.415750660921958</v>
      </c>
      <c r="AE14" s="52">
        <v>-72.215049454704243</v>
      </c>
      <c r="AF14" s="52">
        <v>-18.092421899944469</v>
      </c>
      <c r="AG14" s="52">
        <v>-75.901650134897025</v>
      </c>
      <c r="AH14" s="52">
        <v>-136.91526873407091</v>
      </c>
      <c r="AI14" s="52">
        <v>-17.873101407553641</v>
      </c>
      <c r="AJ14" s="52">
        <v>-100.87084763541571</v>
      </c>
      <c r="AK14" s="52">
        <v>-229.86597425230542</v>
      </c>
      <c r="AL14" s="52">
        <v>-69.951154054392646</v>
      </c>
      <c r="AM14" s="52">
        <v>-113.23961896193867</v>
      </c>
      <c r="AN14" s="52">
        <v>-148.49491925774998</v>
      </c>
      <c r="AO14" s="52">
        <v>-173.43032721246425</v>
      </c>
      <c r="AP14" s="52">
        <v>-220.14612052788914</v>
      </c>
    </row>
    <row r="15" spans="1:42">
      <c r="A15" s="64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2"/>
      <c r="AI15" s="52"/>
      <c r="AK15" s="52"/>
      <c r="AL15" s="140"/>
      <c r="AP15" s="52"/>
    </row>
    <row r="16" spans="1:42">
      <c r="A16" s="53" t="s">
        <v>285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52"/>
      <c r="AI16" s="52"/>
      <c r="AK16" s="140"/>
      <c r="AL16" s="140"/>
      <c r="AP16" s="52"/>
    </row>
    <row r="17" spans="1:42">
      <c r="A17" s="68" t="s">
        <v>286</v>
      </c>
      <c r="B17" s="70">
        <v>-15.92</v>
      </c>
      <c r="C17" s="70">
        <v>-3.33</v>
      </c>
      <c r="D17" s="70">
        <v>0.28000000000000003</v>
      </c>
      <c r="E17" s="70">
        <v>-9.08</v>
      </c>
      <c r="F17" s="70">
        <v>-13.464439286893601</v>
      </c>
      <c r="G17" s="70">
        <v>-9.4560669283633203</v>
      </c>
      <c r="H17" s="70">
        <v>-10.280783345013134</v>
      </c>
      <c r="I17" s="70">
        <v>-10.753878562279436</v>
      </c>
      <c r="J17" s="70">
        <v>45.271116019567167</v>
      </c>
      <c r="K17" s="70">
        <v>46.64776707363918</v>
      </c>
      <c r="L17" s="70">
        <v>46.800104161551431</v>
      </c>
      <c r="M17" s="70">
        <v>46.01055018008303</v>
      </c>
      <c r="N17" s="71">
        <v>57.98930771410042</v>
      </c>
      <c r="O17" s="71">
        <v>44.832809048464675</v>
      </c>
      <c r="P17" s="71">
        <v>49.283117242855425</v>
      </c>
      <c r="Q17" s="71">
        <v>44.154714144286416</v>
      </c>
      <c r="R17" s="71">
        <v>62.266475380000379</v>
      </c>
      <c r="S17" s="71">
        <v>62.509823628177699</v>
      </c>
      <c r="T17" s="63">
        <v>71.638238873390037</v>
      </c>
      <c r="U17" s="63">
        <v>62.190852263924853</v>
      </c>
      <c r="V17" s="63">
        <v>45.288957045113492</v>
      </c>
      <c r="W17" s="63">
        <v>54.629637343981408</v>
      </c>
      <c r="X17" s="63">
        <v>50.941459858709862</v>
      </c>
      <c r="Y17" s="63">
        <v>52.354259054511765</v>
      </c>
      <c r="Z17" s="63">
        <v>47.303145317686614</v>
      </c>
      <c r="AA17" s="63">
        <v>60.467694578160099</v>
      </c>
      <c r="AB17" s="63">
        <v>53.433826660411114</v>
      </c>
      <c r="AC17" s="63">
        <v>49.747323375405742</v>
      </c>
      <c r="AD17" s="63">
        <v>48.107255902008944</v>
      </c>
      <c r="AE17" s="63">
        <v>63.964781008514869</v>
      </c>
      <c r="AF17" s="63">
        <v>61.777971801975475</v>
      </c>
      <c r="AG17" s="63">
        <v>51.454334227084772</v>
      </c>
      <c r="AH17" s="52">
        <v>70.547934726833546</v>
      </c>
      <c r="AI17" s="52">
        <v>76.908274932399621</v>
      </c>
      <c r="AJ17" s="52">
        <v>84.607755536437026</v>
      </c>
      <c r="AK17" s="52">
        <v>71.704771765564004</v>
      </c>
      <c r="AL17" s="52">
        <v>62.362970966358041</v>
      </c>
      <c r="AM17" s="52">
        <v>66.829291198667647</v>
      </c>
      <c r="AN17" s="52">
        <v>75.938661470769915</v>
      </c>
      <c r="AO17" s="52">
        <v>70.611855226871825</v>
      </c>
      <c r="AP17" s="52">
        <v>75.331084194853119</v>
      </c>
    </row>
    <row r="18" spans="1:42">
      <c r="A18" s="68" t="s">
        <v>287</v>
      </c>
      <c r="B18" s="72">
        <v>-113.8928345540981</v>
      </c>
      <c r="C18" s="72">
        <v>-102.36682940400374</v>
      </c>
      <c r="D18" s="72">
        <v>7.7412830288217265</v>
      </c>
      <c r="E18" s="72">
        <v>1.8194495649674138</v>
      </c>
      <c r="F18" s="72">
        <v>-139.75618899388772</v>
      </c>
      <c r="G18" s="72">
        <v>-159.22653559239646</v>
      </c>
      <c r="H18" s="72">
        <v>-206.68446190877268</v>
      </c>
      <c r="I18" s="72">
        <v>-259.36965540474353</v>
      </c>
      <c r="J18" s="72">
        <v>-131.53023800638385</v>
      </c>
      <c r="K18" s="72">
        <v>-191.97591080340791</v>
      </c>
      <c r="L18" s="72">
        <v>-130.96503247220568</v>
      </c>
      <c r="M18" s="72">
        <v>-149.19041400583367</v>
      </c>
      <c r="N18" s="66">
        <v>-228.26550864348945</v>
      </c>
      <c r="O18" s="66">
        <v>-221.0291764416678</v>
      </c>
      <c r="P18" s="66">
        <v>-235.76921062754792</v>
      </c>
      <c r="Q18" s="66">
        <v>-261.07246934002916</v>
      </c>
      <c r="R18" s="66">
        <v>-55.541065045714284</v>
      </c>
      <c r="S18" s="66">
        <v>-148.66546968585547</v>
      </c>
      <c r="T18" s="63">
        <v>-174.34897210388544</v>
      </c>
      <c r="U18" s="63">
        <v>-351.28305749039941</v>
      </c>
      <c r="V18" s="63">
        <v>-334.93089096748537</v>
      </c>
      <c r="W18" s="63">
        <v>-303.56601798035967</v>
      </c>
      <c r="X18" s="63">
        <v>-459.56251308475987</v>
      </c>
      <c r="Y18" s="63">
        <v>-607.17620263747688</v>
      </c>
      <c r="Z18" s="63">
        <v>-469.97001514550902</v>
      </c>
      <c r="AA18" s="63">
        <v>-300.37386343818071</v>
      </c>
      <c r="AB18" s="63">
        <v>-386.84806785625824</v>
      </c>
      <c r="AC18" s="63">
        <v>-362.45868366770122</v>
      </c>
      <c r="AD18" s="63">
        <v>-384.66933448639799</v>
      </c>
      <c r="AE18" s="63">
        <v>-384.66140023053543</v>
      </c>
      <c r="AF18" s="63">
        <v>-388.59226545123528</v>
      </c>
      <c r="AG18" s="63">
        <v>-477.83272506419183</v>
      </c>
      <c r="AH18" s="52">
        <v>-494.44884328102944</v>
      </c>
      <c r="AI18" s="52">
        <v>-750.76936861634772</v>
      </c>
      <c r="AJ18" s="52">
        <v>-585.39801839361257</v>
      </c>
      <c r="AK18" s="52">
        <v>-370.93220790311841</v>
      </c>
      <c r="AL18" s="52">
        <v>-378.67796991211566</v>
      </c>
      <c r="AM18" s="52">
        <v>-573.76993504111158</v>
      </c>
      <c r="AN18" s="52">
        <v>-766.577388239382</v>
      </c>
      <c r="AO18" s="52">
        <v>-1271.5540071707687</v>
      </c>
      <c r="AP18" s="52">
        <v>-1226.8844263621136</v>
      </c>
    </row>
    <row r="19" spans="1:42">
      <c r="A19" s="68" t="s">
        <v>288</v>
      </c>
      <c r="B19" s="72">
        <v>-44.686344167357611</v>
      </c>
      <c r="C19" s="72">
        <v>-57.449279393995702</v>
      </c>
      <c r="D19" s="72">
        <v>-58.814234700216431</v>
      </c>
      <c r="E19" s="72">
        <v>-58.947843644141358</v>
      </c>
      <c r="F19" s="72">
        <v>-57.897566251327362</v>
      </c>
      <c r="G19" s="72">
        <v>-65.149378304927836</v>
      </c>
      <c r="H19" s="72">
        <v>-68.779717244416645</v>
      </c>
      <c r="I19" s="72">
        <v>-72.988060855827825</v>
      </c>
      <c r="J19" s="72">
        <v>-72.130678314762989</v>
      </c>
      <c r="K19" s="72">
        <v>-55.618690288052029</v>
      </c>
      <c r="L19" s="72">
        <v>-73.174053172441575</v>
      </c>
      <c r="M19" s="72">
        <v>-80.733018133994491</v>
      </c>
      <c r="N19" s="66">
        <v>-85.10889684171859</v>
      </c>
      <c r="O19" s="66">
        <v>-97.483791863147758</v>
      </c>
      <c r="P19" s="66">
        <v>-99.105879457151275</v>
      </c>
      <c r="Q19" s="66">
        <v>-98.387472139011834</v>
      </c>
      <c r="R19" s="66">
        <v>-91.076589209734408</v>
      </c>
      <c r="S19" s="66">
        <v>-86.489284013750847</v>
      </c>
      <c r="T19" s="63">
        <v>-81.125928622954802</v>
      </c>
      <c r="U19" s="63">
        <v>-76.567612822569998</v>
      </c>
      <c r="V19" s="63">
        <v>-74.675704443663946</v>
      </c>
      <c r="W19" s="63">
        <v>-74.268721348998824</v>
      </c>
      <c r="X19" s="63">
        <v>-71.90086682013694</v>
      </c>
      <c r="Y19" s="63">
        <v>-59.750461609613069</v>
      </c>
      <c r="Z19" s="63">
        <v>-66.646289329074435</v>
      </c>
      <c r="AA19" s="63">
        <v>-64.860195303351389</v>
      </c>
      <c r="AB19" s="63">
        <v>-63.639945519715639</v>
      </c>
      <c r="AC19" s="63">
        <v>-61.277282193692074</v>
      </c>
      <c r="AD19" s="63">
        <v>-46.141180561344179</v>
      </c>
      <c r="AE19" s="63">
        <v>-62.167510023560986</v>
      </c>
      <c r="AF19" s="63">
        <v>-49.324718106513373</v>
      </c>
      <c r="AG19" s="63">
        <v>-39.445796546404807</v>
      </c>
      <c r="AH19" s="52">
        <v>-36.120592869164433</v>
      </c>
      <c r="AI19" s="52">
        <v>-45.720396130154114</v>
      </c>
      <c r="AJ19" s="52">
        <v>-51.340047969221793</v>
      </c>
      <c r="AK19" s="52">
        <v>-56.230915650833524</v>
      </c>
      <c r="AL19" s="52">
        <v>-69.54265601345756</v>
      </c>
      <c r="AM19" s="52">
        <v>-66.666611520025754</v>
      </c>
      <c r="AN19" s="52">
        <v>-65.883587235094723</v>
      </c>
      <c r="AO19" s="52">
        <v>-80.932855871322872</v>
      </c>
      <c r="AP19" s="52">
        <v>-87.151497744272177</v>
      </c>
    </row>
    <row r="20" spans="1:42">
      <c r="A20" s="68" t="s">
        <v>289</v>
      </c>
      <c r="B20" s="72">
        <v>-80.887418545550844</v>
      </c>
      <c r="C20" s="72">
        <v>-58.810258102658992</v>
      </c>
      <c r="D20" s="72">
        <v>-121.42360769877928</v>
      </c>
      <c r="E20" s="72">
        <v>-197.07338516355918</v>
      </c>
      <c r="F20" s="72">
        <v>-69.727718057748177</v>
      </c>
      <c r="G20" s="72">
        <v>-198.11796557216479</v>
      </c>
      <c r="H20" s="72">
        <v>-95.203619259800647</v>
      </c>
      <c r="I20" s="72">
        <v>-178.28139185357506</v>
      </c>
      <c r="J20" s="72">
        <v>-60.388675834715706</v>
      </c>
      <c r="K20" s="72">
        <v>-175.13144884479414</v>
      </c>
      <c r="L20" s="72">
        <v>-145.2073099247061</v>
      </c>
      <c r="M20" s="72">
        <v>-175.88993493825521</v>
      </c>
      <c r="N20" s="66">
        <v>-46.415478864653821</v>
      </c>
      <c r="O20" s="66">
        <v>-163.33832148409888</v>
      </c>
      <c r="P20" s="66">
        <v>-138.16909061003091</v>
      </c>
      <c r="Q20" s="66">
        <v>-154.10890550923924</v>
      </c>
      <c r="R20" s="66">
        <v>-54.127450745879358</v>
      </c>
      <c r="S20" s="66">
        <v>-148.5075270688634</v>
      </c>
      <c r="T20" s="63">
        <v>-138.16400624048183</v>
      </c>
      <c r="U20" s="63">
        <v>-125.08856606100932</v>
      </c>
      <c r="V20" s="63">
        <v>-46.274017106310353</v>
      </c>
      <c r="W20" s="63">
        <v>-148.69027699138505</v>
      </c>
      <c r="X20" s="63">
        <v>-138.37548656170699</v>
      </c>
      <c r="Y20" s="63">
        <v>-118.75437716973875</v>
      </c>
      <c r="Z20" s="63">
        <v>-28.448239803749473</v>
      </c>
      <c r="AA20" s="63">
        <v>-137.94120747492536</v>
      </c>
      <c r="AB20" s="63">
        <v>-136.27289890625158</v>
      </c>
      <c r="AC20" s="63">
        <v>-159.18055146695121</v>
      </c>
      <c r="AD20" s="63">
        <v>-64.896197555383054</v>
      </c>
      <c r="AE20" s="63">
        <v>-216.92445266691283</v>
      </c>
      <c r="AF20" s="63">
        <v>-149.98367260275967</v>
      </c>
      <c r="AG20" s="63">
        <v>-245.2672181589391</v>
      </c>
      <c r="AH20" s="52">
        <v>-165.44336090528967</v>
      </c>
      <c r="AI20" s="52">
        <v>-145.94189388225513</v>
      </c>
      <c r="AJ20" s="52">
        <v>-197.98636235258863</v>
      </c>
      <c r="AK20" s="52">
        <v>-142.95759609979189</v>
      </c>
      <c r="AL20" s="52">
        <v>-155.18011741459637</v>
      </c>
      <c r="AM20" s="52">
        <v>-134.73082721079214</v>
      </c>
      <c r="AN20" s="52">
        <v>-201.54808956594766</v>
      </c>
      <c r="AO20" s="52">
        <v>-143.82409797156515</v>
      </c>
      <c r="AP20" s="52">
        <v>-142.30370291856005</v>
      </c>
    </row>
    <row r="21" spans="1:42">
      <c r="A21" s="68" t="s">
        <v>290</v>
      </c>
      <c r="B21" s="72">
        <v>0.4015812455704717</v>
      </c>
      <c r="C21" s="72">
        <v>0.4321270022795225</v>
      </c>
      <c r="D21" s="72">
        <v>0.36741287324287897</v>
      </c>
      <c r="E21" s="72">
        <v>0.4032769183669187</v>
      </c>
      <c r="F21" s="72">
        <v>0.39777337652479805</v>
      </c>
      <c r="G21" s="72">
        <v>0.49673435537953009</v>
      </c>
      <c r="H21" s="72">
        <v>0.77871992305662885</v>
      </c>
      <c r="I21" s="72">
        <v>-4.823650911123508</v>
      </c>
      <c r="J21" s="72">
        <v>3.7368816526223068</v>
      </c>
      <c r="K21" s="72">
        <v>3.8237807881061006</v>
      </c>
      <c r="L21" s="72">
        <v>5.0022039876300033</v>
      </c>
      <c r="M21" s="72">
        <v>3.9266056520337758</v>
      </c>
      <c r="N21" s="66">
        <v>10.410487340604204</v>
      </c>
      <c r="O21" s="66">
        <v>9.928701998302639</v>
      </c>
      <c r="P21" s="66">
        <v>7.2165963988868196</v>
      </c>
      <c r="Q21" s="66">
        <v>8.3269434986310706</v>
      </c>
      <c r="R21" s="66">
        <v>6.1469783500000004</v>
      </c>
      <c r="S21" s="66">
        <v>1.6017823499999999</v>
      </c>
      <c r="T21" s="63">
        <v>1.0654133799999999</v>
      </c>
      <c r="U21" s="63">
        <v>1.1167080700000001</v>
      </c>
      <c r="V21" s="63">
        <v>0.55928671102787675</v>
      </c>
      <c r="W21" s="63">
        <v>0.44272400513997467</v>
      </c>
      <c r="X21" s="63">
        <v>0.40701737987225795</v>
      </c>
      <c r="Y21" s="63">
        <v>0.46179174549542557</v>
      </c>
      <c r="Z21" s="63">
        <v>0.31969115928819347</v>
      </c>
      <c r="AA21" s="63">
        <v>0.73140396711604083</v>
      </c>
      <c r="AB21" s="63">
        <v>2.5496998547673715</v>
      </c>
      <c r="AC21" s="63">
        <v>5.272569312446624</v>
      </c>
      <c r="AD21" s="63">
        <v>10.718379156111499</v>
      </c>
      <c r="AE21" s="63">
        <v>9.712391983782263</v>
      </c>
      <c r="AF21" s="63">
        <v>14.103795381567439</v>
      </c>
      <c r="AG21" s="63">
        <v>19.11019050215458</v>
      </c>
      <c r="AH21" s="52">
        <v>20.191712907711665</v>
      </c>
      <c r="AI21" s="52">
        <v>19.915326252640547</v>
      </c>
      <c r="AJ21" s="52">
        <v>15.608170469242349</v>
      </c>
      <c r="AK21" s="52">
        <v>12.845851334996869</v>
      </c>
      <c r="AL21" s="52">
        <v>20.272500026152912</v>
      </c>
      <c r="AM21" s="52">
        <v>16.297835687411066</v>
      </c>
      <c r="AN21" s="52">
        <v>19.679237723434181</v>
      </c>
      <c r="AO21" s="52">
        <v>21.5333850186279</v>
      </c>
      <c r="AP21" s="52">
        <v>17.862700415623465</v>
      </c>
    </row>
    <row r="22" spans="1:42">
      <c r="A22" s="69" t="s">
        <v>291</v>
      </c>
      <c r="B22" s="69">
        <v>0</v>
      </c>
      <c r="C22" s="69">
        <v>0</v>
      </c>
      <c r="D22" s="69">
        <v>0</v>
      </c>
      <c r="E22" s="69">
        <v>0</v>
      </c>
      <c r="F22" s="69">
        <v>0</v>
      </c>
      <c r="G22" s="70">
        <v>0</v>
      </c>
      <c r="H22" s="72">
        <v>0</v>
      </c>
      <c r="I22" s="72">
        <v>0</v>
      </c>
      <c r="J22" s="72">
        <v>2.1204412480025017</v>
      </c>
      <c r="K22" s="72">
        <v>5.7260313118671764</v>
      </c>
      <c r="L22" s="72">
        <v>2.9557192568273107</v>
      </c>
      <c r="M22" s="72">
        <v>2.407586588052927</v>
      </c>
      <c r="N22" s="66">
        <v>2.7571544615643653</v>
      </c>
      <c r="O22" s="66">
        <v>2.0684401399227106</v>
      </c>
      <c r="P22" s="66">
        <v>11.806930121407806</v>
      </c>
      <c r="Q22" s="66">
        <v>10.700291188227018</v>
      </c>
      <c r="R22" s="66">
        <v>3.1252244086502063</v>
      </c>
      <c r="S22" s="66">
        <v>2.9848168870394209</v>
      </c>
      <c r="T22" s="63">
        <v>2.6886146534356481</v>
      </c>
      <c r="U22" s="63">
        <v>0.40449638438955482</v>
      </c>
      <c r="V22" s="63">
        <v>0.30695721628309447</v>
      </c>
      <c r="W22" s="63">
        <v>0.77191184191110662</v>
      </c>
      <c r="X22" s="63">
        <v>0.42231608836490497</v>
      </c>
      <c r="Y22" s="63">
        <v>-0.4894331104714027</v>
      </c>
      <c r="Z22" s="63">
        <v>10.081063023500382</v>
      </c>
      <c r="AA22" s="63">
        <v>1.2951528500019978</v>
      </c>
      <c r="AB22" s="63">
        <v>6.5154574241665291</v>
      </c>
      <c r="AC22" s="63">
        <v>10.949025715606419</v>
      </c>
      <c r="AD22" s="63">
        <v>2.473548328396685</v>
      </c>
      <c r="AE22" s="63">
        <v>0.13235974823119878</v>
      </c>
      <c r="AF22" s="63">
        <v>-1.5055877299657647</v>
      </c>
      <c r="AG22" s="63">
        <v>-2.8957454051926543</v>
      </c>
      <c r="AH22" s="52">
        <v>-0.31748461351389656</v>
      </c>
      <c r="AI22" s="52">
        <v>0.11671590977903923</v>
      </c>
      <c r="AJ22" s="52">
        <v>0.33037719837457807</v>
      </c>
      <c r="AK22" s="52">
        <v>7.2697000054757266E-2</v>
      </c>
      <c r="AL22" s="52">
        <v>-0.30054840195143623</v>
      </c>
      <c r="AM22" s="52">
        <v>-7.4816031676577341E-2</v>
      </c>
      <c r="AN22" s="52">
        <v>0.84173864712758784</v>
      </c>
      <c r="AO22" s="52">
        <v>0.64156441591227598</v>
      </c>
      <c r="AP22" s="52">
        <v>0.64156441591227598</v>
      </c>
    </row>
    <row r="23" spans="1:42">
      <c r="A23" s="69" t="s">
        <v>292</v>
      </c>
      <c r="B23" s="73">
        <v>-254.98571111201605</v>
      </c>
      <c r="C23" s="73">
        <v>-221.53042158652465</v>
      </c>
      <c r="D23" s="73">
        <v>-171.84194945265554</v>
      </c>
      <c r="E23" s="73">
        <v>-262.88690042966499</v>
      </c>
      <c r="F23" s="73">
        <v>-280.06249628466156</v>
      </c>
      <c r="G23" s="73">
        <v>-430.12735363880716</v>
      </c>
      <c r="H23" s="73">
        <v>-379.11393463819468</v>
      </c>
      <c r="I23" s="73">
        <v>-523.28622454596336</v>
      </c>
      <c r="J23" s="73">
        <v>-212.9211532356706</v>
      </c>
      <c r="K23" s="73">
        <v>-366.52847076264163</v>
      </c>
      <c r="L23" s="73">
        <v>-294.58836816334463</v>
      </c>
      <c r="M23" s="73">
        <v>-353.46862465791355</v>
      </c>
      <c r="N23" s="73">
        <v>-288.63293483359286</v>
      </c>
      <c r="O23" s="73">
        <v>-425.02133860222443</v>
      </c>
      <c r="P23" s="73">
        <v>-404.73753693158005</v>
      </c>
      <c r="Q23" s="73">
        <v>-450.38689815713576</v>
      </c>
      <c r="R23" s="73">
        <v>-129.20642686267746</v>
      </c>
      <c r="S23" s="73">
        <v>-316.56585790325261</v>
      </c>
      <c r="T23" s="73">
        <v>-318.24664006049636</v>
      </c>
      <c r="U23" s="73">
        <v>-489.22717965566432</v>
      </c>
      <c r="V23" s="73">
        <v>-409.72541154503517</v>
      </c>
      <c r="W23" s="73">
        <v>-470.68074312971106</v>
      </c>
      <c r="X23" s="73">
        <v>-618.06807313965669</v>
      </c>
      <c r="Y23" s="63">
        <v>-733.3544237272929</v>
      </c>
      <c r="Z23" s="63">
        <v>-267.44876757977931</v>
      </c>
      <c r="AA23" s="63">
        <v>-306.44017700618292</v>
      </c>
      <c r="AB23" s="63">
        <v>-524.26192834288042</v>
      </c>
      <c r="AC23" s="63">
        <v>-516.94759892488571</v>
      </c>
      <c r="AD23" s="63">
        <v>-434.40752921660817</v>
      </c>
      <c r="AE23" s="63">
        <v>-589.94383018048097</v>
      </c>
      <c r="AF23" s="63">
        <v>-513.52447670693118</v>
      </c>
      <c r="AG23" s="63">
        <v>-694.87696044548898</v>
      </c>
      <c r="AH23" s="73">
        <v>-605.59063403445225</v>
      </c>
      <c r="AI23" s="73">
        <v>-845.49134153393766</v>
      </c>
      <c r="AJ23" s="73">
        <v>-734.17812551136899</v>
      </c>
      <c r="AK23" s="73">
        <v>-485.49739955312828</v>
      </c>
      <c r="AL23" s="73">
        <v>-521.06582074961011</v>
      </c>
      <c r="AM23" s="73">
        <v>-692.11506291752744</v>
      </c>
      <c r="AN23" s="73">
        <v>-937.55088565909261</v>
      </c>
      <c r="AO23" s="73">
        <v>-1404.1580337918806</v>
      </c>
      <c r="AP23" s="52">
        <v>-1363.0680187197318</v>
      </c>
    </row>
    <row r="24" spans="1:42"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1"/>
      <c r="N24" s="74"/>
      <c r="O24" s="74"/>
      <c r="P24" s="74"/>
      <c r="Q24" s="74"/>
      <c r="R24" s="74"/>
      <c r="S24" s="74"/>
      <c r="T24" s="74"/>
      <c r="U24" s="74"/>
      <c r="V24" s="69"/>
      <c r="W24" s="69"/>
      <c r="X24" s="69"/>
      <c r="Y24" s="63"/>
      <c r="Z24" s="63"/>
      <c r="AA24" s="63"/>
      <c r="AB24" s="63"/>
      <c r="AC24" s="63"/>
      <c r="AD24" s="63"/>
      <c r="AE24" s="63"/>
      <c r="AF24" s="63"/>
      <c r="AG24" s="63"/>
      <c r="AH24" s="52"/>
      <c r="AI24" s="52"/>
      <c r="AK24" s="140"/>
      <c r="AL24" s="140"/>
      <c r="AP24" s="52"/>
    </row>
    <row r="25" spans="1:42">
      <c r="A25" s="53" t="s">
        <v>293</v>
      </c>
      <c r="M25" s="62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3"/>
      <c r="Z25" s="63"/>
      <c r="AA25" s="63"/>
      <c r="AB25" s="63"/>
      <c r="AC25" s="63"/>
      <c r="AD25" s="63"/>
      <c r="AE25" s="63"/>
      <c r="AF25" s="63"/>
      <c r="AG25" s="63"/>
      <c r="AH25" s="52"/>
      <c r="AI25" s="52"/>
      <c r="AK25" s="140"/>
      <c r="AL25" s="140"/>
      <c r="AM25" s="52"/>
      <c r="AN25" s="52"/>
      <c r="AO25" s="52"/>
      <c r="AP25" s="52"/>
    </row>
    <row r="26" spans="1:42">
      <c r="A26" s="50" t="s">
        <v>294</v>
      </c>
      <c r="B26" s="52">
        <v>-213.56569225469281</v>
      </c>
      <c r="C26" s="52">
        <v>259.6164309927899</v>
      </c>
      <c r="D26" s="52">
        <v>-55.747233606180998</v>
      </c>
      <c r="E26" s="52">
        <v>-93.746431902245604</v>
      </c>
      <c r="F26" s="74">
        <v>-137.01583681360856</v>
      </c>
      <c r="G26" s="74">
        <v>-354.86685901162571</v>
      </c>
      <c r="H26" s="74">
        <v>-439</v>
      </c>
      <c r="I26" s="74">
        <v>-474</v>
      </c>
      <c r="J26" s="74">
        <v>-478.08106166643222</v>
      </c>
      <c r="K26" s="74">
        <v>-531.09752731793674</v>
      </c>
      <c r="L26" s="74">
        <v>-467.82021250076741</v>
      </c>
      <c r="M26" s="74">
        <v>-659.69577151699673</v>
      </c>
      <c r="N26" s="74">
        <v>-481.81947134933449</v>
      </c>
      <c r="O26" s="74">
        <v>-572.09614584350356</v>
      </c>
      <c r="P26" s="74">
        <v>-492.12387768300425</v>
      </c>
      <c r="Q26" s="74">
        <v>-770.32994233978411</v>
      </c>
      <c r="R26" s="74">
        <v>-369.20000000000005</v>
      </c>
      <c r="S26" s="74">
        <v>-555.1</v>
      </c>
      <c r="T26" s="74">
        <v>-311</v>
      </c>
      <c r="U26" s="74">
        <v>-457.9</v>
      </c>
      <c r="V26" s="74">
        <v>-605.84401368124259</v>
      </c>
      <c r="W26" s="74">
        <v>-314.31600172442694</v>
      </c>
      <c r="X26" s="74">
        <v>-532.74506295635206</v>
      </c>
      <c r="Y26" s="74">
        <v>-607.1176896618756</v>
      </c>
      <c r="Z26" s="74">
        <v>-671.66112621956984</v>
      </c>
      <c r="AA26" s="74">
        <v>-123.77049270530252</v>
      </c>
      <c r="AB26" s="74">
        <v>-512.07015265639802</v>
      </c>
      <c r="AC26" s="74">
        <v>-1400.4849931312615</v>
      </c>
      <c r="AD26" s="74">
        <v>-308.05690442338869</v>
      </c>
      <c r="AE26" s="74">
        <v>-540.23296637300473</v>
      </c>
      <c r="AF26" s="74">
        <v>-545.1956225115697</v>
      </c>
      <c r="AG26" s="74">
        <v>-778.15057927541329</v>
      </c>
      <c r="AH26" s="52">
        <v>-674.30187666155643</v>
      </c>
      <c r="AI26" s="52">
        <v>-958.05820311957552</v>
      </c>
      <c r="AJ26" s="52">
        <v>-414.40224069300587</v>
      </c>
      <c r="AK26" s="52">
        <v>-679.94746462774151</v>
      </c>
      <c r="AL26" s="52">
        <v>-403.29081118932697</v>
      </c>
      <c r="AM26" s="52">
        <v>-513.04415378771398</v>
      </c>
      <c r="AN26" s="52">
        <v>-903.68019685300703</v>
      </c>
      <c r="AO26" s="52">
        <v>-919.66179136309495</v>
      </c>
      <c r="AP26" s="52">
        <v>-1252.0080648380799</v>
      </c>
    </row>
    <row r="27" spans="1:42">
      <c r="A27" s="50" t="s">
        <v>295</v>
      </c>
      <c r="B27" s="52">
        <v>-5.4492793986620924</v>
      </c>
      <c r="C27" s="52">
        <v>-504.00111223044843</v>
      </c>
      <c r="D27" s="52">
        <v>-1.1665074218153109</v>
      </c>
      <c r="E27" s="52">
        <v>23.55633177536879</v>
      </c>
      <c r="F27" s="74">
        <v>42.898514831183739</v>
      </c>
      <c r="G27" s="74">
        <v>-63.622375569443598</v>
      </c>
      <c r="H27" s="74">
        <v>-84</v>
      </c>
      <c r="I27" s="74">
        <v>-395</v>
      </c>
      <c r="J27" s="74">
        <v>162.02158076489715</v>
      </c>
      <c r="K27" s="74">
        <v>238.45078006122947</v>
      </c>
      <c r="L27" s="74">
        <v>-12.106416826743018</v>
      </c>
      <c r="M27" s="74">
        <v>-449.18693856483162</v>
      </c>
      <c r="N27" s="74">
        <v>-341.48578551784442</v>
      </c>
      <c r="O27" s="74">
        <v>-18.830315439400216</v>
      </c>
      <c r="P27" s="74">
        <v>-42.038496499715663</v>
      </c>
      <c r="Q27" s="74">
        <v>30.082281805556491</v>
      </c>
      <c r="R27" s="74">
        <v>-41.5</v>
      </c>
      <c r="S27" s="74">
        <v>569.1</v>
      </c>
      <c r="T27" s="74">
        <v>-15.499999999999998</v>
      </c>
      <c r="U27" s="74">
        <v>50.999999999999993</v>
      </c>
      <c r="V27" s="74">
        <v>-84.737969066758851</v>
      </c>
      <c r="W27" s="74">
        <v>146.23758912153258</v>
      </c>
      <c r="X27" s="74">
        <v>-26.792654029386167</v>
      </c>
      <c r="Y27" s="74">
        <v>-9.7751110657032871</v>
      </c>
      <c r="Z27" s="74">
        <v>105.98148675371314</v>
      </c>
      <c r="AA27" s="74">
        <v>29.173970637806704</v>
      </c>
      <c r="AB27" s="74">
        <v>29.56652526066037</v>
      </c>
      <c r="AC27" s="74">
        <v>258.03632729474953</v>
      </c>
      <c r="AD27" s="74">
        <v>-172.76334586931765</v>
      </c>
      <c r="AE27" s="74">
        <v>273.62597534800841</v>
      </c>
      <c r="AF27" s="74">
        <v>229.93554910085439</v>
      </c>
      <c r="AG27" s="74">
        <v>487.05269516860704</v>
      </c>
      <c r="AH27" s="52">
        <v>-6.9803252424764608</v>
      </c>
      <c r="AI27" s="52">
        <v>-198.56962120616581</v>
      </c>
      <c r="AJ27" s="52">
        <v>-14.37216021683909</v>
      </c>
      <c r="AK27" s="52">
        <v>-884.73162161029143</v>
      </c>
      <c r="AL27" s="52">
        <v>-125.825383836787</v>
      </c>
      <c r="AM27" s="52">
        <v>-37.7252718919028</v>
      </c>
      <c r="AN27" s="52">
        <v>-631.84106655436904</v>
      </c>
      <c r="AO27" s="52">
        <v>-28.710863217757002</v>
      </c>
      <c r="AP27" s="52">
        <v>-29.338982467676001</v>
      </c>
    </row>
    <row r="28" spans="1:42">
      <c r="A28" s="50" t="s">
        <v>296</v>
      </c>
      <c r="B28" s="52">
        <v>0.13740072066243592</v>
      </c>
      <c r="C28" s="52">
        <v>0.26846426243007276</v>
      </c>
      <c r="D28" s="52">
        <v>-1.5957102967538279</v>
      </c>
      <c r="E28" s="52">
        <v>39.273190953568161</v>
      </c>
      <c r="F28" s="74">
        <v>15.330701347343741</v>
      </c>
      <c r="G28" s="74">
        <v>0.3742367070284871</v>
      </c>
      <c r="H28" s="74">
        <v>1</v>
      </c>
      <c r="I28" s="74">
        <v>0</v>
      </c>
      <c r="J28" s="74">
        <v>-0.49959661183097204</v>
      </c>
      <c r="K28" s="74">
        <v>-40.593052748216188</v>
      </c>
      <c r="L28" s="74">
        <v>27.981843118457004</v>
      </c>
      <c r="M28" s="74">
        <v>0.36375712993951109</v>
      </c>
      <c r="N28" s="74">
        <v>-0.47662853235038993</v>
      </c>
      <c r="O28" s="74">
        <v>2.5346987157212215</v>
      </c>
      <c r="P28" s="74">
        <v>-1.0260177420658065</v>
      </c>
      <c r="Q28" s="74">
        <v>4.8296296012968956</v>
      </c>
      <c r="R28" s="74">
        <v>-0.30000000000000004</v>
      </c>
      <c r="S28" s="74">
        <v>-2.0999999999999996</v>
      </c>
      <c r="T28" s="74">
        <v>-2.2999999999999998</v>
      </c>
      <c r="U28" s="74">
        <v>-0.89999999999999991</v>
      </c>
      <c r="V28" s="74">
        <v>-6.6598804640162772</v>
      </c>
      <c r="W28" s="74">
        <v>4.8612102537300448</v>
      </c>
      <c r="X28" s="74">
        <v>-2.148968423085492</v>
      </c>
      <c r="Y28" s="74">
        <v>-3.6046600697601554</v>
      </c>
      <c r="Z28" s="74">
        <v>-6.5565615069538099</v>
      </c>
      <c r="AA28" s="74">
        <v>-16.999095130001201</v>
      </c>
      <c r="AB28" s="74">
        <v>0.256856301847807</v>
      </c>
      <c r="AC28" s="74">
        <v>-0.5806820147399947</v>
      </c>
      <c r="AD28" s="74">
        <v>-0.36911695061315036</v>
      </c>
      <c r="AE28" s="74">
        <v>-0.71480038785889222</v>
      </c>
      <c r="AF28" s="74">
        <v>-4.6064548366958391E-2</v>
      </c>
      <c r="AG28" s="74">
        <v>-1.0533403779826418</v>
      </c>
      <c r="AH28" s="52">
        <v>8.0929736463553841</v>
      </c>
      <c r="AI28" s="52">
        <v>-8.489340996924037</v>
      </c>
      <c r="AJ28" s="52">
        <v>-7.1282211689124377</v>
      </c>
      <c r="AK28" s="52">
        <v>-5.3201712815327502</v>
      </c>
      <c r="AL28" s="52">
        <v>8.1428651075995102</v>
      </c>
      <c r="AM28" s="52">
        <v>6.9085423372759402</v>
      </c>
      <c r="AN28" s="52">
        <v>-1.02681959759177</v>
      </c>
      <c r="AO28" s="52">
        <v>-6.7832448397634399</v>
      </c>
      <c r="AP28" s="52">
        <v>12.6622372506876</v>
      </c>
    </row>
    <row r="29" spans="1:42">
      <c r="A29" s="50" t="s">
        <v>297</v>
      </c>
      <c r="B29" s="52">
        <v>-64.833903310839162</v>
      </c>
      <c r="C29" s="52">
        <v>-11.291628363479504</v>
      </c>
      <c r="D29" s="52">
        <v>-10.021259193738842</v>
      </c>
      <c r="E29" s="52">
        <v>-122.35044950182146</v>
      </c>
      <c r="F29" s="74">
        <v>-27.150429703209056</v>
      </c>
      <c r="G29" s="74">
        <v>170.66886793971906</v>
      </c>
      <c r="H29" s="74">
        <v>92</v>
      </c>
      <c r="I29" s="74">
        <v>-807</v>
      </c>
      <c r="J29" s="74">
        <v>19.032463318635479</v>
      </c>
      <c r="K29" s="74">
        <v>-21.620331391643134</v>
      </c>
      <c r="L29" s="74">
        <v>37.155482883337271</v>
      </c>
      <c r="M29" s="74">
        <v>84.653586458680394</v>
      </c>
      <c r="N29" s="74">
        <v>266.20684087247309</v>
      </c>
      <c r="O29" s="74">
        <v>47.599419447540981</v>
      </c>
      <c r="P29" s="74">
        <v>176.69581124128601</v>
      </c>
      <c r="Q29" s="74">
        <v>-485.3713998419459</v>
      </c>
      <c r="R29" s="74">
        <v>105.10000000000001</v>
      </c>
      <c r="S29" s="74">
        <v>-125.5</v>
      </c>
      <c r="T29" s="74">
        <v>217.3</v>
      </c>
      <c r="U29" s="74">
        <v>-565.79999999999995</v>
      </c>
      <c r="V29" s="74">
        <v>326.83923433511779</v>
      </c>
      <c r="W29" s="74">
        <v>-157.19466863025548</v>
      </c>
      <c r="X29" s="74">
        <v>251.73035919745433</v>
      </c>
      <c r="Y29" s="74">
        <v>-360.94111208854224</v>
      </c>
      <c r="Z29" s="74">
        <v>277.5737089664475</v>
      </c>
      <c r="AA29" s="74">
        <v>-523.26282735865516</v>
      </c>
      <c r="AB29" s="74">
        <v>502.00165687956104</v>
      </c>
      <c r="AC29" s="74">
        <v>405.00066183500974</v>
      </c>
      <c r="AD29" s="74">
        <v>981.69663732996878</v>
      </c>
      <c r="AE29" s="74">
        <v>-291.45937799464707</v>
      </c>
      <c r="AF29" s="74">
        <v>184.76503818775518</v>
      </c>
      <c r="AG29" s="74">
        <v>-995.62948674994959</v>
      </c>
      <c r="AH29" s="52">
        <v>-79.105220817887471</v>
      </c>
      <c r="AI29" s="52">
        <v>996.54569943789306</v>
      </c>
      <c r="AJ29" s="52">
        <v>250.19861403457449</v>
      </c>
      <c r="AK29" s="52">
        <v>-652.98271762359821</v>
      </c>
      <c r="AL29" s="52">
        <v>166.20189968876801</v>
      </c>
      <c r="AM29" s="52">
        <v>-367.48703378682097</v>
      </c>
      <c r="AN29" s="52">
        <v>359.90137742268399</v>
      </c>
      <c r="AO29" s="52">
        <v>118.36352814686801</v>
      </c>
      <c r="AP29" s="52">
        <v>1101.13839855111</v>
      </c>
    </row>
    <row r="30" spans="1:42">
      <c r="A30" s="50" t="s">
        <v>298</v>
      </c>
      <c r="B30" s="52">
        <v>-283.7114742435316</v>
      </c>
      <c r="C30" s="52">
        <v>-306.41964533871612</v>
      </c>
      <c r="D30" s="52">
        <v>-68.530710518489286</v>
      </c>
      <c r="E30" s="52">
        <v>-153.2673586751298</v>
      </c>
      <c r="F30" s="74">
        <v>-105.93705033829013</v>
      </c>
      <c r="G30" s="74">
        <v>-247.44612993432168</v>
      </c>
      <c r="H30" s="74">
        <v>-431</v>
      </c>
      <c r="I30" s="74">
        <v>-1677</v>
      </c>
      <c r="J30" s="74">
        <v>-297.52661419473054</v>
      </c>
      <c r="K30" s="74">
        <v>-354.86013139656654</v>
      </c>
      <c r="L30" s="74">
        <v>-414.78930332571622</v>
      </c>
      <c r="M30" s="74">
        <v>-1023.8653664932085</v>
      </c>
      <c r="N30" s="74">
        <v>-557.57504452705621</v>
      </c>
      <c r="O30" s="74">
        <v>-540.79234311964149</v>
      </c>
      <c r="P30" s="74">
        <v>-358.49258068349968</v>
      </c>
      <c r="Q30" s="74">
        <v>-1220.7894307748766</v>
      </c>
      <c r="R30" s="74">
        <v>-305.90000000000003</v>
      </c>
      <c r="S30" s="74">
        <v>-113.30000000000001</v>
      </c>
      <c r="T30" s="74">
        <v>-111.49999999999997</v>
      </c>
      <c r="U30" s="74">
        <v>-973.6</v>
      </c>
      <c r="V30" s="74">
        <v>-370.40262887689988</v>
      </c>
      <c r="W30" s="74">
        <v>-320.41187097941986</v>
      </c>
      <c r="X30" s="74">
        <v>-309.9563262113694</v>
      </c>
      <c r="Y30" s="74">
        <v>-981.43857288588129</v>
      </c>
      <c r="Z30" s="74">
        <v>-294.66249200636287</v>
      </c>
      <c r="AA30" s="74">
        <v>-499.63584140848002</v>
      </c>
      <c r="AB30" s="74">
        <v>19.754885785671235</v>
      </c>
      <c r="AC30" s="74">
        <v>-738.02868601624232</v>
      </c>
      <c r="AD30" s="74">
        <v>500.50727008664933</v>
      </c>
      <c r="AE30" s="74">
        <v>-558.78116940750215</v>
      </c>
      <c r="AF30" s="74">
        <v>-130.54109977132703</v>
      </c>
      <c r="AG30" s="74">
        <v>-1287.7807112347386</v>
      </c>
      <c r="AH30" s="52">
        <v>-752.29444907556501</v>
      </c>
      <c r="AI30" s="52">
        <v>-168.57146588477224</v>
      </c>
      <c r="AJ30" s="52">
        <v>-185.7040080441829</v>
      </c>
      <c r="AK30" s="52">
        <v>-2222.9819751431642</v>
      </c>
      <c r="AL30" s="52">
        <v>-343.14237449974701</v>
      </c>
      <c r="AM30" s="52">
        <v>-914.09570639116203</v>
      </c>
      <c r="AN30" s="52">
        <v>-1177.1361269802801</v>
      </c>
      <c r="AO30" s="52">
        <v>-836.79236834774701</v>
      </c>
      <c r="AP30" s="52">
        <v>-167.54641150395599</v>
      </c>
    </row>
    <row r="31" spans="1:42"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M31" s="52"/>
      <c r="AN31" s="52"/>
    </row>
    <row r="32" spans="1:42"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</row>
    <row r="33" spans="14:30"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</row>
    <row r="34" spans="14:30"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</row>
    <row r="35" spans="14:30"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8" spans="14:30"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</row>
  </sheetData>
  <customSheetViews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1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5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F5B54-22A9-4DE6-AE3A-CF630092FD54}">
  <sheetPr codeName="Sheet43">
    <tabColor rgb="FF286A6C"/>
  </sheetPr>
  <dimension ref="A1:K33"/>
  <sheetViews>
    <sheetView showGridLines="0" topLeftCell="A21" zoomScaleNormal="100" workbookViewId="0">
      <selection activeCell="I27" sqref="I27"/>
    </sheetView>
  </sheetViews>
  <sheetFormatPr defaultRowHeight="15.75"/>
  <cols>
    <col min="1" max="1" width="32.85546875" style="441" customWidth="1"/>
    <col min="2" max="5" width="9.7109375" style="441" bestFit="1" customWidth="1"/>
    <col min="6" max="16384" width="9.140625" style="441"/>
  </cols>
  <sheetData>
    <row r="1" spans="1:11">
      <c r="A1" s="439" t="s">
        <v>299</v>
      </c>
      <c r="B1" s="440"/>
      <c r="C1" s="440"/>
      <c r="D1" s="440"/>
      <c r="E1" s="440"/>
    </row>
    <row r="2" spans="1:11">
      <c r="A2" s="440"/>
      <c r="B2" s="440"/>
      <c r="C2" s="440"/>
      <c r="D2" s="440"/>
      <c r="E2" s="440"/>
    </row>
    <row r="3" spans="1:11" ht="47.25">
      <c r="A3" s="438" t="s">
        <v>404</v>
      </c>
      <c r="B3" s="293" t="s">
        <v>402</v>
      </c>
      <c r="C3" s="293" t="s">
        <v>403</v>
      </c>
      <c r="D3" s="293" t="s">
        <v>300</v>
      </c>
      <c r="E3" s="293" t="s">
        <v>406</v>
      </c>
      <c r="G3" s="442"/>
      <c r="H3" s="442"/>
      <c r="I3" s="442"/>
      <c r="J3" s="442"/>
      <c r="K3" s="442"/>
    </row>
    <row r="4" spans="1:11">
      <c r="A4" s="446" t="s">
        <v>405</v>
      </c>
      <c r="B4" s="333">
        <v>3013.05</v>
      </c>
      <c r="C4" s="294">
        <v>4889.0200000000004</v>
      </c>
      <c r="D4" s="305">
        <f t="shared" ref="D4:D9" si="0">(C4/B4-1)*100</f>
        <v>62.261495826488122</v>
      </c>
      <c r="E4" s="305">
        <f>(C4-B4)/$B$4*100</f>
        <v>62.261495826488108</v>
      </c>
      <c r="G4" s="442"/>
      <c r="H4" s="442"/>
      <c r="I4" s="442"/>
      <c r="J4" s="442"/>
      <c r="K4" s="442"/>
    </row>
    <row r="5" spans="1:11">
      <c r="A5" s="296" t="s">
        <v>301</v>
      </c>
      <c r="B5" s="295">
        <v>929.88</v>
      </c>
      <c r="C5" s="296">
        <v>2187.4499999999998</v>
      </c>
      <c r="D5" s="308">
        <f t="shared" si="0"/>
        <v>135.24003097173826</v>
      </c>
      <c r="E5" s="308">
        <f>(C5-B5)/$B$4*100</f>
        <v>41.737442126748633</v>
      </c>
      <c r="G5" s="442"/>
      <c r="H5" s="442"/>
      <c r="I5" s="442"/>
      <c r="J5" s="442"/>
      <c r="K5" s="442"/>
    </row>
    <row r="6" spans="1:11">
      <c r="A6" s="296" t="s">
        <v>324</v>
      </c>
      <c r="B6" s="296">
        <v>1342.1871000000001</v>
      </c>
      <c r="C6" s="296">
        <v>1795.8091999999999</v>
      </c>
      <c r="D6" s="308">
        <f>(C6/B6-1)*100</f>
        <v>33.797232889512927</v>
      </c>
      <c r="E6" s="308">
        <f>(C6-B6)/$B$4*100</f>
        <v>15.055246345065623</v>
      </c>
      <c r="G6" s="442"/>
      <c r="H6" s="442"/>
      <c r="I6" s="442"/>
      <c r="J6" s="442"/>
      <c r="K6" s="442"/>
    </row>
    <row r="7" spans="1:11">
      <c r="A7" s="296" t="s">
        <v>310</v>
      </c>
      <c r="B7" s="296">
        <v>167.31</v>
      </c>
      <c r="C7" s="296">
        <v>316.16000000000003</v>
      </c>
      <c r="D7" s="308">
        <f>(C7/B7-1)*100</f>
        <v>88.966588966588972</v>
      </c>
      <c r="E7" s="308">
        <f>(C7-B7)/$B$4*100</f>
        <v>4.9401768971640037</v>
      </c>
      <c r="G7" s="442"/>
      <c r="H7" s="442"/>
      <c r="I7" s="442"/>
      <c r="J7" s="442"/>
      <c r="K7" s="442"/>
    </row>
    <row r="8" spans="1:11">
      <c r="A8" s="296" t="s">
        <v>304</v>
      </c>
      <c r="B8" s="296">
        <v>29.135800000000003</v>
      </c>
      <c r="C8" s="296">
        <v>56.638395014433065</v>
      </c>
      <c r="D8" s="308">
        <f t="shared" si="0"/>
        <v>94.394507837207357</v>
      </c>
      <c r="E8" s="308">
        <f>(C8-B8)/$B$4*100</f>
        <v>0.91278256299872418</v>
      </c>
      <c r="G8" s="442"/>
      <c r="H8" s="442"/>
      <c r="I8" s="442"/>
      <c r="J8" s="442"/>
      <c r="K8" s="442"/>
    </row>
    <row r="9" spans="1:11">
      <c r="A9" s="296" t="s">
        <v>302</v>
      </c>
      <c r="B9" s="296">
        <v>128.28</v>
      </c>
      <c r="C9" s="296">
        <v>134.81</v>
      </c>
      <c r="D9" s="308">
        <f t="shared" si="0"/>
        <v>5.0904271905207299</v>
      </c>
      <c r="E9" s="308">
        <f t="shared" ref="E9" si="1">(C9-B9)/$B$4*100</f>
        <v>0.21672391762499796</v>
      </c>
      <c r="G9" s="442"/>
      <c r="H9" s="442"/>
      <c r="I9" s="442"/>
      <c r="J9" s="442"/>
      <c r="K9" s="442"/>
    </row>
    <row r="10" spans="1:11">
      <c r="A10" s="296" t="s">
        <v>305</v>
      </c>
      <c r="B10" s="296">
        <v>20.51</v>
      </c>
      <c r="C10" s="296">
        <v>25.8</v>
      </c>
      <c r="D10" s="308">
        <f t="shared" ref="D10:D16" si="2">(C10/B10-1)*100</f>
        <v>25.792296440760598</v>
      </c>
      <c r="E10" s="308">
        <f t="shared" ref="E10:E16" si="3">(C10-B10)/$B$4*100</f>
        <v>0.17556960554919429</v>
      </c>
      <c r="G10" s="442"/>
      <c r="H10" s="442"/>
      <c r="I10" s="442"/>
      <c r="J10" s="442"/>
      <c r="K10" s="442"/>
    </row>
    <row r="11" spans="1:11">
      <c r="A11" s="296" t="s">
        <v>303</v>
      </c>
      <c r="B11" s="296">
        <v>124.20709999999985</v>
      </c>
      <c r="C11" s="296">
        <v>131.09240498556755</v>
      </c>
      <c r="D11" s="308">
        <f t="shared" si="2"/>
        <v>5.5434069272752629</v>
      </c>
      <c r="E11" s="308">
        <f t="shared" si="3"/>
        <v>0.22851612105898342</v>
      </c>
      <c r="G11" s="442"/>
      <c r="H11" s="442"/>
      <c r="I11" s="442"/>
      <c r="J11" s="442"/>
      <c r="K11" s="442"/>
    </row>
    <row r="12" spans="1:11">
      <c r="A12" s="296" t="s">
        <v>306</v>
      </c>
      <c r="B12" s="295">
        <v>63.46</v>
      </c>
      <c r="C12" s="296">
        <v>65.430000000000007</v>
      </c>
      <c r="D12" s="308">
        <f t="shared" si="2"/>
        <v>3.1043176804286254</v>
      </c>
      <c r="E12" s="308">
        <f t="shared" si="3"/>
        <v>6.5382253862365569E-2</v>
      </c>
      <c r="G12" s="442"/>
      <c r="H12" s="442"/>
      <c r="I12" s="442"/>
      <c r="J12" s="442"/>
      <c r="K12" s="442"/>
    </row>
    <row r="13" spans="1:11">
      <c r="A13" s="296" t="s">
        <v>307</v>
      </c>
      <c r="B13" s="296">
        <v>26.48</v>
      </c>
      <c r="C13" s="296">
        <v>26.58</v>
      </c>
      <c r="D13" s="308">
        <f t="shared" si="2"/>
        <v>0.37764350453171058</v>
      </c>
      <c r="E13" s="308">
        <f t="shared" si="3"/>
        <v>3.3188961351453793E-3</v>
      </c>
      <c r="G13" s="442"/>
      <c r="H13" s="442"/>
      <c r="I13" s="442"/>
      <c r="J13" s="442"/>
      <c r="K13" s="442"/>
    </row>
    <row r="14" spans="1:11">
      <c r="A14" s="296" t="s">
        <v>311</v>
      </c>
      <c r="B14" s="296">
        <v>25.06</v>
      </c>
      <c r="C14" s="296">
        <v>18.11</v>
      </c>
      <c r="D14" s="308">
        <f t="shared" si="2"/>
        <v>-27.73343974461293</v>
      </c>
      <c r="E14" s="308">
        <f t="shared" si="3"/>
        <v>-0.23066328139260878</v>
      </c>
      <c r="G14" s="442"/>
      <c r="H14" s="442"/>
      <c r="I14" s="442"/>
      <c r="J14" s="442"/>
      <c r="K14" s="442"/>
    </row>
    <row r="15" spans="1:11">
      <c r="A15" s="296" t="s">
        <v>308</v>
      </c>
      <c r="B15" s="296">
        <v>87.47</v>
      </c>
      <c r="C15" s="296">
        <v>78.03</v>
      </c>
      <c r="D15" s="308">
        <f t="shared" si="2"/>
        <v>-10.792271635989481</v>
      </c>
      <c r="E15" s="308">
        <f t="shared" si="3"/>
        <v>-0.31330379515773044</v>
      </c>
      <c r="G15" s="442"/>
      <c r="H15" s="442"/>
      <c r="I15" s="442"/>
      <c r="J15" s="442"/>
      <c r="K15" s="442"/>
    </row>
    <row r="16" spans="1:11">
      <c r="A16" s="297" t="s">
        <v>309</v>
      </c>
      <c r="B16" s="297">
        <v>69.069999999999993</v>
      </c>
      <c r="C16" s="297">
        <v>53.11</v>
      </c>
      <c r="D16" s="307">
        <f t="shared" si="2"/>
        <v>-23.106992905747781</v>
      </c>
      <c r="E16" s="307">
        <f t="shared" si="3"/>
        <v>-0.52969582316921371</v>
      </c>
      <c r="G16" s="442"/>
      <c r="H16" s="442"/>
      <c r="I16" s="442"/>
      <c r="J16" s="442"/>
      <c r="K16" s="442"/>
    </row>
    <row r="18" spans="1:9">
      <c r="A18" s="298"/>
      <c r="B18" s="299"/>
      <c r="C18" s="299"/>
      <c r="D18" s="300"/>
      <c r="E18" s="300"/>
    </row>
    <row r="19" spans="1:9">
      <c r="A19" s="439" t="s">
        <v>312</v>
      </c>
      <c r="B19" s="443"/>
      <c r="C19" s="443"/>
      <c r="D19" s="443"/>
      <c r="E19" s="443"/>
    </row>
    <row r="20" spans="1:9">
      <c r="A20" s="439"/>
      <c r="B20" s="443"/>
      <c r="C20" s="443"/>
      <c r="D20" s="443"/>
      <c r="E20" s="443"/>
    </row>
    <row r="21" spans="1:9" ht="47.25">
      <c r="A21" s="438" t="s">
        <v>404</v>
      </c>
      <c r="B21" s="293" t="s">
        <v>402</v>
      </c>
      <c r="C21" s="293" t="s">
        <v>403</v>
      </c>
      <c r="D21" s="293" t="s">
        <v>300</v>
      </c>
      <c r="E21" s="293" t="s">
        <v>406</v>
      </c>
    </row>
    <row r="22" spans="1:9">
      <c r="A22" s="294" t="s">
        <v>313</v>
      </c>
      <c r="B22" s="301">
        <v>2547.98</v>
      </c>
      <c r="C22" s="301">
        <v>2477.3200000000002</v>
      </c>
      <c r="D22" s="305">
        <f>(C22/B22-1)*100</f>
        <v>-2.7731771834943686</v>
      </c>
      <c r="E22" s="305">
        <f>(C22-B22)/$B$22*100</f>
        <v>-2.7731771834943704</v>
      </c>
    </row>
    <row r="23" spans="1:9">
      <c r="A23" s="298" t="s">
        <v>314</v>
      </c>
      <c r="B23" s="296">
        <v>892.89</v>
      </c>
      <c r="C23" s="296">
        <v>749.35</v>
      </c>
      <c r="D23" s="306">
        <f t="shared" ref="D23:D32" si="4">(C23/B23-1)*100</f>
        <v>-16.075888407306604</v>
      </c>
      <c r="E23" s="306">
        <f t="shared" ref="E23:E32" si="5">(C23-B23)/$B$22*100</f>
        <v>-5.6334822094364929</v>
      </c>
    </row>
    <row r="24" spans="1:9">
      <c r="A24" s="449" t="s">
        <v>315</v>
      </c>
      <c r="B24" s="450">
        <v>352.86</v>
      </c>
      <c r="C24" s="450">
        <v>361.04</v>
      </c>
      <c r="D24" s="451">
        <f t="shared" si="4"/>
        <v>2.3181998526327741</v>
      </c>
      <c r="E24" s="451">
        <f t="shared" si="5"/>
        <v>0.32103862667681876</v>
      </c>
    </row>
    <row r="25" spans="1:9">
      <c r="A25" s="449" t="s">
        <v>316</v>
      </c>
      <c r="B25" s="450">
        <v>540.04999999999995</v>
      </c>
      <c r="C25" s="450">
        <v>388.33</v>
      </c>
      <c r="D25" s="451">
        <f t="shared" si="4"/>
        <v>-28.09369502823812</v>
      </c>
      <c r="E25" s="451">
        <f t="shared" si="5"/>
        <v>-5.9545208361133115</v>
      </c>
    </row>
    <row r="26" spans="1:9">
      <c r="A26" s="302" t="s">
        <v>317</v>
      </c>
      <c r="B26" s="447">
        <v>386.42</v>
      </c>
      <c r="C26" s="447">
        <v>257.07</v>
      </c>
      <c r="D26" s="448">
        <f t="shared" si="4"/>
        <v>-33.473940272242643</v>
      </c>
      <c r="E26" s="448">
        <f t="shared" si="5"/>
        <v>-5.0765704597367334</v>
      </c>
    </row>
    <row r="27" spans="1:9">
      <c r="A27" s="298" t="s">
        <v>318</v>
      </c>
      <c r="B27" s="296">
        <v>900.95</v>
      </c>
      <c r="C27" s="296">
        <v>843.66</v>
      </c>
      <c r="D27" s="306">
        <f t="shared" si="4"/>
        <v>-6.3588434430323577</v>
      </c>
      <c r="E27" s="306">
        <f t="shared" si="5"/>
        <v>-2.2484477900140534</v>
      </c>
    </row>
    <row r="28" spans="1:9">
      <c r="A28" s="298" t="s">
        <v>322</v>
      </c>
      <c r="B28" s="296">
        <v>188.4</v>
      </c>
      <c r="C28" s="296">
        <v>260.42</v>
      </c>
      <c r="D28" s="306">
        <f>(C28/B28-1)*100</f>
        <v>38.227176220806804</v>
      </c>
      <c r="E28" s="306">
        <f>(C28-B28)/$B$22*100</f>
        <v>2.826552798687588</v>
      </c>
      <c r="F28" s="445"/>
      <c r="G28" s="445"/>
      <c r="H28" s="445"/>
      <c r="I28" s="452"/>
    </row>
    <row r="29" spans="1:9">
      <c r="A29" s="298" t="s">
        <v>319</v>
      </c>
      <c r="B29" s="296">
        <v>560.29999999999995</v>
      </c>
      <c r="C29" s="296">
        <v>617.99</v>
      </c>
      <c r="D29" s="306">
        <f t="shared" si="4"/>
        <v>10.296269855434591</v>
      </c>
      <c r="E29" s="306">
        <f t="shared" si="5"/>
        <v>2.2641465003649972</v>
      </c>
    </row>
    <row r="30" spans="1:9">
      <c r="A30" s="449" t="s">
        <v>320</v>
      </c>
      <c r="B30" s="450">
        <v>359.07</v>
      </c>
      <c r="C30" s="450">
        <v>351.98</v>
      </c>
      <c r="D30" s="451">
        <f t="shared" si="4"/>
        <v>-1.9745453532737267</v>
      </c>
      <c r="E30" s="451">
        <f t="shared" si="5"/>
        <v>-0.27825964097049327</v>
      </c>
    </row>
    <row r="31" spans="1:9">
      <c r="A31" s="449" t="s">
        <v>321</v>
      </c>
      <c r="B31" s="450">
        <v>201.23</v>
      </c>
      <c r="C31" s="450">
        <v>266.01</v>
      </c>
      <c r="D31" s="451">
        <f t="shared" si="4"/>
        <v>32.192019082641757</v>
      </c>
      <c r="E31" s="451">
        <f t="shared" si="5"/>
        <v>2.5424061413354893</v>
      </c>
    </row>
    <row r="32" spans="1:9">
      <c r="A32" s="303" t="s">
        <v>98</v>
      </c>
      <c r="B32" s="297">
        <v>5.44</v>
      </c>
      <c r="C32" s="297">
        <v>5.89</v>
      </c>
      <c r="D32" s="307">
        <f t="shared" si="4"/>
        <v>8.2720588235293935</v>
      </c>
      <c r="E32" s="307">
        <f t="shared" si="5"/>
        <v>1.7661049144812726E-2</v>
      </c>
    </row>
    <row r="33" spans="1:5">
      <c r="A33" s="444"/>
      <c r="B33" s="146"/>
      <c r="C33" s="444"/>
      <c r="D33" s="444"/>
      <c r="E33" s="4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 codeName="Sheet3">
    <tabColor theme="7" tint="0.39997558519241921"/>
  </sheetPr>
  <dimension ref="A1:U1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9" activeCellId="1" sqref="A4:XFD4 A9:XFD9"/>
    </sheetView>
  </sheetViews>
  <sheetFormatPr defaultColWidth="8.85546875" defaultRowHeight="15"/>
  <cols>
    <col min="1" max="1" width="29" style="143" bestFit="1" customWidth="1"/>
    <col min="2" max="16" width="8.85546875" style="143"/>
    <col min="17" max="17" width="8.85546875" style="143" customWidth="1"/>
    <col min="18" max="16384" width="8.85546875" style="143"/>
  </cols>
  <sheetData>
    <row r="1" spans="1:21">
      <c r="B1" s="143">
        <v>2024</v>
      </c>
      <c r="F1" s="143">
        <v>2025</v>
      </c>
      <c r="J1" s="508" t="s">
        <v>447</v>
      </c>
      <c r="N1" s="508" t="s">
        <v>448</v>
      </c>
      <c r="R1" s="143" t="s">
        <v>462</v>
      </c>
    </row>
    <row r="2" spans="1:21">
      <c r="B2" s="143" t="s">
        <v>4</v>
      </c>
      <c r="C2" s="143" t="s">
        <v>1</v>
      </c>
      <c r="D2" s="143" t="s">
        <v>2</v>
      </c>
      <c r="E2" s="418" t="s">
        <v>3</v>
      </c>
      <c r="F2" s="143" t="s">
        <v>4</v>
      </c>
      <c r="G2" s="143" t="s">
        <v>1</v>
      </c>
      <c r="H2" s="143" t="s">
        <v>2</v>
      </c>
      <c r="I2" s="418" t="s">
        <v>3</v>
      </c>
      <c r="J2" s="143" t="s">
        <v>4</v>
      </c>
      <c r="K2" s="143" t="s">
        <v>1</v>
      </c>
      <c r="L2" s="143" t="s">
        <v>2</v>
      </c>
      <c r="M2" s="418" t="s">
        <v>3</v>
      </c>
      <c r="N2" s="143" t="s">
        <v>4</v>
      </c>
      <c r="O2" s="143" t="s">
        <v>1</v>
      </c>
      <c r="P2" s="143" t="s">
        <v>2</v>
      </c>
      <c r="Q2" s="418" t="s">
        <v>3</v>
      </c>
      <c r="R2" s="143" t="s">
        <v>4</v>
      </c>
      <c r="S2" s="143" t="s">
        <v>1</v>
      </c>
      <c r="T2" s="143" t="s">
        <v>2</v>
      </c>
      <c r="U2" s="418" t="s">
        <v>3</v>
      </c>
    </row>
    <row r="3" spans="1:21">
      <c r="A3" s="143" t="s">
        <v>27</v>
      </c>
      <c r="B3" s="258">
        <v>6.3835283100000001E-2</v>
      </c>
      <c r="C3" s="258">
        <v>5.1361908400000003E-2</v>
      </c>
      <c r="D3" s="258">
        <v>5.8514830499999997E-2</v>
      </c>
      <c r="E3" s="419">
        <v>7.4499522499999998E-2</v>
      </c>
      <c r="F3" s="258">
        <v>9.1287619899999992E-2</v>
      </c>
      <c r="G3" s="258">
        <v>8.36605453E-2</v>
      </c>
      <c r="H3" s="258">
        <v>8.77475375E-2</v>
      </c>
      <c r="I3" s="419">
        <v>8.08325513E-2</v>
      </c>
      <c r="J3" s="414">
        <v>7.0800000000000002E-2</v>
      </c>
      <c r="K3" s="414">
        <v>9.5399999999999985E-2</v>
      </c>
      <c r="L3" s="414">
        <v>8.1900000000000001E-2</v>
      </c>
      <c r="M3" s="415">
        <v>5.8999999999999997E-2</v>
      </c>
      <c r="N3" s="414">
        <v>4.36E-2</v>
      </c>
      <c r="O3" s="414">
        <v>1.4100000000000001E-2</v>
      </c>
      <c r="P3" s="414">
        <v>6.9000000000000034E-3</v>
      </c>
      <c r="Q3" s="415">
        <v>9.5000000000000015E-3</v>
      </c>
      <c r="R3" s="414">
        <v>1.2499999999999997E-2</v>
      </c>
      <c r="S3" s="414">
        <v>1.4600000000000002E-2</v>
      </c>
      <c r="T3" s="414">
        <v>1.6399999999999998E-2</v>
      </c>
      <c r="U3" s="415">
        <v>1.7100000000000001E-2</v>
      </c>
    </row>
    <row r="4" spans="1:21">
      <c r="B4" s="258">
        <v>0</v>
      </c>
      <c r="C4" s="258">
        <v>0</v>
      </c>
      <c r="D4" s="258">
        <v>0</v>
      </c>
      <c r="E4" s="419">
        <v>0</v>
      </c>
      <c r="F4" s="258">
        <v>0</v>
      </c>
      <c r="G4" s="258">
        <v>0</v>
      </c>
      <c r="H4" s="258">
        <v>0</v>
      </c>
      <c r="I4" s="419">
        <v>0</v>
      </c>
      <c r="J4" s="416">
        <v>0</v>
      </c>
      <c r="K4" s="416">
        <v>8.0000000000000071E-3</v>
      </c>
      <c r="L4" s="416">
        <v>1.55E-2</v>
      </c>
      <c r="M4" s="415">
        <v>2.3200000000000005E-2</v>
      </c>
      <c r="N4" s="416">
        <v>3.0899999999999997E-2</v>
      </c>
      <c r="O4" s="416">
        <v>0.03</v>
      </c>
      <c r="P4" s="416">
        <v>2.9700000000000001E-2</v>
      </c>
      <c r="Q4" s="415">
        <v>2.8799999999999999E-2</v>
      </c>
      <c r="R4" s="416">
        <v>2.7199999999999998E-2</v>
      </c>
      <c r="S4" s="416">
        <v>2.5300000000000003E-2</v>
      </c>
      <c r="T4" s="416">
        <v>2.3199999999999998E-2</v>
      </c>
      <c r="U4" s="415">
        <v>2.1299999999999996E-2</v>
      </c>
    </row>
    <row r="5" spans="1:21">
      <c r="B5" s="258">
        <v>0</v>
      </c>
      <c r="C5" s="258">
        <v>0</v>
      </c>
      <c r="D5" s="258">
        <v>0</v>
      </c>
      <c r="E5" s="419">
        <v>0</v>
      </c>
      <c r="F5" s="258">
        <v>0</v>
      </c>
      <c r="G5" s="258">
        <v>0</v>
      </c>
      <c r="H5" s="258">
        <v>0</v>
      </c>
      <c r="I5" s="419">
        <v>0</v>
      </c>
      <c r="J5" s="416">
        <v>0</v>
      </c>
      <c r="K5" s="416">
        <v>6.9000000000000034E-3</v>
      </c>
      <c r="L5" s="416">
        <v>1.3200000000000003E-2</v>
      </c>
      <c r="M5" s="415">
        <v>1.9900000000000001E-2</v>
      </c>
      <c r="N5" s="416">
        <v>2.6700000000000002E-2</v>
      </c>
      <c r="O5" s="416">
        <v>2.5999999999999995E-2</v>
      </c>
      <c r="P5" s="416">
        <v>2.5800000000000003E-2</v>
      </c>
      <c r="Q5" s="415">
        <v>2.4900000000000005E-2</v>
      </c>
      <c r="R5" s="416">
        <v>2.3500000000000007E-2</v>
      </c>
      <c r="S5" s="416">
        <v>2.1799999999999993E-2</v>
      </c>
      <c r="T5" s="416">
        <v>2.01E-2</v>
      </c>
      <c r="U5" s="415">
        <v>1.8300000000000004E-2</v>
      </c>
    </row>
    <row r="6" spans="1:21">
      <c r="B6" s="258">
        <v>0</v>
      </c>
      <c r="C6" s="258">
        <v>0</v>
      </c>
      <c r="D6" s="258">
        <v>0</v>
      </c>
      <c r="E6" s="419">
        <v>0</v>
      </c>
      <c r="F6" s="258">
        <v>0</v>
      </c>
      <c r="G6" s="258">
        <v>0</v>
      </c>
      <c r="H6" s="258">
        <v>0</v>
      </c>
      <c r="I6" s="419">
        <v>0</v>
      </c>
      <c r="J6" s="416">
        <v>0</v>
      </c>
      <c r="K6" s="416">
        <v>6.8000000000000144E-3</v>
      </c>
      <c r="L6" s="416">
        <v>1.3399999999999995E-2</v>
      </c>
      <c r="M6" s="415">
        <v>2.0299999999999999E-2</v>
      </c>
      <c r="N6" s="416">
        <v>2.7499999999999983E-2</v>
      </c>
      <c r="O6" s="416">
        <v>2.6700000000000002E-2</v>
      </c>
      <c r="P6" s="416">
        <v>2.64E-2</v>
      </c>
      <c r="Q6" s="415">
        <v>2.5499999999999981E-2</v>
      </c>
      <c r="R6" s="416">
        <v>2.4099999999999996E-2</v>
      </c>
      <c r="S6" s="416">
        <v>2.2300000000000007E-2</v>
      </c>
      <c r="T6" s="416">
        <v>2.0400000000000008E-2</v>
      </c>
      <c r="U6" s="415">
        <v>1.8600000000000005E-2</v>
      </c>
    </row>
    <row r="7" spans="1:21">
      <c r="B7" s="258">
        <v>0</v>
      </c>
      <c r="C7" s="258">
        <v>0</v>
      </c>
      <c r="D7" s="258">
        <v>0</v>
      </c>
      <c r="E7" s="419">
        <v>0</v>
      </c>
      <c r="F7" s="258">
        <v>0</v>
      </c>
      <c r="G7" s="258">
        <v>0</v>
      </c>
      <c r="H7" s="258">
        <v>0</v>
      </c>
      <c r="I7" s="419">
        <v>0</v>
      </c>
      <c r="J7" s="416">
        <v>0</v>
      </c>
      <c r="K7" s="416">
        <v>8.1999999999999851E-3</v>
      </c>
      <c r="L7" s="416">
        <v>1.6100000000000003E-2</v>
      </c>
      <c r="M7" s="415">
        <v>2.4599999999999983E-2</v>
      </c>
      <c r="N7" s="416">
        <v>3.3300000000000024E-2</v>
      </c>
      <c r="O7" s="416">
        <v>3.2400000000000012E-2</v>
      </c>
      <c r="P7" s="416">
        <v>3.2199999999999993E-2</v>
      </c>
      <c r="Q7" s="415">
        <v>3.1000000000000014E-2</v>
      </c>
      <c r="R7" s="416">
        <v>2.9100000000000001E-2</v>
      </c>
      <c r="S7" s="416">
        <v>2.6899999999999993E-2</v>
      </c>
      <c r="T7" s="416">
        <v>2.47E-2</v>
      </c>
      <c r="U7" s="415">
        <v>2.2599999999999981E-2</v>
      </c>
    </row>
    <row r="8" spans="1:21">
      <c r="A8" s="420" t="s">
        <v>28</v>
      </c>
      <c r="B8" s="421">
        <v>6.3830156100000007E-2</v>
      </c>
      <c r="C8" s="421">
        <v>5.1220029599999994E-2</v>
      </c>
      <c r="D8" s="421">
        <v>5.8410030500000001E-2</v>
      </c>
      <c r="E8" s="422">
        <v>7.4393180599999997E-2</v>
      </c>
      <c r="F8" s="421">
        <v>9.1435925599999995E-2</v>
      </c>
      <c r="G8" s="421">
        <v>8.3701837300000012E-2</v>
      </c>
      <c r="H8" s="421">
        <v>8.6249987400000006E-2</v>
      </c>
      <c r="I8" s="422">
        <v>8.28239697E-2</v>
      </c>
      <c r="J8" s="421">
        <v>7.0796458600000001E-2</v>
      </c>
      <c r="K8" s="421">
        <v>0.11255158250000001</v>
      </c>
      <c r="L8" s="421">
        <v>0.1225058925</v>
      </c>
      <c r="M8" s="422">
        <v>0.1160955105</v>
      </c>
      <c r="N8" s="421">
        <v>0.11684159499999999</v>
      </c>
      <c r="O8" s="421">
        <v>8.3938411799999987E-2</v>
      </c>
      <c r="P8" s="421">
        <v>6.7359329549999999E-2</v>
      </c>
      <c r="Q8" s="422">
        <v>6.61990831E-2</v>
      </c>
      <c r="R8" s="421">
        <v>6.4859798349999997E-2</v>
      </c>
      <c r="S8" s="421">
        <v>6.3147098800000009E-2</v>
      </c>
      <c r="T8" s="421">
        <v>6.0920731250000006E-2</v>
      </c>
      <c r="U8" s="422">
        <v>5.7816256250000003E-2</v>
      </c>
    </row>
    <row r="9" spans="1:21">
      <c r="A9" s="423" t="s">
        <v>29</v>
      </c>
      <c r="B9" s="424">
        <v>6.3830156100000007E-2</v>
      </c>
      <c r="C9" s="424">
        <v>5.1220029599999994E-2</v>
      </c>
      <c r="D9" s="424">
        <v>5.8410030500000001E-2</v>
      </c>
      <c r="E9" s="425">
        <v>7.4393180599999997E-2</v>
      </c>
      <c r="F9" s="424">
        <v>9.1435925599999995E-2</v>
      </c>
      <c r="G9" s="424">
        <v>8.3701837300000012E-2</v>
      </c>
      <c r="H9" s="424">
        <v>8.6249987400000006E-2</v>
      </c>
      <c r="I9" s="425">
        <v>8.28239697E-2</v>
      </c>
      <c r="J9" s="424">
        <v>7.0796458600000001E-2</v>
      </c>
      <c r="K9" s="424">
        <v>0.1093329795</v>
      </c>
      <c r="L9" s="424">
        <v>0.10775934049999999</v>
      </c>
      <c r="M9" s="425">
        <v>9.6394280149999997E-2</v>
      </c>
      <c r="N9" s="424">
        <v>9.2228834249999989E-2</v>
      </c>
      <c r="O9" s="424">
        <v>5.90522593E-2</v>
      </c>
      <c r="P9" s="424">
        <v>5.0506516000000001E-2</v>
      </c>
      <c r="Q9" s="425">
        <v>5.1818797700000002E-2</v>
      </c>
      <c r="R9" s="424">
        <v>5.3395274399999998E-2</v>
      </c>
      <c r="S9" s="424">
        <v>5.3968329550000006E-2</v>
      </c>
      <c r="T9" s="424">
        <v>5.4170148549999998E-2</v>
      </c>
      <c r="U9" s="425">
        <v>5.3298251699999993E-2</v>
      </c>
    </row>
    <row r="10" spans="1:21" s="417" customFormat="1">
      <c r="A10" s="426" t="s">
        <v>30</v>
      </c>
      <c r="B10" s="427">
        <v>6.3830156100000007E-2</v>
      </c>
      <c r="C10" s="427">
        <v>5.1220029599999994E-2</v>
      </c>
      <c r="D10" s="427">
        <v>5.8410030500000001E-2</v>
      </c>
      <c r="E10" s="428">
        <v>7.4393180599999997E-2</v>
      </c>
      <c r="F10" s="427">
        <v>9.1435925599999995E-2</v>
      </c>
      <c r="G10" s="427">
        <v>8.3701837300000012E-2</v>
      </c>
      <c r="H10" s="427">
        <v>8.6249987400000006E-2</v>
      </c>
      <c r="I10" s="428">
        <v>8.28239697E-2</v>
      </c>
      <c r="J10" s="429">
        <v>7.0796458600000001E-2</v>
      </c>
      <c r="K10" s="429">
        <v>0.110250294</v>
      </c>
      <c r="L10" s="429">
        <v>0.11066587200000001</v>
      </c>
      <c r="M10" s="430">
        <v>0.10222650599999999</v>
      </c>
      <c r="N10" s="429">
        <v>0.101498042</v>
      </c>
      <c r="O10" s="429">
        <v>7.0497538900000004E-2</v>
      </c>
      <c r="P10" s="429">
        <v>6.2849448000000002E-2</v>
      </c>
      <c r="Q10" s="430">
        <v>6.3637311299999999E-2</v>
      </c>
      <c r="R10" s="429">
        <v>6.3583737299999998E-2</v>
      </c>
      <c r="S10" s="429">
        <v>6.1928505600000003E-2</v>
      </c>
      <c r="T10" s="429">
        <v>5.9780127799999999E-2</v>
      </c>
      <c r="U10" s="430">
        <v>5.6699139400000001E-2</v>
      </c>
    </row>
    <row r="11" spans="1:21">
      <c r="A11" s="431" t="s">
        <v>11</v>
      </c>
      <c r="B11" s="432">
        <v>0.06</v>
      </c>
      <c r="C11" s="432">
        <v>0.06</v>
      </c>
      <c r="D11" s="432">
        <v>0.06</v>
      </c>
      <c r="E11" s="433">
        <v>0.06</v>
      </c>
      <c r="F11" s="432">
        <v>0.06</v>
      </c>
      <c r="G11" s="432">
        <v>0.06</v>
      </c>
      <c r="H11" s="432">
        <v>0.06</v>
      </c>
      <c r="I11" s="433">
        <v>0.06</v>
      </c>
      <c r="J11" s="432">
        <v>0.06</v>
      </c>
      <c r="K11" s="432">
        <v>0.06</v>
      </c>
      <c r="L11" s="432">
        <v>0.06</v>
      </c>
      <c r="M11" s="433">
        <v>0.06</v>
      </c>
      <c r="N11" s="432">
        <v>0.05</v>
      </c>
      <c r="O11" s="432">
        <v>0.05</v>
      </c>
      <c r="P11" s="432">
        <v>0.05</v>
      </c>
      <c r="Q11" s="433">
        <v>0.05</v>
      </c>
      <c r="R11" s="432">
        <v>0.05</v>
      </c>
      <c r="S11" s="432">
        <v>0.05</v>
      </c>
      <c r="T11" s="432">
        <v>0.05</v>
      </c>
      <c r="U11" s="433">
        <v>0.05</v>
      </c>
    </row>
    <row r="12" spans="1:21">
      <c r="B12" s="434">
        <v>0.04</v>
      </c>
      <c r="C12" s="434">
        <v>0.04</v>
      </c>
      <c r="D12" s="434">
        <v>0.04</v>
      </c>
      <c r="E12" s="419">
        <v>0.04</v>
      </c>
      <c r="F12" s="434">
        <v>0.04</v>
      </c>
      <c r="G12" s="434">
        <v>0.04</v>
      </c>
      <c r="H12" s="434">
        <v>0.04</v>
      </c>
      <c r="I12" s="419">
        <v>0.04</v>
      </c>
      <c r="J12" s="434">
        <v>0.04</v>
      </c>
      <c r="K12" s="434">
        <v>0.04</v>
      </c>
      <c r="L12" s="434">
        <v>0.04</v>
      </c>
      <c r="M12" s="419">
        <v>0.04</v>
      </c>
      <c r="N12" s="434">
        <v>0.03</v>
      </c>
      <c r="O12" s="434">
        <v>0.03</v>
      </c>
      <c r="P12" s="434">
        <v>0.03</v>
      </c>
      <c r="Q12" s="419">
        <v>0.03</v>
      </c>
      <c r="R12" s="434">
        <v>0.03</v>
      </c>
      <c r="S12" s="434">
        <v>0.03</v>
      </c>
      <c r="T12" s="434">
        <v>0.03</v>
      </c>
      <c r="U12" s="419">
        <v>0.03</v>
      </c>
    </row>
    <row r="13" spans="1:21">
      <c r="A13" s="435"/>
      <c r="B13" s="436">
        <v>0.08</v>
      </c>
      <c r="C13" s="436">
        <v>0.08</v>
      </c>
      <c r="D13" s="436">
        <v>0.08</v>
      </c>
      <c r="E13" s="437">
        <v>0.08</v>
      </c>
      <c r="F13" s="436">
        <v>0.08</v>
      </c>
      <c r="G13" s="436">
        <v>0.08</v>
      </c>
      <c r="H13" s="436">
        <v>0.08</v>
      </c>
      <c r="I13" s="437">
        <v>0.08</v>
      </c>
      <c r="J13" s="436">
        <v>0.08</v>
      </c>
      <c r="K13" s="436">
        <v>0.08</v>
      </c>
      <c r="L13" s="436">
        <v>0.08</v>
      </c>
      <c r="M13" s="437">
        <v>0.08</v>
      </c>
      <c r="N13" s="436">
        <v>7.0000000000000007E-2</v>
      </c>
      <c r="O13" s="436">
        <v>7.0000000000000007E-2</v>
      </c>
      <c r="P13" s="436">
        <v>7.0000000000000007E-2</v>
      </c>
      <c r="Q13" s="437">
        <v>7.0000000000000007E-2</v>
      </c>
      <c r="R13" s="436">
        <v>7.0000000000000007E-2</v>
      </c>
      <c r="S13" s="436">
        <v>7.0000000000000007E-2</v>
      </c>
      <c r="T13" s="436">
        <v>7.0000000000000007E-2</v>
      </c>
      <c r="U13" s="437">
        <v>7.0000000000000007E-2</v>
      </c>
    </row>
    <row r="17" spans="2:17"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</row>
    <row r="18" spans="2:17"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</row>
    <row r="19" spans="2:17"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B35"/>
  <sheetViews>
    <sheetView zoomScale="85" zoomScaleNormal="85" workbookViewId="0">
      <pane xSplit="4" ySplit="2" topLeftCell="E15" activePane="bottomRight" state="frozen"/>
      <selection pane="topRight" activeCell="A13" sqref="A13"/>
      <selection pane="bottomLeft" activeCell="A13" sqref="A13"/>
      <selection pane="bottomRight" activeCell="J31" sqref="E15:J31"/>
    </sheetView>
  </sheetViews>
  <sheetFormatPr defaultColWidth="8.42578125" defaultRowHeight="15"/>
  <cols>
    <col min="1" max="1" width="6.42578125" style="87" customWidth="1"/>
    <col min="2" max="2" width="4.42578125" style="87" customWidth="1"/>
    <col min="3" max="3" width="6.42578125" style="87" customWidth="1"/>
    <col min="4" max="4" width="3.42578125" style="87" customWidth="1"/>
    <col min="5" max="6" width="11.28515625" style="115" customWidth="1"/>
    <col min="7" max="7" width="12.28515625" style="115" customWidth="1"/>
    <col min="8" max="8" width="11.28515625" style="115" customWidth="1"/>
    <col min="9" max="9" width="13.28515625" style="115" customWidth="1"/>
    <col min="10" max="10" width="13.85546875" style="115" customWidth="1"/>
    <col min="11" max="17" width="11.28515625" style="115" customWidth="1"/>
    <col min="18" max="18" width="11.28515625" style="117" customWidth="1"/>
    <col min="19" max="19" width="11.28515625" style="115" customWidth="1"/>
    <col min="20" max="20" width="15.140625" style="115" customWidth="1"/>
    <col min="21" max="21" width="11.28515625" style="115" customWidth="1"/>
    <col min="22" max="22" width="13.7109375" style="115" customWidth="1"/>
    <col min="23" max="23" width="14.42578125" style="115" customWidth="1"/>
    <col min="24" max="24" width="10.140625" style="115" bestFit="1" customWidth="1"/>
    <col min="25" max="25" width="11" style="87" customWidth="1"/>
    <col min="26" max="26" width="14.28515625" style="87" customWidth="1"/>
    <col min="27" max="27" width="9.140625" style="87" customWidth="1"/>
    <col min="28" max="28" width="9.42578125" style="87" customWidth="1"/>
    <col min="29" max="16384" width="8.42578125" style="87"/>
  </cols>
  <sheetData>
    <row r="1" spans="1:54" s="120" customFormat="1" ht="67.5" customHeight="1">
      <c r="G1" s="514" t="s">
        <v>12</v>
      </c>
      <c r="H1" s="514"/>
      <c r="I1" s="116"/>
      <c r="J1" s="116"/>
      <c r="K1" s="116"/>
      <c r="L1" s="116"/>
      <c r="M1" s="116"/>
      <c r="N1" s="116"/>
      <c r="O1" s="116"/>
      <c r="P1" s="116"/>
      <c r="Q1" s="116"/>
      <c r="R1" s="121"/>
      <c r="S1" s="116"/>
      <c r="T1" s="116"/>
      <c r="U1" s="116"/>
      <c r="V1" s="515" t="s">
        <v>13</v>
      </c>
      <c r="W1" s="515"/>
      <c r="X1" s="515"/>
      <c r="Y1" s="515"/>
      <c r="Z1" s="122"/>
      <c r="AA1" s="122"/>
      <c r="AB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Q1" s="122"/>
      <c r="AR1" s="122"/>
      <c r="AS1" s="122"/>
      <c r="AT1" s="122"/>
      <c r="AU1" s="122"/>
      <c r="AV1" s="122"/>
      <c r="AW1" s="122"/>
      <c r="AY1" s="122"/>
      <c r="AZ1" s="122"/>
      <c r="BA1" s="122"/>
    </row>
    <row r="2" spans="1:54" s="455" customFormat="1" ht="33" customHeight="1">
      <c r="E2" s="456" t="s">
        <v>11</v>
      </c>
      <c r="F2" s="456" t="s">
        <v>14</v>
      </c>
      <c r="G2" s="456" t="s">
        <v>15</v>
      </c>
      <c r="H2" s="456" t="s">
        <v>16</v>
      </c>
      <c r="I2" s="456" t="s">
        <v>17</v>
      </c>
      <c r="J2" s="456" t="s">
        <v>18</v>
      </c>
      <c r="K2" s="456"/>
      <c r="L2" s="456"/>
      <c r="M2" s="456"/>
      <c r="N2" s="456"/>
      <c r="O2" s="456"/>
      <c r="P2" s="456"/>
      <c r="Q2" s="456"/>
      <c r="S2" s="456"/>
      <c r="T2" s="456" t="s">
        <v>19</v>
      </c>
      <c r="U2" s="456" t="s">
        <v>20</v>
      </c>
      <c r="V2" s="456" t="s">
        <v>21</v>
      </c>
      <c r="W2" s="456" t="s">
        <v>22</v>
      </c>
      <c r="X2" s="456" t="s">
        <v>23</v>
      </c>
      <c r="Y2" s="456" t="s">
        <v>24</v>
      </c>
      <c r="Z2" s="456" t="s">
        <v>25</v>
      </c>
      <c r="AA2" s="456" t="s">
        <v>26</v>
      </c>
      <c r="AB2" s="456" t="s">
        <v>14</v>
      </c>
      <c r="AG2" s="457"/>
      <c r="AO2" s="457"/>
      <c r="AU2" s="457"/>
      <c r="AV2" s="457"/>
      <c r="AW2" s="457"/>
      <c r="AX2" s="457"/>
      <c r="AY2" s="457"/>
      <c r="AZ2" s="457"/>
      <c r="BA2" s="457"/>
      <c r="BB2" s="457"/>
    </row>
    <row r="3" spans="1:54">
      <c r="A3" s="87">
        <v>2024</v>
      </c>
      <c r="B3" s="87">
        <v>1</v>
      </c>
      <c r="C3" s="87">
        <v>2024</v>
      </c>
      <c r="E3" s="118">
        <v>0.06</v>
      </c>
      <c r="F3" s="118">
        <v>6.7269065608311029E-2</v>
      </c>
      <c r="G3" s="118">
        <v>7.2230110135489634E-2</v>
      </c>
      <c r="H3" s="118">
        <v>7.6900345659198788E-3</v>
      </c>
      <c r="I3" s="118">
        <v>0.04</v>
      </c>
      <c r="J3" s="118">
        <v>0.08</v>
      </c>
      <c r="R3" s="118"/>
      <c r="S3" s="118"/>
      <c r="T3" s="118">
        <v>2.9338196289420033E-3</v>
      </c>
      <c r="U3" s="118">
        <v>1.9325171639908989E-2</v>
      </c>
      <c r="V3" s="118">
        <v>1.1791037017938166E-2</v>
      </c>
      <c r="W3" s="118">
        <v>4.0261633806761695E-3</v>
      </c>
      <c r="X3" s="118">
        <v>2.0802889351673507E-4</v>
      </c>
      <c r="Y3" s="118">
        <v>2.42578503574945E-3</v>
      </c>
      <c r="Z3" s="118">
        <v>1.4567899610808059E-2</v>
      </c>
      <c r="AA3" s="118">
        <v>1.198363713151228E-2</v>
      </c>
      <c r="AB3" s="118">
        <v>6.7269065608311029E-2</v>
      </c>
      <c r="AC3" s="83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BA3" s="10"/>
      <c r="BB3" s="10"/>
    </row>
    <row r="4" spans="1:54">
      <c r="B4" s="87">
        <v>2</v>
      </c>
      <c r="D4" s="87">
        <v>2</v>
      </c>
      <c r="E4" s="118">
        <v>0.06</v>
      </c>
      <c r="F4" s="118">
        <v>6.253330338660823E-2</v>
      </c>
      <c r="G4" s="118">
        <v>6.335212472200058E-2</v>
      </c>
      <c r="H4" s="118">
        <v>6.3416169990180293E-3</v>
      </c>
      <c r="I4" s="118">
        <v>0.04</v>
      </c>
      <c r="J4" s="118">
        <v>0.08</v>
      </c>
      <c r="R4" s="118"/>
      <c r="S4" s="118"/>
      <c r="T4" s="118">
        <v>3.3100719380846706E-3</v>
      </c>
      <c r="U4" s="118">
        <v>1.8458406349019737E-2</v>
      </c>
      <c r="V4" s="118">
        <v>1.2239413091211231E-2</v>
      </c>
      <c r="W4" s="118">
        <v>3.9830386240679548E-3</v>
      </c>
      <c r="X4" s="118">
        <v>-1.5968948610231945E-3</v>
      </c>
      <c r="Y4" s="118">
        <v>1.7215778560552247E-3</v>
      </c>
      <c r="Z4" s="118">
        <v>1.326661988845637E-2</v>
      </c>
      <c r="AA4" s="118">
        <v>1.1156977055301547E-2</v>
      </c>
      <c r="AB4" s="118">
        <v>6.253330338660823E-2</v>
      </c>
      <c r="AC4" s="83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BA4" s="10"/>
      <c r="BB4" s="10"/>
    </row>
    <row r="5" spans="1:54">
      <c r="B5" s="87">
        <v>3</v>
      </c>
      <c r="E5" s="118">
        <v>0.06</v>
      </c>
      <c r="F5" s="118">
        <v>6.1751567081921976E-2</v>
      </c>
      <c r="G5" s="118">
        <v>6.007850140971871E-2</v>
      </c>
      <c r="H5" s="118">
        <v>7.7894670167628632E-3</v>
      </c>
      <c r="I5" s="118">
        <v>0.04</v>
      </c>
      <c r="J5" s="118">
        <v>0.08</v>
      </c>
      <c r="R5" s="118"/>
      <c r="S5" s="118"/>
      <c r="T5" s="118">
        <v>3.0193403450103243E-3</v>
      </c>
      <c r="U5" s="118">
        <v>1.8705663533786492E-2</v>
      </c>
      <c r="V5" s="118">
        <v>1.1823319219082747E-2</v>
      </c>
      <c r="W5" s="118">
        <v>3.949344547466184E-3</v>
      </c>
      <c r="X5" s="118">
        <v>-1.5864798019381658E-3</v>
      </c>
      <c r="Y5" s="118">
        <v>2.0815518383728243E-3</v>
      </c>
      <c r="Z5" s="118">
        <v>1.4658691971942594E-2</v>
      </c>
      <c r="AA5" s="118">
        <v>9.1081529940518959E-3</v>
      </c>
      <c r="AB5" s="118">
        <v>6.1751567081921976E-2</v>
      </c>
      <c r="AC5" s="83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BA5" s="10"/>
      <c r="BB5" s="10"/>
    </row>
    <row r="6" spans="1:54">
      <c r="B6" s="87">
        <v>4</v>
      </c>
      <c r="E6" s="118">
        <v>0.06</v>
      </c>
      <c r="F6" s="118">
        <v>5.7153103558935214E-2</v>
      </c>
      <c r="G6" s="118">
        <v>5.1636260815420165E-2</v>
      </c>
      <c r="H6" s="118">
        <v>7.6554363000342907E-3</v>
      </c>
      <c r="I6" s="118">
        <v>0.04</v>
      </c>
      <c r="J6" s="118">
        <v>0.08</v>
      </c>
      <c r="R6" s="118"/>
      <c r="S6" s="118"/>
      <c r="T6" s="118">
        <v>3.3187289656217834E-3</v>
      </c>
      <c r="U6" s="118">
        <v>1.6481285191145365E-2</v>
      </c>
      <c r="V6" s="118">
        <v>1.0923287404196742E-2</v>
      </c>
      <c r="W6" s="118">
        <v>3.8989659387553594E-3</v>
      </c>
      <c r="X6" s="118">
        <v>-6.7997468167435202E-4</v>
      </c>
      <c r="Y6" s="118">
        <v>2.2571936705207802E-3</v>
      </c>
      <c r="Z6" s="118">
        <v>1.395703284946421E-2</v>
      </c>
      <c r="AA6" s="118">
        <v>7.00493403092395E-3</v>
      </c>
      <c r="AB6" s="118">
        <v>5.7153103558935214E-2</v>
      </c>
      <c r="AC6" s="83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BA6" s="10"/>
      <c r="BB6" s="10"/>
    </row>
    <row r="7" spans="1:54">
      <c r="B7" s="87">
        <v>5</v>
      </c>
      <c r="D7" s="87">
        <v>5</v>
      </c>
      <c r="E7" s="118">
        <v>0.06</v>
      </c>
      <c r="F7" s="118">
        <v>5.1251214332863171E-2</v>
      </c>
      <c r="G7" s="118">
        <v>4.6970850342257009E-2</v>
      </c>
      <c r="H7" s="118">
        <v>5.3999883472009014E-3</v>
      </c>
      <c r="I7" s="118">
        <v>0.04</v>
      </c>
      <c r="J7" s="118">
        <v>0.08</v>
      </c>
      <c r="R7" s="118"/>
      <c r="S7" s="118"/>
      <c r="T7" s="118">
        <v>3.1572014891564294E-3</v>
      </c>
      <c r="U7" s="118">
        <v>1.5877673249489486E-2</v>
      </c>
      <c r="V7" s="118">
        <v>1.0161110316776419E-2</v>
      </c>
      <c r="W7" s="118">
        <v>3.8563649116680953E-3</v>
      </c>
      <c r="X7" s="118">
        <v>-5.0454317853888635E-4</v>
      </c>
      <c r="Y7" s="118">
        <v>1.6056394008823517E-3</v>
      </c>
      <c r="Z7" s="118">
        <v>1.2397316455760614E-2</v>
      </c>
      <c r="AA7" s="118">
        <v>4.708195713307343E-3</v>
      </c>
      <c r="AB7" s="118">
        <v>5.1251214332863171E-2</v>
      </c>
      <c r="AC7" s="83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BA7" s="10"/>
      <c r="BB7" s="10"/>
    </row>
    <row r="8" spans="1:54">
      <c r="B8" s="87">
        <v>6</v>
      </c>
      <c r="E8" s="118">
        <v>0.06</v>
      </c>
      <c r="F8" s="118">
        <v>4.5770782943389099E-2</v>
      </c>
      <c r="G8" s="118">
        <v>3.9748303302413301E-2</v>
      </c>
      <c r="H8" s="118">
        <v>3.1720350672206354E-3</v>
      </c>
      <c r="I8" s="118">
        <v>0.04</v>
      </c>
      <c r="J8" s="118">
        <v>0.08</v>
      </c>
      <c r="R8" s="118"/>
      <c r="S8" s="118"/>
      <c r="T8" s="118">
        <v>3.1586579426724471E-3</v>
      </c>
      <c r="U8" s="118">
        <v>1.4889712056177454E-2</v>
      </c>
      <c r="V8" s="118">
        <v>1.1155854641110791E-2</v>
      </c>
      <c r="W8" s="118">
        <v>3.8241270051289932E-3</v>
      </c>
      <c r="X8" s="118">
        <v>-5.003253681896986E-4</v>
      </c>
      <c r="Y8" s="118">
        <v>1.6659173887776033E-3</v>
      </c>
      <c r="Z8" s="118">
        <v>1.2407054977011014E-2</v>
      </c>
      <c r="AA8" s="118">
        <v>-8.2434814265524041E-4</v>
      </c>
      <c r="AB8" s="118">
        <v>4.5770782943389099E-2</v>
      </c>
      <c r="AC8" s="83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BA8" s="10"/>
      <c r="BB8" s="10"/>
    </row>
    <row r="9" spans="1:54">
      <c r="B9" s="87">
        <v>7</v>
      </c>
      <c r="E9" s="118">
        <v>0.06</v>
      </c>
      <c r="F9" s="118">
        <v>5.0884687060300138E-2</v>
      </c>
      <c r="G9" s="118">
        <v>4.4096555517565861E-2</v>
      </c>
      <c r="H9" s="118">
        <v>2.9299005853733462E-4</v>
      </c>
      <c r="I9" s="118">
        <v>0.04</v>
      </c>
      <c r="J9" s="118">
        <v>0.08</v>
      </c>
      <c r="R9" s="118"/>
      <c r="S9" s="118"/>
      <c r="T9" s="118">
        <v>3.0996760497213737E-3</v>
      </c>
      <c r="U9" s="118">
        <v>1.5934539898273477E-2</v>
      </c>
      <c r="V9" s="118">
        <v>1.3162290779781292E-2</v>
      </c>
      <c r="W9" s="118">
        <v>3.8529478213782079E-3</v>
      </c>
      <c r="X9" s="118">
        <v>-6.3002571946925358E-4</v>
      </c>
      <c r="Y9" s="118">
        <v>2.123955401907668E-3</v>
      </c>
      <c r="Z9" s="118">
        <v>1.2092829774910153E-2</v>
      </c>
      <c r="AA9" s="118">
        <v>1.2576264653897699E-3</v>
      </c>
      <c r="AB9" s="118">
        <v>5.0884687060300138E-2</v>
      </c>
      <c r="AC9" s="83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BA9" s="10"/>
      <c r="BB9" s="10"/>
    </row>
    <row r="10" spans="1:54">
      <c r="B10" s="87">
        <v>8</v>
      </c>
      <c r="D10" s="87">
        <v>8</v>
      </c>
      <c r="E10" s="118">
        <v>0.06</v>
      </c>
      <c r="F10" s="118">
        <v>6.1323016556556142E-2</v>
      </c>
      <c r="G10" s="118">
        <v>5.7585164916863496E-2</v>
      </c>
      <c r="H10" s="118">
        <v>9.4348763415792458E-3</v>
      </c>
      <c r="I10" s="118">
        <v>0.04</v>
      </c>
      <c r="J10" s="118">
        <v>0.08</v>
      </c>
      <c r="R10" s="118"/>
      <c r="S10" s="118"/>
      <c r="T10" s="118">
        <v>3.4095733883296193E-3</v>
      </c>
      <c r="U10" s="118">
        <v>1.7827909528785386E-2</v>
      </c>
      <c r="V10" s="118">
        <v>1.6772572515998511E-2</v>
      </c>
      <c r="W10" s="118">
        <v>4.3389358650765316E-3</v>
      </c>
      <c r="X10" s="118">
        <v>-6.3329417523036978E-4</v>
      </c>
      <c r="Y10" s="118">
        <v>1.5122034095784969E-3</v>
      </c>
      <c r="Z10" s="118">
        <v>1.0000520632864858E-2</v>
      </c>
      <c r="AA10" s="118">
        <v>8.1101370065597804E-3</v>
      </c>
      <c r="AB10" s="118">
        <v>6.1323016556556142E-2</v>
      </c>
      <c r="AC10" s="8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BA10" s="10"/>
      <c r="BB10" s="10"/>
    </row>
    <row r="11" spans="1:54">
      <c r="B11" s="87">
        <v>9</v>
      </c>
      <c r="E11" s="118">
        <v>0.06</v>
      </c>
      <c r="F11" s="118">
        <v>6.3308182975802207E-2</v>
      </c>
      <c r="G11" s="118">
        <v>5.9908001168826663E-2</v>
      </c>
      <c r="H11" s="118">
        <v>4.2410758721800335E-5</v>
      </c>
      <c r="I11" s="118">
        <v>0.04</v>
      </c>
      <c r="J11" s="118">
        <v>0.08</v>
      </c>
      <c r="R11" s="118"/>
      <c r="S11" s="118"/>
      <c r="T11" s="118">
        <v>4.104640024958829E-3</v>
      </c>
      <c r="U11" s="118">
        <v>2.0014987171891433E-2</v>
      </c>
      <c r="V11" s="118">
        <v>1.6578559094594908E-2</v>
      </c>
      <c r="W11" s="118">
        <v>4.3468722359741568E-3</v>
      </c>
      <c r="X11" s="118">
        <v>-2.0890956169528976E-3</v>
      </c>
      <c r="Y11" s="118">
        <v>1.9297216885913637E-3</v>
      </c>
      <c r="Z11" s="118">
        <v>8.5580775427580476E-3</v>
      </c>
      <c r="AA11" s="118">
        <v>9.8816914942845262E-3</v>
      </c>
      <c r="AB11" s="118">
        <v>6.3308182975802207E-2</v>
      </c>
      <c r="AC11" s="83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BA11" s="10"/>
      <c r="BB11" s="10"/>
    </row>
    <row r="12" spans="1:54">
      <c r="B12" s="87">
        <v>10</v>
      </c>
      <c r="E12" s="118">
        <v>0.06</v>
      </c>
      <c r="F12" s="118">
        <v>6.5728635877843944E-2</v>
      </c>
      <c r="G12" s="118">
        <v>6.3915015791770946E-2</v>
      </c>
      <c r="H12" s="118">
        <v>5.0433567859229367E-3</v>
      </c>
      <c r="I12" s="118">
        <v>0.04</v>
      </c>
      <c r="J12" s="118">
        <v>0.08</v>
      </c>
      <c r="R12" s="118"/>
      <c r="S12" s="118"/>
      <c r="T12" s="118">
        <v>4.3815648541706848E-3</v>
      </c>
      <c r="U12" s="118">
        <v>2.1949403346515375E-2</v>
      </c>
      <c r="V12" s="118">
        <v>1.7945194976650262E-2</v>
      </c>
      <c r="W12" s="118">
        <v>4.4397022734035813E-3</v>
      </c>
      <c r="X12" s="118">
        <v>-3.1617838146042404E-3</v>
      </c>
      <c r="Y12" s="118">
        <v>1.5297699156669132E-3</v>
      </c>
      <c r="Z12" s="118">
        <v>7.6608522474803098E-3</v>
      </c>
      <c r="AA12" s="118">
        <v>1.100042417287643E-2</v>
      </c>
      <c r="AB12" s="118">
        <v>6.5728635877843944E-2</v>
      </c>
      <c r="AC12" s="83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BA12" s="10"/>
      <c r="BB12" s="10"/>
    </row>
    <row r="13" spans="1:54">
      <c r="B13" s="87">
        <v>11</v>
      </c>
      <c r="D13" s="87">
        <v>11</v>
      </c>
      <c r="E13" s="118">
        <v>0.06</v>
      </c>
      <c r="F13" s="118">
        <v>7.4048274610996723E-2</v>
      </c>
      <c r="G13" s="118">
        <v>7.1430601034489394E-2</v>
      </c>
      <c r="H13" s="118">
        <v>1.5619024007534899E-2</v>
      </c>
      <c r="I13" s="118">
        <v>0.04</v>
      </c>
      <c r="J13" s="118">
        <v>0.08</v>
      </c>
      <c r="R13" s="118"/>
      <c r="S13" s="118"/>
      <c r="T13" s="118">
        <v>4.0612425269199405E-3</v>
      </c>
      <c r="U13" s="118">
        <v>2.1563853125081751E-2</v>
      </c>
      <c r="V13" s="118">
        <v>1.7723965450769926E-2</v>
      </c>
      <c r="W13" s="118">
        <v>1.5896305663609406E-2</v>
      </c>
      <c r="X13" s="118">
        <v>-4.6134474871443003E-3</v>
      </c>
      <c r="Y13" s="118">
        <v>1.9083902807014712E-3</v>
      </c>
      <c r="Z13" s="118">
        <v>6.2521151798102985E-3</v>
      </c>
      <c r="AA13" s="118">
        <v>1.126598204427192E-2</v>
      </c>
      <c r="AB13" s="118">
        <v>7.4048274610996723E-2</v>
      </c>
      <c r="AC13" s="83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BA13" s="10"/>
      <c r="BB13" s="10"/>
    </row>
    <row r="14" spans="1:54">
      <c r="B14" s="87">
        <v>12</v>
      </c>
      <c r="E14" s="118">
        <v>0.06</v>
      </c>
      <c r="F14" s="118">
        <v>8.3591145348808293E-2</v>
      </c>
      <c r="G14" s="118">
        <v>8.3101455312191375E-2</v>
      </c>
      <c r="H14" s="118">
        <v>1.217898592373845E-2</v>
      </c>
      <c r="I14" s="118">
        <v>0.04</v>
      </c>
      <c r="J14" s="118">
        <v>0.08</v>
      </c>
      <c r="R14" s="118"/>
      <c r="S14" s="118"/>
      <c r="T14" s="118">
        <v>4.5219789939363536E-3</v>
      </c>
      <c r="U14" s="118">
        <v>2.5323949272082154E-2</v>
      </c>
      <c r="V14" s="118">
        <v>1.919611847733052E-2</v>
      </c>
      <c r="W14" s="118">
        <v>1.5779621304821308E-2</v>
      </c>
      <c r="X14" s="118">
        <v>-4.5632199875040406E-3</v>
      </c>
      <c r="Y14" s="118">
        <v>2.0276861730167315E-3</v>
      </c>
      <c r="Z14" s="118">
        <v>7.7529780423668017E-3</v>
      </c>
      <c r="AA14" s="118">
        <v>1.3559167111916201E-2</v>
      </c>
      <c r="AB14" s="118">
        <v>8.3591145348808293E-2</v>
      </c>
      <c r="AC14" s="83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BA14" s="10"/>
      <c r="BB14" s="10"/>
    </row>
    <row r="15" spans="1:54">
      <c r="A15" s="87">
        <v>2025</v>
      </c>
      <c r="B15" s="87">
        <v>1</v>
      </c>
      <c r="C15" s="87">
        <v>2025</v>
      </c>
      <c r="E15" s="118">
        <v>0.06</v>
      </c>
      <c r="F15" s="118">
        <v>8.7129663773040988E-2</v>
      </c>
      <c r="G15" s="118">
        <v>8.8301715721510243E-2</v>
      </c>
      <c r="H15" s="118">
        <v>1.0973623361790752E-2</v>
      </c>
      <c r="I15" s="118">
        <v>0.04</v>
      </c>
      <c r="J15" s="118">
        <v>0.08</v>
      </c>
      <c r="R15" s="118"/>
      <c r="S15" s="118"/>
      <c r="T15" s="118">
        <v>5.2651434586789905E-3</v>
      </c>
      <c r="U15" s="118">
        <v>2.5475747450448071E-2</v>
      </c>
      <c r="V15" s="118">
        <v>2.0950015106255115E-2</v>
      </c>
      <c r="W15" s="118">
        <v>1.5432013183771347E-2</v>
      </c>
      <c r="X15" s="118">
        <v>-4.5355839387733734E-3</v>
      </c>
      <c r="Y15" s="118">
        <v>1.8925266417006068E-3</v>
      </c>
      <c r="Z15" s="118">
        <v>6.9875953660977251E-3</v>
      </c>
      <c r="AA15" s="118">
        <v>1.5675094103544049E-2</v>
      </c>
      <c r="AB15" s="118">
        <v>8.7112191125068739E-2</v>
      </c>
      <c r="AC15" s="83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BA15" s="10"/>
      <c r="BB15" s="10"/>
    </row>
    <row r="16" spans="1:54">
      <c r="B16" s="87">
        <v>2</v>
      </c>
      <c r="D16" s="87">
        <v>2</v>
      </c>
      <c r="E16" s="118">
        <v>0.06</v>
      </c>
      <c r="F16" s="118">
        <v>9.5688087673903688E-2</v>
      </c>
      <c r="G16" s="118">
        <v>0.10326470390743725</v>
      </c>
      <c r="H16" s="118">
        <v>1.4276879734319348E-2</v>
      </c>
      <c r="I16" s="118">
        <v>0.04</v>
      </c>
      <c r="J16" s="118">
        <v>0.08</v>
      </c>
      <c r="R16" s="118"/>
      <c r="S16" s="118"/>
      <c r="T16" s="118">
        <v>5.3279505092393075E-3</v>
      </c>
      <c r="U16" s="118">
        <v>2.6789906262461395E-2</v>
      </c>
      <c r="V16" s="118">
        <v>2.2270298987179967E-2</v>
      </c>
      <c r="W16" s="118">
        <v>1.8786168383884454E-2</v>
      </c>
      <c r="X16" s="118">
        <v>-2.9903325998765378E-3</v>
      </c>
      <c r="Y16" s="118">
        <v>2.4331585711270041E-3</v>
      </c>
      <c r="Z16" s="118">
        <v>6.752253772529174E-3</v>
      </c>
      <c r="AA16" s="118">
        <v>1.6332282969902776E-2</v>
      </c>
      <c r="AB16" s="118">
        <v>9.5688087673903688E-2</v>
      </c>
      <c r="AC16" s="83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BA16" s="10"/>
      <c r="BB16" s="10"/>
    </row>
    <row r="17" spans="1:54">
      <c r="B17" s="87">
        <v>3</v>
      </c>
      <c r="E17" s="118">
        <v>0.06</v>
      </c>
      <c r="F17" s="118">
        <v>9.1020943294784384E-2</v>
      </c>
      <c r="G17" s="118">
        <v>0.10141728672527606</v>
      </c>
      <c r="H17" s="118">
        <v>3.498831606808972E-3</v>
      </c>
      <c r="I17" s="118">
        <v>0.04</v>
      </c>
      <c r="J17" s="118">
        <v>0.08</v>
      </c>
      <c r="R17" s="118"/>
      <c r="S17" s="118"/>
      <c r="T17" s="118">
        <v>5.4764812138317588E-3</v>
      </c>
      <c r="U17" s="118">
        <v>2.5429987371980226E-2</v>
      </c>
      <c r="V17" s="118">
        <v>2.1634262009302335E-2</v>
      </c>
      <c r="W17" s="118">
        <v>1.8641194607961195E-2</v>
      </c>
      <c r="X17" s="118">
        <v>-2.9643422701525006E-3</v>
      </c>
      <c r="Y17" s="118">
        <v>2.122264910256454E-3</v>
      </c>
      <c r="Z17" s="118">
        <v>5.0100461351237132E-3</v>
      </c>
      <c r="AA17" s="118">
        <v>1.5729716273641017E-2</v>
      </c>
      <c r="AB17" s="118">
        <v>9.1020943294784384E-2</v>
      </c>
      <c r="AC17" s="83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BA17" s="10"/>
      <c r="BB17" s="10"/>
    </row>
    <row r="18" spans="1:54">
      <c r="B18" s="87">
        <v>4</v>
      </c>
      <c r="E18" s="118">
        <v>0.06</v>
      </c>
      <c r="F18" s="118">
        <v>8.6424215838512009E-2</v>
      </c>
      <c r="G18" s="118">
        <v>9.8406767517524862E-2</v>
      </c>
      <c r="H18" s="118">
        <v>3.109378878706659E-3</v>
      </c>
      <c r="I18" s="118">
        <v>0.04</v>
      </c>
      <c r="J18" s="118">
        <v>0.08</v>
      </c>
      <c r="R18" s="118"/>
      <c r="S18" s="118"/>
      <c r="T18" s="118">
        <v>4.973467437193858E-3</v>
      </c>
      <c r="U18" s="118">
        <v>2.417394327296455E-2</v>
      </c>
      <c r="V18" s="118">
        <v>2.2482611082791551E-2</v>
      </c>
      <c r="W18" s="118">
        <v>1.8504969329428106E-2</v>
      </c>
      <c r="X18" s="118">
        <v>-2.8741589607102049E-3</v>
      </c>
      <c r="Y18" s="118">
        <v>1.6159772223216791E-3</v>
      </c>
      <c r="Z18" s="118">
        <v>4.4306863220481977E-3</v>
      </c>
      <c r="AA18" s="118">
        <v>1.3099333020789691E-2</v>
      </c>
      <c r="AB18" s="118">
        <v>8.6424215838512009E-2</v>
      </c>
      <c r="AC18" s="83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BA18" s="10"/>
      <c r="BB18" s="10"/>
    </row>
    <row r="19" spans="1:54">
      <c r="B19" s="87">
        <v>5</v>
      </c>
      <c r="D19" s="87">
        <v>5</v>
      </c>
      <c r="E19" s="118">
        <v>0.06</v>
      </c>
      <c r="F19" s="118">
        <v>8.2917016748004668E-2</v>
      </c>
      <c r="G19" s="118">
        <v>9.4047940582582257E-2</v>
      </c>
      <c r="H19" s="118">
        <v>2.1562381032587119E-3</v>
      </c>
      <c r="I19" s="118">
        <v>0.04</v>
      </c>
      <c r="J19" s="118">
        <v>0.08</v>
      </c>
      <c r="R19" s="118"/>
      <c r="S19" s="118"/>
      <c r="T19" s="118">
        <v>5.3050821657054598E-3</v>
      </c>
      <c r="U19" s="118">
        <v>2.2131395292114019E-2</v>
      </c>
      <c r="V19" s="118">
        <v>2.2704368450406565E-2</v>
      </c>
      <c r="W19" s="118">
        <v>1.8648312360854631E-2</v>
      </c>
      <c r="X19" s="118">
        <v>-1.5918607318883493E-3</v>
      </c>
      <c r="Y19" s="118">
        <v>2.6616629869022496E-3</v>
      </c>
      <c r="Z19" s="118">
        <v>4.7720708923694012E-3</v>
      </c>
      <c r="AA19" s="118">
        <v>8.2921985094988188E-3</v>
      </c>
      <c r="AB19" s="118">
        <v>8.2917016748004668E-2</v>
      </c>
      <c r="AC19" s="83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BA19" s="10"/>
      <c r="BB19" s="10"/>
    </row>
    <row r="20" spans="1:54">
      <c r="B20" s="87">
        <v>6</v>
      </c>
      <c r="E20" s="118">
        <v>0.06</v>
      </c>
      <c r="F20" s="118">
        <v>8.1975794538234226E-2</v>
      </c>
      <c r="G20" s="118">
        <v>9.4219513635863006E-2</v>
      </c>
      <c r="H20" s="118">
        <v>2.2992670299162299E-3</v>
      </c>
      <c r="I20" s="118">
        <v>0.04</v>
      </c>
      <c r="J20" s="118">
        <v>0.08</v>
      </c>
      <c r="R20" s="118"/>
      <c r="S20" s="118"/>
      <c r="T20" s="118">
        <v>5.1260494262832254E-3</v>
      </c>
      <c r="U20" s="118">
        <v>2.1124026430837738E-2</v>
      </c>
      <c r="V20" s="118">
        <v>2.192942151635164E-2</v>
      </c>
      <c r="W20" s="118">
        <v>1.8589240966342509E-2</v>
      </c>
      <c r="X20" s="118">
        <v>-5.3307197166896055E-4</v>
      </c>
      <c r="Y20" s="118">
        <v>3.1896876503146533E-3</v>
      </c>
      <c r="Z20" s="118">
        <v>4.5865253494529112E-3</v>
      </c>
      <c r="AA20" s="118">
        <v>7.9698116485279556E-3</v>
      </c>
      <c r="AB20" s="118">
        <v>8.1975794538234226E-2</v>
      </c>
      <c r="AC20" s="83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BA20" s="10"/>
      <c r="BB20" s="10"/>
    </row>
    <row r="21" spans="1:54">
      <c r="B21" s="87">
        <v>7</v>
      </c>
      <c r="E21" s="118">
        <v>0.06</v>
      </c>
      <c r="F21" s="118">
        <v>8.1109889058214701E-2</v>
      </c>
      <c r="G21" s="118">
        <v>9.3381090120267629E-2</v>
      </c>
      <c r="H21" s="118">
        <v>-5.0502234460392259E-4</v>
      </c>
      <c r="I21" s="118">
        <v>0.04</v>
      </c>
      <c r="J21" s="118">
        <v>0.08</v>
      </c>
      <c r="R21" s="118"/>
      <c r="S21" s="118"/>
      <c r="T21" s="118">
        <v>5.1762947334688869E-3</v>
      </c>
      <c r="U21" s="118">
        <v>1.84261453846589E-2</v>
      </c>
      <c r="V21" s="118">
        <v>2.153086180355377E-2</v>
      </c>
      <c r="W21" s="118">
        <v>1.8515991015042664E-2</v>
      </c>
      <c r="X21" s="118">
        <v>-4.9734166019009562E-4</v>
      </c>
      <c r="Y21" s="118">
        <v>2.7189636653165879E-3</v>
      </c>
      <c r="Z21" s="118">
        <v>4.5383348883792345E-3</v>
      </c>
      <c r="AA21" s="118">
        <v>1.0704997052987972E-2</v>
      </c>
      <c r="AB21" s="118">
        <v>8.1109889058214701E-2</v>
      </c>
      <c r="AC21" s="83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BA21" s="10"/>
      <c r="BB21" s="10"/>
    </row>
    <row r="22" spans="1:54">
      <c r="B22" s="87">
        <v>8</v>
      </c>
      <c r="D22" s="87">
        <v>8</v>
      </c>
      <c r="E22" s="118">
        <v>0.06</v>
      </c>
      <c r="F22" s="118">
        <v>8.8050056172735536E-2</v>
      </c>
      <c r="G22" s="118">
        <v>9.8129907300086305E-2</v>
      </c>
      <c r="H22" s="118">
        <v>1.5914522511269347E-2</v>
      </c>
      <c r="I22" s="118">
        <v>0.04</v>
      </c>
      <c r="J22" s="118">
        <v>0.08</v>
      </c>
      <c r="R22" s="118"/>
      <c r="S22" s="118"/>
      <c r="T22" s="118">
        <v>5.2551736163248559E-3</v>
      </c>
      <c r="U22" s="118">
        <v>1.8690806573969102E-2</v>
      </c>
      <c r="V22" s="118">
        <v>1.8879242042585731E-2</v>
      </c>
      <c r="W22" s="118">
        <v>1.8571042715403486E-2</v>
      </c>
      <c r="X22" s="118">
        <v>-1.2654066002191469E-4</v>
      </c>
      <c r="Y22" s="118">
        <v>4.2239332529313885E-3</v>
      </c>
      <c r="Z22" s="118">
        <v>9.6588529300523623E-3</v>
      </c>
      <c r="AA22" s="118">
        <v>1.2879423821805229E-2</v>
      </c>
      <c r="AB22" s="118">
        <v>8.8031934293050229E-2</v>
      </c>
      <c r="AC22" s="83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BA22" s="10"/>
      <c r="BB22" s="10"/>
    </row>
    <row r="23" spans="1:54">
      <c r="B23" s="87">
        <v>9</v>
      </c>
      <c r="E23" s="118">
        <v>0.06</v>
      </c>
      <c r="F23" s="118">
        <v>9.028188657738645E-2</v>
      </c>
      <c r="G23" s="118">
        <v>9.8555866268023706E-2</v>
      </c>
      <c r="H23" s="118">
        <v>2.1108923921444589E-3</v>
      </c>
      <c r="I23" s="118">
        <v>0.04</v>
      </c>
      <c r="J23" s="118">
        <v>0.08</v>
      </c>
      <c r="R23" s="118"/>
      <c r="S23" s="118"/>
      <c r="T23" s="118">
        <v>5.1192993789099519E-3</v>
      </c>
      <c r="U23" s="118">
        <v>1.7917164322082242E-2</v>
      </c>
      <c r="V23" s="118">
        <v>1.9169157539308989E-2</v>
      </c>
      <c r="W23" s="118">
        <v>1.8570246171832738E-2</v>
      </c>
      <c r="X23" s="118">
        <v>1.1201123679453876E-3</v>
      </c>
      <c r="Y23" s="118">
        <v>4.8188834960818114E-3</v>
      </c>
      <c r="Z23" s="118">
        <v>1.0435789202612976E-2</v>
      </c>
      <c r="AA23" s="118">
        <v>1.3131234098611997E-2</v>
      </c>
      <c r="AB23" s="118">
        <v>9.028188657738645E-2</v>
      </c>
      <c r="AC23" s="83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BA23" s="10"/>
      <c r="BB23" s="10"/>
    </row>
    <row r="24" spans="1:54">
      <c r="B24" s="87">
        <v>10</v>
      </c>
      <c r="E24" s="118">
        <v>0.06</v>
      </c>
      <c r="F24" s="118">
        <v>9.1666039539632038E-2</v>
      </c>
      <c r="G24" s="118">
        <v>9.9343350829609101E-2</v>
      </c>
      <c r="H24" s="118">
        <v>6.3157642972153649E-3</v>
      </c>
      <c r="I24" s="118">
        <v>0.04</v>
      </c>
      <c r="J24" s="118">
        <v>0.08</v>
      </c>
      <c r="R24" s="118"/>
      <c r="S24" s="118"/>
      <c r="T24" s="118">
        <v>5.6642501277845633E-3</v>
      </c>
      <c r="U24" s="118">
        <v>1.6173657432052561E-2</v>
      </c>
      <c r="V24" s="118">
        <v>1.8644891608636475E-2</v>
      </c>
      <c r="W24" s="118">
        <v>1.8378788950886626E-2</v>
      </c>
      <c r="X24" s="118">
        <v>1.3499946082858301E-3</v>
      </c>
      <c r="Y24" s="118">
        <v>5.6270812349114175E-3</v>
      </c>
      <c r="Z24" s="118">
        <v>1.1305949233671418E-2</v>
      </c>
      <c r="AA24" s="118">
        <v>1.4521426343403388E-2</v>
      </c>
      <c r="AB24" s="118">
        <v>9.1666039539632038E-2</v>
      </c>
      <c r="AC24" s="83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BA24" s="10"/>
      <c r="BB24" s="10"/>
    </row>
    <row r="25" spans="1:54">
      <c r="B25" s="87">
        <v>11</v>
      </c>
      <c r="D25" s="87">
        <v>11</v>
      </c>
      <c r="E25" s="118">
        <v>0.06</v>
      </c>
      <c r="F25" s="118">
        <v>8.1655923188003632E-2</v>
      </c>
      <c r="G25" s="118">
        <v>8.7116649949565028E-2</v>
      </c>
      <c r="H25" s="118">
        <v>6.2988082921506816E-3</v>
      </c>
      <c r="I25" s="118">
        <v>0.04</v>
      </c>
      <c r="J25" s="118">
        <v>0.08</v>
      </c>
      <c r="R25" s="118"/>
      <c r="S25" s="118"/>
      <c r="T25" s="118">
        <v>5.7775797040300171E-3</v>
      </c>
      <c r="U25" s="118">
        <v>1.6455100897509855E-2</v>
      </c>
      <c r="V25" s="118">
        <v>1.8587260288027201E-2</v>
      </c>
      <c r="W25" s="118">
        <v>6.8788003113112589E-3</v>
      </c>
      <c r="X25" s="118">
        <v>2.5681926852438564E-3</v>
      </c>
      <c r="Y25" s="118">
        <v>5.4716387507114288E-3</v>
      </c>
      <c r="Z25" s="118">
        <v>1.1550298695016243E-2</v>
      </c>
      <c r="AA25" s="118">
        <v>1.4367051856153491E-2</v>
      </c>
      <c r="AB25" s="118">
        <v>8.1655923188003632E-2</v>
      </c>
      <c r="AC25" s="83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BA25" s="10"/>
      <c r="BB25" s="10"/>
    </row>
    <row r="26" spans="1:54">
      <c r="B26" s="87">
        <v>12</v>
      </c>
      <c r="E26" s="118">
        <v>0.06</v>
      </c>
      <c r="F26" s="118">
        <v>7.4907342117947362E-2</v>
      </c>
      <c r="G26" s="118">
        <v>7.6464973177315709E-2</v>
      </c>
      <c r="H26" s="118">
        <v>5.8609821080097824E-3</v>
      </c>
      <c r="I26" s="118">
        <v>0.04</v>
      </c>
      <c r="J26" s="118">
        <v>0.08</v>
      </c>
      <c r="R26" s="118"/>
      <c r="S26" s="118"/>
      <c r="T26" s="118">
        <v>5.5839039609102649E-3</v>
      </c>
      <c r="U26" s="118">
        <v>1.1788924395332087E-2</v>
      </c>
      <c r="V26" s="118">
        <v>1.7493619243875009E-2</v>
      </c>
      <c r="W26" s="118">
        <v>7.2373136870739424E-3</v>
      </c>
      <c r="X26" s="118">
        <v>2.9753418705465349E-3</v>
      </c>
      <c r="Y26" s="118">
        <v>5.2863974691942268E-3</v>
      </c>
      <c r="Z26" s="118">
        <v>1.1175710382262409E-2</v>
      </c>
      <c r="AA26" s="118">
        <v>1.3366131108752767E-2</v>
      </c>
      <c r="AB26" s="118">
        <v>7.4907342117947362E-2</v>
      </c>
      <c r="AC26" s="8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BA26" s="10"/>
      <c r="BB26" s="10"/>
    </row>
    <row r="27" spans="1:54">
      <c r="A27" s="87">
        <v>2026</v>
      </c>
      <c r="B27" s="87">
        <v>1</v>
      </c>
      <c r="C27" s="87">
        <v>2026</v>
      </c>
      <c r="E27" s="118">
        <v>0.06</v>
      </c>
      <c r="F27" s="118">
        <v>7.498163313972861E-2</v>
      </c>
      <c r="G27" s="118">
        <v>7.5258304487483718E-2</v>
      </c>
      <c r="H27" s="118">
        <v>1.1230906436006549E-2</v>
      </c>
      <c r="I27" s="118">
        <v>0.04</v>
      </c>
      <c r="J27" s="118">
        <v>0.08</v>
      </c>
      <c r="R27" s="118"/>
      <c r="S27" s="118"/>
      <c r="T27" s="118">
        <v>4.7484590755418861E-3</v>
      </c>
      <c r="U27" s="118">
        <v>1.0609555984696858E-2</v>
      </c>
      <c r="V27" s="118">
        <v>1.5693543065099135E-2</v>
      </c>
      <c r="W27" s="118">
        <v>7.2974009564321868E-3</v>
      </c>
      <c r="X27" s="118">
        <v>2.981550980961002E-3</v>
      </c>
      <c r="Y27" s="118">
        <v>5.5670324339021568E-3</v>
      </c>
      <c r="Z27" s="118">
        <v>1.1501909288614189E-2</v>
      </c>
      <c r="AA27" s="118">
        <v>1.659257497287089E-2</v>
      </c>
      <c r="AB27" s="118">
        <v>7.4981633139728832E-2</v>
      </c>
      <c r="AC27" s="83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BA27" s="10"/>
      <c r="BB27" s="10"/>
    </row>
    <row r="28" spans="1:54">
      <c r="B28" s="87">
        <v>2</v>
      </c>
      <c r="D28" s="87">
        <v>2</v>
      </c>
      <c r="E28" s="118">
        <v>0.06</v>
      </c>
      <c r="F28" s="118">
        <v>6.4664439026009074E-2</v>
      </c>
      <c r="G28" s="118">
        <v>5.9972591468169689E-2</v>
      </c>
      <c r="H28" s="118">
        <v>4.5236944838533688E-3</v>
      </c>
      <c r="I28" s="118">
        <v>0.04</v>
      </c>
      <c r="J28" s="118">
        <v>0.08</v>
      </c>
      <c r="R28" s="118"/>
      <c r="S28" s="118"/>
      <c r="T28" s="118">
        <v>4.41035838244167E-3</v>
      </c>
      <c r="U28" s="118">
        <v>6.1271209614001468E-3</v>
      </c>
      <c r="V28" s="118">
        <v>1.4211286569350071E-2</v>
      </c>
      <c r="W28" s="118">
        <v>4.0448282713426674E-3</v>
      </c>
      <c r="X28" s="118">
        <v>2.8673743170433892E-3</v>
      </c>
      <c r="Y28" s="118">
        <v>5.4243603678776828E-3</v>
      </c>
      <c r="Z28" s="118">
        <v>1.0674640003233565E-2</v>
      </c>
      <c r="AA28" s="118">
        <v>1.6904470153319879E-2</v>
      </c>
      <c r="AB28" s="118">
        <v>6.4664439026009074E-2</v>
      </c>
      <c r="AC28" s="83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BA28" s="10"/>
      <c r="BB28" s="10"/>
    </row>
    <row r="29" spans="1:54">
      <c r="B29" s="87">
        <v>3</v>
      </c>
      <c r="E29" s="118">
        <v>0.06</v>
      </c>
      <c r="F29" s="118">
        <v>7.3529434657367554E-2</v>
      </c>
      <c r="G29" s="118">
        <v>7.2637897499328252E-2</v>
      </c>
      <c r="H29" s="118">
        <v>1.1984766525093171E-2</v>
      </c>
      <c r="I29" s="118">
        <v>0.04</v>
      </c>
      <c r="J29" s="118">
        <v>0.08</v>
      </c>
      <c r="R29" s="118"/>
      <c r="S29" s="118"/>
      <c r="T29" s="118">
        <v>4.4866376118527394E-3</v>
      </c>
      <c r="U29" s="118">
        <v>1.0314661223905114E-2</v>
      </c>
      <c r="V29" s="118">
        <v>1.350774320371078E-2</v>
      </c>
      <c r="W29" s="118">
        <v>4.031510433145963E-3</v>
      </c>
      <c r="X29" s="118">
        <v>3.0383128948793161E-3</v>
      </c>
      <c r="Y29" s="118">
        <v>5.6941381409659122E-3</v>
      </c>
      <c r="Z29" s="118">
        <v>1.1045101397703625E-2</v>
      </c>
      <c r="AA29" s="118">
        <v>2.141132975120414E-2</v>
      </c>
      <c r="AB29" s="118">
        <v>7.3529434657367554E-2</v>
      </c>
      <c r="AC29" s="83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BA29" s="10"/>
      <c r="BB29" s="10"/>
    </row>
    <row r="30" spans="1:54">
      <c r="B30" s="87">
        <v>4</v>
      </c>
      <c r="E30" s="118">
        <v>0.06</v>
      </c>
      <c r="F30" s="118">
        <v>0.10072168153676266</v>
      </c>
      <c r="G30" s="118">
        <v>0.10124992904114172</v>
      </c>
      <c r="H30" s="118">
        <v>2.8484856797365454E-2</v>
      </c>
      <c r="I30" s="118">
        <v>0.04</v>
      </c>
      <c r="J30" s="118">
        <v>0.08</v>
      </c>
      <c r="R30" s="118"/>
      <c r="S30" s="118"/>
      <c r="T30" s="118">
        <v>4.7819598351735472E-3</v>
      </c>
      <c r="U30" s="118">
        <v>1.2985903443899816E-2</v>
      </c>
      <c r="V30" s="118">
        <v>1.5630223817510492E-2</v>
      </c>
      <c r="W30" s="118">
        <v>4.0265378832528547E-3</v>
      </c>
      <c r="X30" s="118">
        <v>9.79317946800627E-3</v>
      </c>
      <c r="Y30" s="118">
        <v>6.2878459719510242E-3</v>
      </c>
      <c r="Z30" s="118">
        <v>1.2918229043890296E-2</v>
      </c>
      <c r="AA30" s="118">
        <v>3.4297802073078601E-2</v>
      </c>
      <c r="AB30" s="118">
        <v>0.10072168153676266</v>
      </c>
      <c r="AC30" s="83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BA30" s="10"/>
      <c r="BB30" s="10"/>
    </row>
    <row r="31" spans="1:54">
      <c r="B31" s="241">
        <v>5</v>
      </c>
      <c r="D31" s="87">
        <v>5</v>
      </c>
      <c r="E31" s="118">
        <v>0.06</v>
      </c>
      <c r="F31" s="118">
        <v>0.11167407378550542</v>
      </c>
      <c r="G31" s="118">
        <v>0.11002192125862864</v>
      </c>
      <c r="H31" s="118">
        <v>1.215216225696869E-2</v>
      </c>
      <c r="I31" s="118">
        <v>0.04</v>
      </c>
      <c r="J31" s="118">
        <v>0.08</v>
      </c>
      <c r="R31" s="118"/>
      <c r="S31" s="118"/>
      <c r="T31" s="118">
        <v>4.6740043885022606E-3</v>
      </c>
      <c r="U31" s="118">
        <v>1.3018323293432594E-2</v>
      </c>
      <c r="V31" s="118">
        <v>1.6374536353942076E-2</v>
      </c>
      <c r="W31" s="118">
        <v>3.7935930936796943E-3</v>
      </c>
      <c r="X31" s="118">
        <v>9.8603457956467546E-3</v>
      </c>
      <c r="Y31" s="118">
        <v>5.3795628192935419E-3</v>
      </c>
      <c r="Z31" s="118">
        <v>1.4277878097236806E-2</v>
      </c>
      <c r="AA31" s="118">
        <v>4.4295829943771681E-2</v>
      </c>
      <c r="AB31" s="118">
        <v>0.11167407378550542</v>
      </c>
      <c r="AC31" s="83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BA31" s="10"/>
      <c r="BB31" s="10"/>
    </row>
    <row r="32" spans="1:54">
      <c r="E32" s="118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BA32" s="10"/>
      <c r="BB32" s="10"/>
    </row>
    <row r="33" spans="5:54">
      <c r="E33" s="118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BA33" s="10"/>
      <c r="BB33" s="10"/>
    </row>
    <row r="34" spans="5:54">
      <c r="E34" s="118"/>
      <c r="F34" s="118"/>
      <c r="G34" s="118"/>
      <c r="H34" s="118"/>
      <c r="I34" s="118"/>
      <c r="J34" s="118"/>
      <c r="R34" s="118"/>
      <c r="S34" s="118"/>
      <c r="T34" s="118"/>
      <c r="U34" s="118"/>
      <c r="V34" s="119"/>
      <c r="W34" s="118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BA34" s="10"/>
      <c r="BB34" s="10"/>
    </row>
    <row r="35" spans="5:54">
      <c r="E35" s="118"/>
      <c r="F35" s="118"/>
      <c r="G35" s="118"/>
      <c r="H35" s="118"/>
      <c r="I35" s="118"/>
      <c r="J35" s="118"/>
      <c r="R35" s="118"/>
      <c r="S35" s="118"/>
      <c r="T35" s="118"/>
      <c r="U35" s="118"/>
      <c r="V35" s="118"/>
      <c r="W35" s="118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88"/>
      <c r="AZ35" s="10"/>
      <c r="BB35" s="10"/>
    </row>
  </sheetData>
  <mergeCells count="2">
    <mergeCell ref="G1:H1"/>
    <mergeCell ref="V1:Y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B3:AX36"/>
  <sheetViews>
    <sheetView zoomScaleNormal="100" workbookViewId="0">
      <pane xSplit="4" ySplit="4" topLeftCell="AK5" activePane="bottomRight" state="frozen"/>
      <selection pane="topRight" activeCell="E1" sqref="E1"/>
      <selection pane="bottomLeft" activeCell="A5" sqref="A5"/>
      <selection pane="bottomRight" activeCell="AN26" sqref="AN26"/>
    </sheetView>
  </sheetViews>
  <sheetFormatPr defaultColWidth="8.42578125" defaultRowHeight="12" customHeight="1"/>
  <cols>
    <col min="1" max="1" width="8.42578125" style="4"/>
    <col min="2" max="2" width="8.5703125" style="4" customWidth="1"/>
    <col min="3" max="3" width="11" style="4" customWidth="1"/>
    <col min="4" max="4" width="20.7109375" style="4" customWidth="1"/>
    <col min="5" max="49" width="12.28515625" style="4" bestFit="1" customWidth="1"/>
    <col min="50" max="16384" width="8.42578125" style="4"/>
  </cols>
  <sheetData>
    <row r="3" spans="2:50" ht="12" customHeight="1">
      <c r="E3" s="518">
        <v>2015</v>
      </c>
      <c r="F3" s="518"/>
      <c r="G3" s="518"/>
      <c r="H3" s="518"/>
      <c r="I3" s="518">
        <v>2016</v>
      </c>
      <c r="J3" s="518"/>
      <c r="K3" s="518"/>
      <c r="L3" s="518"/>
      <c r="M3" s="518">
        <v>2017</v>
      </c>
      <c r="N3" s="518"/>
      <c r="O3" s="518"/>
      <c r="P3" s="518"/>
      <c r="Q3" s="518">
        <v>2018</v>
      </c>
      <c r="R3" s="518"/>
      <c r="S3" s="518"/>
      <c r="T3" s="518"/>
      <c r="U3" s="518">
        <v>2019</v>
      </c>
      <c r="V3" s="518"/>
      <c r="W3" s="518"/>
      <c r="X3" s="518"/>
      <c r="Y3" s="518">
        <v>2020</v>
      </c>
      <c r="Z3" s="518"/>
      <c r="AA3" s="518"/>
      <c r="AB3" s="518"/>
      <c r="AC3" s="518">
        <v>2021</v>
      </c>
      <c r="AD3" s="518"/>
      <c r="AE3" s="518"/>
      <c r="AF3" s="518"/>
      <c r="AG3" s="518">
        <v>2022</v>
      </c>
      <c r="AH3" s="518"/>
      <c r="AI3" s="518"/>
      <c r="AJ3" s="518"/>
      <c r="AK3" s="518">
        <v>2023</v>
      </c>
      <c r="AL3" s="518"/>
      <c r="AM3" s="518"/>
      <c r="AN3" s="518"/>
      <c r="AO3" s="518">
        <v>2024</v>
      </c>
      <c r="AP3" s="518"/>
      <c r="AQ3" s="518"/>
      <c r="AR3" s="518"/>
      <c r="AS3" s="516">
        <v>2025</v>
      </c>
      <c r="AT3" s="516"/>
      <c r="AU3" s="516"/>
      <c r="AV3" s="516"/>
      <c r="AW3" s="216">
        <v>2026</v>
      </c>
    </row>
    <row r="4" spans="2:50" ht="12" customHeight="1">
      <c r="E4" s="190" t="s">
        <v>4</v>
      </c>
      <c r="F4" s="190" t="s">
        <v>1</v>
      </c>
      <c r="G4" s="190" t="s">
        <v>2</v>
      </c>
      <c r="H4" s="190" t="s">
        <v>3</v>
      </c>
      <c r="I4" s="190" t="s">
        <v>4</v>
      </c>
      <c r="J4" s="190" t="s">
        <v>1</v>
      </c>
      <c r="K4" s="190" t="s">
        <v>2</v>
      </c>
      <c r="L4" s="190" t="s">
        <v>3</v>
      </c>
      <c r="M4" s="190" t="s">
        <v>4</v>
      </c>
      <c r="N4" s="190" t="s">
        <v>1</v>
      </c>
      <c r="O4" s="190" t="s">
        <v>2</v>
      </c>
      <c r="P4" s="190" t="s">
        <v>3</v>
      </c>
      <c r="Q4" s="190" t="s">
        <v>4</v>
      </c>
      <c r="R4" s="190" t="s">
        <v>1</v>
      </c>
      <c r="S4" s="190" t="s">
        <v>2</v>
      </c>
      <c r="T4" s="190" t="s">
        <v>3</v>
      </c>
      <c r="U4" s="190" t="s">
        <v>4</v>
      </c>
      <c r="V4" s="190" t="s">
        <v>1</v>
      </c>
      <c r="W4" s="190" t="s">
        <v>2</v>
      </c>
      <c r="X4" s="190" t="s">
        <v>3</v>
      </c>
      <c r="Y4" s="190" t="s">
        <v>4</v>
      </c>
      <c r="Z4" s="190" t="s">
        <v>1</v>
      </c>
      <c r="AA4" s="190" t="s">
        <v>2</v>
      </c>
      <c r="AB4" s="190" t="s">
        <v>3</v>
      </c>
      <c r="AC4" s="190" t="s">
        <v>4</v>
      </c>
      <c r="AD4" s="190" t="s">
        <v>1</v>
      </c>
      <c r="AE4" s="190" t="s">
        <v>2</v>
      </c>
      <c r="AF4" s="190" t="s">
        <v>3</v>
      </c>
      <c r="AG4" s="190" t="s">
        <v>4</v>
      </c>
      <c r="AH4" s="190" t="s">
        <v>1</v>
      </c>
      <c r="AI4" s="190" t="s">
        <v>2</v>
      </c>
      <c r="AJ4" s="190" t="s">
        <v>3</v>
      </c>
      <c r="AK4" s="190" t="s">
        <v>4</v>
      </c>
      <c r="AL4" s="190" t="s">
        <v>1</v>
      </c>
      <c r="AM4" s="190" t="s">
        <v>2</v>
      </c>
      <c r="AN4" s="190" t="s">
        <v>3</v>
      </c>
      <c r="AO4" s="190" t="s">
        <v>4</v>
      </c>
      <c r="AP4" s="190" t="s">
        <v>1</v>
      </c>
      <c r="AQ4" s="190" t="s">
        <v>2</v>
      </c>
      <c r="AR4" s="190" t="s">
        <v>3</v>
      </c>
      <c r="AS4" s="190" t="s">
        <v>4</v>
      </c>
      <c r="AT4" s="216" t="s">
        <v>1</v>
      </c>
      <c r="AU4" s="190" t="s">
        <v>2</v>
      </c>
      <c r="AV4" s="190" t="s">
        <v>3</v>
      </c>
      <c r="AW4" s="190" t="s">
        <v>4</v>
      </c>
      <c r="AX4" s="216"/>
    </row>
    <row r="5" spans="2:50" ht="12" customHeight="1">
      <c r="B5" s="185" t="s">
        <v>31</v>
      </c>
      <c r="C5" s="517" t="s">
        <v>32</v>
      </c>
      <c r="D5" s="4" t="s">
        <v>33</v>
      </c>
      <c r="E5" s="28">
        <v>5.525552498586439E-2</v>
      </c>
      <c r="F5" s="28">
        <v>4.2101482756860875E-2</v>
      </c>
      <c r="G5" s="28">
        <v>3.1032044313205942E-2</v>
      </c>
      <c r="H5" s="28">
        <v>2.566180323884093E-2</v>
      </c>
      <c r="I5" s="28">
        <v>2.3914780929465973E-2</v>
      </c>
      <c r="J5" s="28">
        <v>2.3043982600238211E-2</v>
      </c>
      <c r="K5" s="28">
        <v>2.4347054880005548E-2</v>
      </c>
      <c r="L5" s="28">
        <v>2.9417243052314079E-2</v>
      </c>
      <c r="M5" s="28">
        <v>3.4595142816202573E-2</v>
      </c>
      <c r="N5" s="28">
        <v>3.8095678363017971E-2</v>
      </c>
      <c r="O5" s="28">
        <v>4.2992436909061515E-2</v>
      </c>
      <c r="P5" s="28">
        <v>4.5037884357649549E-2</v>
      </c>
      <c r="Q5" s="28">
        <v>4.6597822247508525E-2</v>
      </c>
      <c r="R5" s="28">
        <v>4.9663610356801779E-2</v>
      </c>
      <c r="S5" s="28">
        <v>5.1538822704512377E-2</v>
      </c>
      <c r="T5" s="28">
        <v>5.2235647881486491E-2</v>
      </c>
      <c r="U5" s="28">
        <v>5.3081435212197547E-2</v>
      </c>
      <c r="V5" s="28">
        <v>5.1489843388509149E-2</v>
      </c>
      <c r="W5" s="28">
        <v>4.843952604697721E-2</v>
      </c>
      <c r="X5" s="28">
        <v>4.4466613006232336E-2</v>
      </c>
      <c r="Y5" s="28">
        <v>3.7762414585169601E-2</v>
      </c>
      <c r="Z5" s="28">
        <v>3.4961661144304657E-2</v>
      </c>
      <c r="AA5" s="28">
        <v>3.0804711260661533E-2</v>
      </c>
      <c r="AB5" s="28">
        <v>2.5973278663573351E-2</v>
      </c>
      <c r="AC5" s="28">
        <v>2.3357686057602134E-2</v>
      </c>
      <c r="AD5" s="28">
        <v>1.7717231941468681E-2</v>
      </c>
      <c r="AE5" s="28">
        <v>1.7289311643220451E-2</v>
      </c>
      <c r="AF5" s="28">
        <v>2.4141276589529248E-2</v>
      </c>
      <c r="AG5" s="28">
        <v>2.6337257749934562E-2</v>
      </c>
      <c r="AH5" s="28">
        <v>2.8808420261536627E-2</v>
      </c>
      <c r="AI5" s="28">
        <v>3.340459964597442E-2</v>
      </c>
      <c r="AJ5" s="28">
        <v>3.7003622859539176E-2</v>
      </c>
      <c r="AK5" s="28">
        <v>4.7782878379462934E-2</v>
      </c>
      <c r="AL5" s="28">
        <v>5.9074265996656994E-2</v>
      </c>
      <c r="AM5" s="28">
        <v>6.3308592932957097E-2</v>
      </c>
      <c r="AN5" s="28">
        <v>6.1277042666992854E-2</v>
      </c>
      <c r="AO5" s="28">
        <v>5.4753512209494426E-2</v>
      </c>
      <c r="AP5" s="28">
        <v>4.9657584347418959E-2</v>
      </c>
      <c r="AQ5" s="28">
        <v>4.7144957526303211E-2</v>
      </c>
      <c r="AR5" s="28">
        <v>4.6948546177864037E-2</v>
      </c>
      <c r="AS5" s="28">
        <v>4.8240206671533503E-2</v>
      </c>
      <c r="AT5" s="28">
        <v>4.8454449793919441E-2</v>
      </c>
      <c r="AU5" s="28">
        <v>4.8670420586012897E-2</v>
      </c>
      <c r="AV5" s="28">
        <v>4.9751729513068721E-2</v>
      </c>
      <c r="AW5" s="28">
        <v>5.2052960919467539E-2</v>
      </c>
    </row>
    <row r="6" spans="2:50" ht="12" customHeight="1">
      <c r="C6" s="517"/>
      <c r="D6" s="4" t="s">
        <v>34</v>
      </c>
      <c r="E6" s="28">
        <v>4.947098684616491E-2</v>
      </c>
      <c r="F6" s="28">
        <v>3.9843669293951001E-2</v>
      </c>
      <c r="G6" s="28">
        <v>3.1843538976156216E-2</v>
      </c>
      <c r="H6" s="28">
        <v>2.567650204091998E-2</v>
      </c>
      <c r="I6" s="28">
        <v>2.281313558465059E-2</v>
      </c>
      <c r="J6" s="28">
        <v>2.3255027563868103E-2</v>
      </c>
      <c r="K6" s="28">
        <v>2.7070266034916024E-2</v>
      </c>
      <c r="L6" s="28">
        <v>3.4151070331713385E-2</v>
      </c>
      <c r="M6" s="28">
        <v>4.2104408454463504E-2</v>
      </c>
      <c r="N6" s="28">
        <v>4.9806158419349433E-2</v>
      </c>
      <c r="O6" s="28">
        <v>5.6422856364465312E-2</v>
      </c>
      <c r="P6" s="28">
        <v>6.1470102702551932E-2</v>
      </c>
      <c r="Q6" s="28">
        <v>6.502473380439211E-2</v>
      </c>
      <c r="R6" s="28">
        <v>6.6452889039186225E-2</v>
      </c>
      <c r="S6" s="28">
        <v>6.5005707930320566E-2</v>
      </c>
      <c r="T6" s="28">
        <v>6.0345491564675502E-2</v>
      </c>
      <c r="U6" s="28">
        <v>5.2139503165350654E-2</v>
      </c>
      <c r="V6" s="28">
        <v>4.0884265027524069E-2</v>
      </c>
      <c r="W6" s="28">
        <v>2.7560465445509275E-2</v>
      </c>
      <c r="X6" s="28">
        <v>1.40393598577222E-2</v>
      </c>
      <c r="Y6" s="28">
        <v>2.8258464104964354E-3</v>
      </c>
      <c r="Z6" s="28">
        <v>-3.676796268601068E-3</v>
      </c>
      <c r="AA6" s="28">
        <v>-5.3040198665778027E-3</v>
      </c>
      <c r="AB6" s="28">
        <v>-3.327321083092083E-3</v>
      </c>
      <c r="AC6" s="28">
        <v>3.0648803273969349E-4</v>
      </c>
      <c r="AD6" s="28">
        <v>3.6062015243170098E-3</v>
      </c>
      <c r="AE6" s="28">
        <v>7.6053928913497604E-3</v>
      </c>
      <c r="AF6" s="28">
        <v>1.3606036110620279E-2</v>
      </c>
      <c r="AG6" s="28">
        <v>2.2307238837493859E-2</v>
      </c>
      <c r="AH6" s="28">
        <v>3.3277321445073227E-2</v>
      </c>
      <c r="AI6" s="28">
        <v>4.45278282687529E-2</v>
      </c>
      <c r="AJ6" s="28">
        <v>5.413653817884545E-2</v>
      </c>
      <c r="AK6" s="28">
        <v>6.0862498147281618E-2</v>
      </c>
      <c r="AL6" s="28">
        <v>6.4741536448808645E-2</v>
      </c>
      <c r="AM6" s="28">
        <v>6.6192808400285852E-2</v>
      </c>
      <c r="AN6" s="28">
        <v>6.5605483739719972E-2</v>
      </c>
      <c r="AO6" s="28">
        <v>6.3859695259921079E-2</v>
      </c>
      <c r="AP6" s="28">
        <v>6.1727365273033019E-2</v>
      </c>
      <c r="AQ6" s="28">
        <v>6.0349016473466577E-2</v>
      </c>
      <c r="AR6" s="28">
        <v>6.032771897306799E-2</v>
      </c>
      <c r="AS6" s="28">
        <v>6.1671736930969834E-2</v>
      </c>
      <c r="AT6" s="28">
        <v>6.4073324202582826E-2</v>
      </c>
      <c r="AU6" s="28">
        <v>6.6457509909813917E-2</v>
      </c>
      <c r="AV6" s="28">
        <v>6.8334535837389465E-2</v>
      </c>
      <c r="AW6" s="28">
        <v>6.918475009249403E-2</v>
      </c>
    </row>
    <row r="7" spans="2:50" ht="12" customHeight="1">
      <c r="C7" s="517"/>
      <c r="D7" s="4" t="s">
        <v>35</v>
      </c>
      <c r="E7" s="28">
        <v>7.0155453277303881E-2</v>
      </c>
      <c r="F7" s="28">
        <v>6.0538597249143455E-2</v>
      </c>
      <c r="G7" s="28">
        <v>4.889570485774497E-2</v>
      </c>
      <c r="H7" s="28">
        <v>3.5201405347106363E-2</v>
      </c>
      <c r="I7" s="28">
        <v>3.015306339244872E-2</v>
      </c>
      <c r="J7" s="28">
        <v>2.5580145903966622E-2</v>
      </c>
      <c r="K7" s="28">
        <v>1.7833490502146665E-2</v>
      </c>
      <c r="L7" s="28">
        <v>1.8206980668369344E-2</v>
      </c>
      <c r="M7" s="28">
        <v>1.8695565716783324E-2</v>
      </c>
      <c r="N7" s="28">
        <v>2.3899266892421611E-2</v>
      </c>
      <c r="O7" s="28">
        <v>2.9257958736280454E-2</v>
      </c>
      <c r="P7" s="28">
        <v>3.8760926474125545E-2</v>
      </c>
      <c r="Q7" s="28">
        <v>4.7508483561831794E-2</v>
      </c>
      <c r="R7" s="28">
        <v>5.4026981143647346E-2</v>
      </c>
      <c r="S7" s="28">
        <v>6.266926725563926E-2</v>
      </c>
      <c r="T7" s="28">
        <v>6.2748989036336633E-2</v>
      </c>
      <c r="U7" s="28">
        <v>6.3554216747369052E-2</v>
      </c>
      <c r="V7" s="28">
        <v>6.0333171791849827E-2</v>
      </c>
      <c r="W7" s="28">
        <v>5.4932438751814416E-2</v>
      </c>
      <c r="X7" s="28">
        <v>4.615946863066811E-2</v>
      </c>
      <c r="Y7" s="28">
        <v>3.4660674347005704E-2</v>
      </c>
      <c r="Z7" s="28">
        <v>2.1961262682119287E-2</v>
      </c>
      <c r="AA7" s="28">
        <v>1.543419411790925E-2</v>
      </c>
      <c r="AB7" s="28">
        <v>5.4521760982570999E-3</v>
      </c>
      <c r="AC7" s="28">
        <v>6.1646973368623126E-3</v>
      </c>
      <c r="AD7" s="28">
        <v>7.0903905565846692E-3</v>
      </c>
      <c r="AE7" s="28">
        <v>3.66515777586085E-3</v>
      </c>
      <c r="AF7" s="28">
        <v>1.0169184685119959E-2</v>
      </c>
      <c r="AG7" s="28">
        <v>9.9150990048875176E-3</v>
      </c>
      <c r="AH7" s="28">
        <v>1.54306628212737E-2</v>
      </c>
      <c r="AI7" s="28">
        <v>2.3166026969187126E-2</v>
      </c>
      <c r="AJ7" s="28">
        <v>3.2523633376239758E-2</v>
      </c>
      <c r="AK7" s="28">
        <v>4.2329132854380669E-2</v>
      </c>
      <c r="AL7" s="28">
        <v>4.8845775436187955E-2</v>
      </c>
      <c r="AM7" s="28">
        <v>5.3586595682017846E-2</v>
      </c>
      <c r="AN7" s="28">
        <v>5.4557735166438137E-2</v>
      </c>
      <c r="AO7" s="28">
        <v>5.8378914969529072E-2</v>
      </c>
      <c r="AP7" s="28">
        <v>5.6399395009653297E-2</v>
      </c>
      <c r="AQ7" s="28">
        <v>5.5666778077961387E-2</v>
      </c>
      <c r="AR7" s="28">
        <v>6.0501168465378896E-2</v>
      </c>
      <c r="AS7" s="28">
        <v>6.1250896316588532E-2</v>
      </c>
      <c r="AT7" s="28">
        <v>6.5258434055876835E-2</v>
      </c>
      <c r="AU7" s="28">
        <v>7.0034217254769882E-2</v>
      </c>
      <c r="AV7" s="28">
        <v>6.9166517332160726E-2</v>
      </c>
      <c r="AW7" s="28">
        <v>6.8535780182720663E-2</v>
      </c>
    </row>
    <row r="8" spans="2:50" ht="12" customHeight="1">
      <c r="E8" s="44" t="s">
        <v>36</v>
      </c>
      <c r="F8" s="44" t="s">
        <v>36</v>
      </c>
      <c r="G8" s="44" t="s">
        <v>36</v>
      </c>
      <c r="H8" s="44" t="s">
        <v>36</v>
      </c>
      <c r="I8" s="44" t="s">
        <v>36</v>
      </c>
      <c r="J8" s="44" t="s">
        <v>36</v>
      </c>
      <c r="K8" s="44" t="s">
        <v>36</v>
      </c>
      <c r="L8" s="44" t="s">
        <v>36</v>
      </c>
      <c r="M8" s="44" t="s">
        <v>36</v>
      </c>
      <c r="N8" s="44" t="s">
        <v>36</v>
      </c>
      <c r="O8" s="44" t="s">
        <v>36</v>
      </c>
      <c r="P8" s="44" t="s">
        <v>36</v>
      </c>
      <c r="Q8" s="44" t="s">
        <v>36</v>
      </c>
      <c r="R8" s="44" t="s">
        <v>36</v>
      </c>
      <c r="S8" s="44" t="s">
        <v>36</v>
      </c>
      <c r="T8" s="44" t="s">
        <v>36</v>
      </c>
      <c r="U8" s="44" t="s">
        <v>36</v>
      </c>
      <c r="V8" s="189" t="s">
        <v>36</v>
      </c>
      <c r="W8" s="189" t="s">
        <v>36</v>
      </c>
      <c r="X8" s="189" t="s">
        <v>36</v>
      </c>
      <c r="Y8" s="189" t="s">
        <v>36</v>
      </c>
      <c r="Z8" s="189" t="s">
        <v>36</v>
      </c>
      <c r="AA8" s="189" t="s">
        <v>36</v>
      </c>
      <c r="AB8" s="189" t="s">
        <v>36</v>
      </c>
      <c r="AC8" s="189" t="s">
        <v>36</v>
      </c>
      <c r="AD8" s="44" t="s">
        <v>36</v>
      </c>
      <c r="AE8" s="44" t="s">
        <v>36</v>
      </c>
      <c r="AF8" s="44" t="s">
        <v>36</v>
      </c>
      <c r="AG8" s="44" t="s">
        <v>36</v>
      </c>
      <c r="AH8" s="189" t="s">
        <v>36</v>
      </c>
      <c r="AI8" s="189" t="s">
        <v>36</v>
      </c>
      <c r="AJ8" s="189" t="s">
        <v>36</v>
      </c>
      <c r="AK8" s="189" t="s">
        <v>36</v>
      </c>
      <c r="AL8" s="189" t="s">
        <v>36</v>
      </c>
      <c r="AM8" s="189" t="s">
        <v>36</v>
      </c>
      <c r="AN8" s="189" t="s">
        <v>36</v>
      </c>
      <c r="AO8" s="189" t="s">
        <v>36</v>
      </c>
      <c r="AP8" s="189" t="s">
        <v>36</v>
      </c>
      <c r="AQ8" s="189" t="s">
        <v>36</v>
      </c>
      <c r="AR8" s="189" t="s">
        <v>36</v>
      </c>
    </row>
    <row r="9" spans="2:50" ht="12" customHeight="1">
      <c r="E9" s="44" t="s">
        <v>36</v>
      </c>
      <c r="F9" s="44" t="s">
        <v>36</v>
      </c>
      <c r="G9" s="44" t="s">
        <v>36</v>
      </c>
      <c r="H9" s="44" t="s">
        <v>36</v>
      </c>
      <c r="I9" s="44" t="s">
        <v>36</v>
      </c>
      <c r="J9" s="44" t="s">
        <v>36</v>
      </c>
      <c r="K9" s="44" t="s">
        <v>36</v>
      </c>
      <c r="L9" s="44" t="s">
        <v>36</v>
      </c>
      <c r="M9" s="44" t="s">
        <v>36</v>
      </c>
      <c r="N9" s="44" t="s">
        <v>36</v>
      </c>
      <c r="O9" s="44" t="s">
        <v>36</v>
      </c>
      <c r="P9" s="44" t="s">
        <v>36</v>
      </c>
      <c r="Q9" s="44" t="s">
        <v>36</v>
      </c>
      <c r="R9" s="44" t="s">
        <v>36</v>
      </c>
      <c r="S9" s="44" t="s">
        <v>36</v>
      </c>
      <c r="T9" s="44" t="s">
        <v>36</v>
      </c>
      <c r="U9" s="44" t="s">
        <v>36</v>
      </c>
      <c r="V9" s="189" t="s">
        <v>36</v>
      </c>
      <c r="W9" s="189" t="s">
        <v>36</v>
      </c>
      <c r="X9" s="189" t="s">
        <v>36</v>
      </c>
      <c r="Y9" s="189" t="s">
        <v>36</v>
      </c>
      <c r="Z9" s="189" t="s">
        <v>36</v>
      </c>
      <c r="AA9" s="189" t="s">
        <v>36</v>
      </c>
      <c r="AB9" s="189" t="s">
        <v>36</v>
      </c>
      <c r="AC9" s="189" t="s">
        <v>36</v>
      </c>
      <c r="AD9" s="44" t="s">
        <v>36</v>
      </c>
      <c r="AE9" s="44" t="s">
        <v>36</v>
      </c>
      <c r="AF9" s="44" t="s">
        <v>36</v>
      </c>
      <c r="AG9" s="44" t="s">
        <v>36</v>
      </c>
      <c r="AH9" s="189" t="s">
        <v>36</v>
      </c>
      <c r="AI9" s="189" t="s">
        <v>36</v>
      </c>
      <c r="AJ9" s="189" t="s">
        <v>36</v>
      </c>
      <c r="AK9" s="189" t="s">
        <v>36</v>
      </c>
      <c r="AL9" s="189" t="s">
        <v>36</v>
      </c>
      <c r="AM9" s="189" t="s">
        <v>36</v>
      </c>
      <c r="AN9" s="189" t="s">
        <v>36</v>
      </c>
      <c r="AO9" s="189" t="s">
        <v>36</v>
      </c>
      <c r="AP9" s="189" t="s">
        <v>36</v>
      </c>
      <c r="AQ9" s="189" t="s">
        <v>36</v>
      </c>
      <c r="AR9" s="189" t="s">
        <v>36</v>
      </c>
    </row>
    <row r="10" spans="2:50" ht="12" customHeight="1">
      <c r="B10" s="185" t="s">
        <v>37</v>
      </c>
      <c r="C10" s="517" t="s">
        <v>38</v>
      </c>
      <c r="D10" s="4" t="s">
        <v>327</v>
      </c>
      <c r="E10" s="28">
        <v>1.0010323185632298E-2</v>
      </c>
      <c r="F10" s="28">
        <v>1.4354469787436562E-2</v>
      </c>
      <c r="G10" s="28">
        <v>2.14235283858564E-2</v>
      </c>
      <c r="H10" s="28">
        <v>2.1318407313511877E-2</v>
      </c>
      <c r="I10" s="28">
        <v>1.6418917130724204E-2</v>
      </c>
      <c r="J10" s="28">
        <v>9.8845334028305216E-3</v>
      </c>
      <c r="K10" s="28">
        <v>5.9001811995598183E-3</v>
      </c>
      <c r="L10" s="28">
        <v>8.6020783220807223E-3</v>
      </c>
      <c r="M10" s="28">
        <v>5.829521898206097E-3</v>
      </c>
      <c r="N10" s="28">
        <v>4.0368561622368057E-3</v>
      </c>
      <c r="O10" s="28">
        <v>2.8748177120429107E-3</v>
      </c>
      <c r="P10" s="28">
        <v>-8.9667745316896407E-4</v>
      </c>
      <c r="Q10" s="28">
        <v>1.6635853968939283E-3</v>
      </c>
      <c r="R10" s="28">
        <v>4.5811062458152793E-3</v>
      </c>
      <c r="S10" s="28">
        <v>7.9492742221632003E-3</v>
      </c>
      <c r="T10" s="28">
        <v>1.4609216847882184E-2</v>
      </c>
      <c r="U10" s="28">
        <v>2.044276253326344E-2</v>
      </c>
      <c r="V10" s="28">
        <v>1.6757719859783887E-2</v>
      </c>
      <c r="W10" s="28">
        <v>2.5635830853927492E-3</v>
      </c>
      <c r="X10" s="28">
        <v>-1.3236568212755094E-2</v>
      </c>
      <c r="Y10" s="28">
        <v>-2.2215965165126205E-2</v>
      </c>
      <c r="Z10" s="28">
        <v>-1.7191947716442578E-2</v>
      </c>
      <c r="AA10" s="28">
        <v>-2.3822499487053629E-3</v>
      </c>
      <c r="AB10" s="28">
        <v>1.1192302739033258E-2</v>
      </c>
      <c r="AC10" s="28">
        <v>1.0947159855586308E-2</v>
      </c>
      <c r="AD10" s="28">
        <v>9.4587510285020437E-5</v>
      </c>
      <c r="AE10" s="28">
        <v>-8.8361840656876137E-3</v>
      </c>
      <c r="AF10" s="28">
        <v>-1.8867470093735447E-2</v>
      </c>
      <c r="AG10" s="28">
        <v>-3.5240755910906647E-2</v>
      </c>
      <c r="AH10" s="28">
        <v>-3.5693099929473546E-2</v>
      </c>
      <c r="AI10" s="28">
        <v>-2.4248962208876724E-2</v>
      </c>
      <c r="AJ10" s="28">
        <v>-1.4177335096530786E-2</v>
      </c>
      <c r="AK10" s="28">
        <v>-8.32247771314607E-3</v>
      </c>
      <c r="AL10" s="28">
        <v>-6.8815886667187307E-3</v>
      </c>
      <c r="AM10" s="28">
        <v>-8.2325464484082015E-3</v>
      </c>
      <c r="AN10" s="28">
        <v>-8.6167741148981646E-3</v>
      </c>
      <c r="AO10" s="28">
        <v>-4.513794638027209E-3</v>
      </c>
      <c r="AP10" s="28">
        <v>-3.0762401487767592E-3</v>
      </c>
      <c r="AQ10" s="28">
        <v>-8.2054169582346098E-3</v>
      </c>
      <c r="AR10" s="28">
        <v>-1.0388854038322168E-2</v>
      </c>
      <c r="AS10" s="28">
        <v>-9.3357849163172996E-3</v>
      </c>
      <c r="AT10" s="28">
        <v>-4.7662325593074316E-3</v>
      </c>
      <c r="AU10" s="28">
        <v>4.2948883950655575E-4</v>
      </c>
      <c r="AV10" s="28">
        <v>5.3189095825706793E-3</v>
      </c>
      <c r="AW10" s="28">
        <v>1.3960612312991791E-2</v>
      </c>
    </row>
    <row r="11" spans="2:50" ht="12" customHeight="1">
      <c r="C11" s="517"/>
      <c r="D11" s="4" t="s">
        <v>328</v>
      </c>
      <c r="E11" s="28">
        <v>-2.0240448559867535E-2</v>
      </c>
      <c r="F11" s="28">
        <v>-1.8406510505427791E-2</v>
      </c>
      <c r="G11" s="28">
        <v>-2.0087690280939641E-2</v>
      </c>
      <c r="H11" s="28">
        <v>-3.6314962970507729E-2</v>
      </c>
      <c r="I11" s="28">
        <v>-3.8411076667744057E-2</v>
      </c>
      <c r="J11" s="28">
        <v>-3.3632459174256349E-2</v>
      </c>
      <c r="K11" s="28">
        <v>-2.5987545603003658E-2</v>
      </c>
      <c r="L11" s="28">
        <v>-1.2187358470690019E-2</v>
      </c>
      <c r="M11" s="28">
        <v>-4.4796308402250259E-3</v>
      </c>
      <c r="N11" s="28">
        <v>-3.3610027622726136E-3</v>
      </c>
      <c r="O11" s="28">
        <v>-3.8936506996083559E-3</v>
      </c>
      <c r="P11" s="28">
        <v>5.8922692520885179E-3</v>
      </c>
      <c r="Q11" s="28">
        <v>1.2469513760060193E-2</v>
      </c>
      <c r="R11" s="28">
        <v>1.7412862490413281E-2</v>
      </c>
      <c r="S11" s="28">
        <v>1.8092668503206191E-2</v>
      </c>
      <c r="T11" s="28">
        <v>2.1648421933012627E-2</v>
      </c>
      <c r="U11" s="28">
        <v>2.2799177398854925E-2</v>
      </c>
      <c r="V11" s="28">
        <v>2.7447812176290824E-2</v>
      </c>
      <c r="W11" s="28">
        <v>2.1842146173094532E-2</v>
      </c>
      <c r="X11" s="28">
        <v>9.3646229060846426E-4</v>
      </c>
      <c r="Y11" s="28">
        <v>-3.9064030485578112E-2</v>
      </c>
      <c r="Z11" s="28">
        <v>-4.6391560689016134E-2</v>
      </c>
      <c r="AA11" s="28">
        <v>-3.6340939859161335E-2</v>
      </c>
      <c r="AB11" s="28">
        <v>-2.7041786456635197E-2</v>
      </c>
      <c r="AC11" s="28">
        <v>-2.8716776784957414E-2</v>
      </c>
      <c r="AD11" s="28">
        <v>-4.4488315321254079E-2</v>
      </c>
      <c r="AE11" s="28">
        <v>-5.0285144975945127E-2</v>
      </c>
      <c r="AF11" s="28">
        <v>-4.6795148352986982E-2</v>
      </c>
      <c r="AG11" s="28">
        <v>-2.3209797569064036E-2</v>
      </c>
      <c r="AH11" s="28">
        <v>-5.754372852528211E-3</v>
      </c>
      <c r="AI11" s="28">
        <v>-5.4549878402370914E-3</v>
      </c>
      <c r="AJ11" s="28">
        <v>-1.1666361746277356E-2</v>
      </c>
      <c r="AK11" s="28">
        <v>-1.7502744267198431E-2</v>
      </c>
      <c r="AL11" s="28">
        <v>-1.4182866248332171E-2</v>
      </c>
      <c r="AM11" s="28">
        <v>-5.716900954737294E-3</v>
      </c>
      <c r="AN11" s="28">
        <v>-2.0808438117168142E-3</v>
      </c>
      <c r="AO11" s="28">
        <v>-6.2881678415625426E-3</v>
      </c>
      <c r="AP11" s="28">
        <v>-1.3815457065639634E-2</v>
      </c>
      <c r="AQ11" s="28">
        <v>-8.7240407414017063E-3</v>
      </c>
      <c r="AR11" s="28">
        <v>-5.7893443565324139E-3</v>
      </c>
      <c r="AS11" s="28">
        <v>-5.2235624361038711E-3</v>
      </c>
      <c r="AT11" s="28">
        <v>8.4027627764435948E-4</v>
      </c>
      <c r="AU11" s="28">
        <v>5.0658559127366156E-3</v>
      </c>
      <c r="AV11" s="28">
        <v>6.8485529372653564E-3</v>
      </c>
      <c r="AW11" s="28">
        <v>-1.0036107990470378E-2</v>
      </c>
    </row>
    <row r="12" spans="2:50" ht="12" customHeight="1">
      <c r="C12" s="517"/>
      <c r="D12" s="4" t="s">
        <v>464</v>
      </c>
      <c r="E12" s="113">
        <v>5680619.774650123</v>
      </c>
      <c r="F12" s="113">
        <v>5724381.1185622308</v>
      </c>
      <c r="G12" s="113">
        <v>5771066.1724364739</v>
      </c>
      <c r="H12" s="113">
        <v>5811188.6800894672</v>
      </c>
      <c r="I12" s="113">
        <v>5828377.3967985176</v>
      </c>
      <c r="J12" s="113">
        <v>5856272.693195031</v>
      </c>
      <c r="K12" s="113">
        <v>5910529.0314273313</v>
      </c>
      <c r="L12" s="113">
        <v>5963424.7709168699</v>
      </c>
      <c r="M12" s="113">
        <v>6020875.8696546759</v>
      </c>
      <c r="N12" s="113">
        <v>6082709.5235944726</v>
      </c>
      <c r="O12" s="113">
        <v>6162814.9282316463</v>
      </c>
      <c r="P12" s="113">
        <v>6227507.3103515022</v>
      </c>
      <c r="Q12" s="113">
        <v>6301672.926499296</v>
      </c>
      <c r="R12" s="113">
        <v>6383609.1955366721</v>
      </c>
      <c r="S12" s="113">
        <v>6478165.3290042132</v>
      </c>
      <c r="T12" s="113">
        <v>6552349.2013227837</v>
      </c>
      <c r="U12" s="113">
        <v>6633116.4200701416</v>
      </c>
      <c r="V12" s="113">
        <v>6698490.0949408794</v>
      </c>
      <c r="W12" s="113">
        <v>6783768.9649510412</v>
      </c>
      <c r="X12" s="113">
        <v>6859761.9641737202</v>
      </c>
      <c r="Y12" s="113">
        <v>6922886.7429991104</v>
      </c>
      <c r="Z12" s="113">
        <v>6985272.0663460717</v>
      </c>
      <c r="AA12" s="113">
        <v>7007482.7474085158</v>
      </c>
      <c r="AB12" s="113">
        <v>7011384.1979786903</v>
      </c>
      <c r="AC12" s="113">
        <v>7040947.4496836616</v>
      </c>
      <c r="AD12" s="113">
        <v>7068087.555945551</v>
      </c>
      <c r="AE12" s="113">
        <v>7124321.1329953363</v>
      </c>
      <c r="AF12" s="113">
        <v>7226870.8527479433</v>
      </c>
      <c r="AG12" s="113">
        <v>7343296.3956487402</v>
      </c>
      <c r="AH12" s="113">
        <v>7408014.4062912157</v>
      </c>
      <c r="AI12" s="113">
        <v>7432139.2808808675</v>
      </c>
      <c r="AJ12" s="113">
        <v>7487608.4092585575</v>
      </c>
      <c r="AK12" s="113">
        <v>7597356.3799414607</v>
      </c>
      <c r="AL12" s="113">
        <v>7720442.1988166133</v>
      </c>
      <c r="AM12" s="113">
        <v>7836325.5295085991</v>
      </c>
      <c r="AN12" s="113">
        <v>7929047.7148473626</v>
      </c>
      <c r="AO12" s="113">
        <v>8007015.877458185</v>
      </c>
      <c r="AP12" s="113">
        <v>8090213.6675310461</v>
      </c>
      <c r="AQ12" s="113">
        <v>8197421.4051983068</v>
      </c>
      <c r="AR12" s="113">
        <v>8296404.6149827922</v>
      </c>
      <c r="AS12" s="113">
        <v>8406475.8389036506</v>
      </c>
      <c r="AT12" s="113">
        <v>8501450.8913998585</v>
      </c>
      <c r="AU12" s="113">
        <v>8593045.7467157394</v>
      </c>
      <c r="AV12" s="113">
        <v>8697235.7217085864</v>
      </c>
      <c r="AW12" s="113">
        <v>8856709.8069938123</v>
      </c>
    </row>
    <row r="13" spans="2:50" ht="12" customHeight="1">
      <c r="C13" s="517"/>
      <c r="D13" s="4" t="s">
        <v>465</v>
      </c>
      <c r="E13" s="113">
        <v>5575164.0450576721</v>
      </c>
      <c r="F13" s="113">
        <v>5682276.4849130316</v>
      </c>
      <c r="G13" s="113">
        <v>5935797.8005528245</v>
      </c>
      <c r="H13" s="113">
        <v>5656630.1895300113</v>
      </c>
      <c r="I13" s="113">
        <v>5710754.4457171503</v>
      </c>
      <c r="J13" s="113">
        <v>5722737.3123668442</v>
      </c>
      <c r="K13" s="113">
        <v>5718951.2577571766</v>
      </c>
      <c r="L13" s="113">
        <v>6035981.8988485718</v>
      </c>
      <c r="M13" s="113">
        <v>6032861.4994574729</v>
      </c>
      <c r="N13" s="113">
        <v>6076553.2893582974</v>
      </c>
      <c r="O13" s="113">
        <v>6150641.8488275455</v>
      </c>
      <c r="P13" s="113">
        <v>6240490.2314993553</v>
      </c>
      <c r="Q13" s="113">
        <v>6401920.6188166682</v>
      </c>
      <c r="R13" s="113">
        <v>6548980.1945429035</v>
      </c>
      <c r="S13" s="113">
        <v>6617295.4358325154</v>
      </c>
      <c r="T13" s="113">
        <v>6796296.5718550626</v>
      </c>
      <c r="U13" s="113">
        <v>6935730.9061588319</v>
      </c>
      <c r="V13" s="113">
        <v>7053246.7451257147</v>
      </c>
      <c r="W13" s="113">
        <v>6969030.6607359005</v>
      </c>
      <c r="X13" s="113">
        <v>6943876.8470138758</v>
      </c>
      <c r="Y13" s="113">
        <v>6212993.6065415405</v>
      </c>
      <c r="Z13" s="113">
        <v>6528792.7064389167</v>
      </c>
      <c r="AA13" s="113">
        <v>6776046.6507927338</v>
      </c>
      <c r="AB13" s="113">
        <v>6987007.4234497836</v>
      </c>
      <c r="AC13" s="113">
        <v>7109389.2645803122</v>
      </c>
      <c r="AD13" s="113">
        <v>6621388.1747403452</v>
      </c>
      <c r="AE13" s="113">
        <v>6716760.9848520625</v>
      </c>
      <c r="AF13" s="113">
        <v>6732375.4252084745</v>
      </c>
      <c r="AG13" s="113">
        <v>6825860.0107640522</v>
      </c>
      <c r="AH13" s="113">
        <v>7093725.3659605514</v>
      </c>
      <c r="AI13" s="113">
        <v>7177040.0017510587</v>
      </c>
      <c r="AJ13" s="113">
        <v>7258728.2552246014</v>
      </c>
      <c r="AK13" s="113">
        <v>7366052.4756655991</v>
      </c>
      <c r="AL13" s="113">
        <v>7540946.0278626923</v>
      </c>
      <c r="AM13" s="113">
        <v>7748323.071147508</v>
      </c>
      <c r="AN13" s="113">
        <v>7808897.1354941688</v>
      </c>
      <c r="AO13" s="113">
        <v>7974136.3013574053</v>
      </c>
      <c r="AP13" s="113">
        <v>7876429.1060836893</v>
      </c>
      <c r="AQ13" s="113">
        <v>8083050.5292866584</v>
      </c>
      <c r="AR13" s="113">
        <v>8155349.0900977347</v>
      </c>
      <c r="AS13" s="113">
        <v>8210894.2701715361</v>
      </c>
      <c r="AT13" s="113">
        <v>8498570.237847086</v>
      </c>
      <c r="AU13" s="113">
        <v>8612581.0069373176</v>
      </c>
      <c r="AV13" s="113">
        <v>8872521.6178478431</v>
      </c>
      <c r="AW13" s="113">
        <v>8881824.006386416</v>
      </c>
    </row>
    <row r="16" spans="2:50" ht="12" customHeight="1">
      <c r="B16" s="185" t="s">
        <v>47</v>
      </c>
      <c r="C16" s="517" t="s">
        <v>466</v>
      </c>
      <c r="D16" s="4" t="s">
        <v>467</v>
      </c>
      <c r="AC16" s="5">
        <v>40.227056096759142</v>
      </c>
      <c r="AD16" s="5">
        <v>44.243353762897371</v>
      </c>
      <c r="AE16" s="5">
        <v>46.184005771557061</v>
      </c>
      <c r="AF16" s="5">
        <v>44.452879038622953</v>
      </c>
      <c r="AG16" s="5">
        <v>35.626438101461147</v>
      </c>
      <c r="AH16" s="5">
        <v>45.852789626731358</v>
      </c>
      <c r="AI16" s="5">
        <v>46.880518810334245</v>
      </c>
      <c r="AJ16" s="5">
        <v>53.093464741891225</v>
      </c>
      <c r="AK16" s="5">
        <v>50.21175914663629</v>
      </c>
      <c r="AL16" s="5">
        <v>52.557933896010503</v>
      </c>
      <c r="AM16" s="5">
        <v>54.090218474154192</v>
      </c>
      <c r="AN16" s="5">
        <v>59.29410801420115</v>
      </c>
      <c r="AO16" s="5">
        <v>55.150609737351999</v>
      </c>
      <c r="AP16" s="5">
        <v>49.912895376679529</v>
      </c>
      <c r="AQ16" s="5">
        <v>48.929585096176474</v>
      </c>
      <c r="AR16" s="5">
        <v>54.209709797282116</v>
      </c>
      <c r="AS16" s="5">
        <v>45.620164607365595</v>
      </c>
      <c r="AT16" s="5">
        <v>49.658640791057977</v>
      </c>
      <c r="AU16" s="5">
        <v>46.561042692627765</v>
      </c>
      <c r="AV16" s="5">
        <v>51.093799434994281</v>
      </c>
      <c r="AW16" s="5">
        <v>38.203798354567141</v>
      </c>
    </row>
    <row r="17" spans="3:49" ht="12" customHeight="1">
      <c r="C17" s="517"/>
      <c r="D17" s="4" t="s">
        <v>105</v>
      </c>
      <c r="AC17" s="5">
        <v>28.746206972915456</v>
      </c>
      <c r="AD17" s="5">
        <v>37.407327506333779</v>
      </c>
      <c r="AE17" s="5">
        <v>36.095705943794407</v>
      </c>
      <c r="AF17" s="5">
        <v>30.748169375502794</v>
      </c>
      <c r="AG17" s="5">
        <v>36.859077381298739</v>
      </c>
      <c r="AH17" s="5">
        <v>35.046907738409729</v>
      </c>
      <c r="AI17" s="5">
        <v>35.921809849138093</v>
      </c>
      <c r="AJ17" s="5">
        <v>30.383451652389599</v>
      </c>
      <c r="AK17" s="5">
        <v>47.443730199844161</v>
      </c>
      <c r="AL17" s="5">
        <v>45.073279206435615</v>
      </c>
      <c r="AM17" s="5">
        <v>39.049762986178713</v>
      </c>
      <c r="AN17" s="5">
        <v>44.958220819121784</v>
      </c>
      <c r="AO17" s="5">
        <v>47.844941009925357</v>
      </c>
      <c r="AP17" s="5">
        <v>48.970664805832463</v>
      </c>
      <c r="AQ17" s="5">
        <v>43.25988755459538</v>
      </c>
      <c r="AR17" s="5">
        <v>46.77894785458615</v>
      </c>
      <c r="AS17" s="5">
        <v>41.351307717445081</v>
      </c>
      <c r="AT17" s="5">
        <v>43.166729598551157</v>
      </c>
      <c r="AU17" s="5">
        <v>37.609827055641034</v>
      </c>
      <c r="AV17" s="5">
        <v>35.061156096737349</v>
      </c>
      <c r="AW17" s="5">
        <v>33.579817055509345</v>
      </c>
    </row>
    <row r="18" spans="3:49" ht="12" customHeight="1">
      <c r="C18" s="517"/>
      <c r="D18" s="4" t="s">
        <v>468</v>
      </c>
      <c r="AC18" s="5">
        <v>31.908303112300583</v>
      </c>
      <c r="AD18" s="5">
        <v>37.504940080022223</v>
      </c>
      <c r="AE18" s="5">
        <v>41.709740184747716</v>
      </c>
      <c r="AF18" s="5">
        <v>42.573257671851927</v>
      </c>
      <c r="AG18" s="5">
        <v>35.053707943347774</v>
      </c>
      <c r="AH18" s="5">
        <v>45.435578665262035</v>
      </c>
      <c r="AI18" s="5">
        <v>38.246572584760827</v>
      </c>
      <c r="AJ18" s="5">
        <v>42.486968458719502</v>
      </c>
      <c r="AK18" s="5">
        <v>56.185910964943716</v>
      </c>
      <c r="AL18" s="5">
        <v>50.371233790756484</v>
      </c>
      <c r="AM18" s="5">
        <v>52.433831987005441</v>
      </c>
      <c r="AN18" s="5">
        <v>49.969972332809256</v>
      </c>
      <c r="AO18" s="5">
        <v>49.142192435445594</v>
      </c>
      <c r="AP18" s="5">
        <v>54.370986662051713</v>
      </c>
      <c r="AQ18" s="5">
        <v>52.246062732650586</v>
      </c>
      <c r="AR18" s="5">
        <v>49.176115806043356</v>
      </c>
      <c r="AS18" s="5">
        <v>39.044326116534748</v>
      </c>
      <c r="AT18" s="5">
        <v>43.346318935698378</v>
      </c>
      <c r="AU18" s="5">
        <v>41.296979348337857</v>
      </c>
      <c r="AV18" s="5">
        <v>38.779668680620119</v>
      </c>
      <c r="AW18" s="5">
        <v>36.21714241005202</v>
      </c>
    </row>
    <row r="19" spans="3:49" ht="12" customHeight="1">
      <c r="C19" s="517"/>
      <c r="D19" s="4" t="s">
        <v>21</v>
      </c>
      <c r="AC19" s="5">
        <v>28.940144341964597</v>
      </c>
      <c r="AD19" s="5">
        <v>39.037226233235081</v>
      </c>
      <c r="AE19" s="5">
        <v>40.708777885987594</v>
      </c>
      <c r="AF19" s="5">
        <v>40.443554939732081</v>
      </c>
      <c r="AG19" s="5">
        <v>39.084199074885426</v>
      </c>
      <c r="AH19" s="5">
        <v>50.490893144792452</v>
      </c>
      <c r="AI19" s="5">
        <v>46.414536258017556</v>
      </c>
      <c r="AJ19" s="5">
        <v>46.850534316668771</v>
      </c>
      <c r="AK19" s="5">
        <v>50.476457390223359</v>
      </c>
      <c r="AL19" s="5">
        <v>53.5902071578044</v>
      </c>
      <c r="AM19" s="5">
        <v>53.113801491758004</v>
      </c>
      <c r="AN19" s="5">
        <v>57.359685404272199</v>
      </c>
      <c r="AO19" s="5">
        <v>54.543067814185534</v>
      </c>
      <c r="AP19" s="5">
        <v>55.161663961571151</v>
      </c>
      <c r="AQ19" s="5">
        <v>53.267363402446101</v>
      </c>
      <c r="AR19" s="5">
        <v>52.582371792554419</v>
      </c>
      <c r="AS19" s="5">
        <v>45.839083581797716</v>
      </c>
      <c r="AT19" s="5">
        <v>40.341328209866553</v>
      </c>
      <c r="AU19" s="5">
        <v>46.78170179730342</v>
      </c>
      <c r="AV19" s="5">
        <v>44.494469677619328</v>
      </c>
      <c r="AW19" s="5">
        <v>42.247001931865164</v>
      </c>
    </row>
    <row r="20" spans="3:49" ht="12" customHeight="1">
      <c r="C20" s="517"/>
      <c r="D20" s="4" t="s">
        <v>469</v>
      </c>
      <c r="AC20" s="5">
        <v>50</v>
      </c>
      <c r="AD20" s="5">
        <v>50</v>
      </c>
      <c r="AE20" s="5">
        <v>50</v>
      </c>
      <c r="AF20" s="5">
        <v>50</v>
      </c>
      <c r="AG20" s="5">
        <v>50</v>
      </c>
      <c r="AH20" s="5">
        <v>50</v>
      </c>
      <c r="AI20" s="5">
        <v>50</v>
      </c>
      <c r="AJ20" s="5">
        <v>50</v>
      </c>
      <c r="AK20" s="5">
        <v>50</v>
      </c>
      <c r="AL20" s="5">
        <v>50</v>
      </c>
      <c r="AM20" s="5">
        <v>50</v>
      </c>
      <c r="AN20" s="5">
        <v>50</v>
      </c>
      <c r="AO20" s="5">
        <v>50</v>
      </c>
      <c r="AP20" s="5">
        <v>50</v>
      </c>
      <c r="AQ20" s="5">
        <v>50</v>
      </c>
      <c r="AR20" s="5">
        <v>50</v>
      </c>
      <c r="AS20" s="5">
        <v>50</v>
      </c>
      <c r="AT20" s="5">
        <v>50</v>
      </c>
      <c r="AU20" s="5">
        <v>50</v>
      </c>
      <c r="AV20" s="5">
        <v>50</v>
      </c>
      <c r="AW20" s="5">
        <v>50</v>
      </c>
    </row>
    <row r="21" spans="3:49" ht="12" customHeight="1">
      <c r="C21" s="517"/>
      <c r="D21" s="4" t="s">
        <v>470</v>
      </c>
      <c r="AC21" s="5">
        <v>34.456865041181416</v>
      </c>
      <c r="AD21" s="5">
        <v>41.268547909767264</v>
      </c>
      <c r="AE21" s="5">
        <v>43.110307345914748</v>
      </c>
      <c r="AF21" s="5">
        <v>41.726460238968578</v>
      </c>
      <c r="AG21" s="5">
        <v>36.77374057314443</v>
      </c>
      <c r="AH21" s="5">
        <v>46.873419289053984</v>
      </c>
      <c r="AI21" s="5">
        <v>44.891745219463886</v>
      </c>
      <c r="AJ21" s="5">
        <v>48.133222124779969</v>
      </c>
      <c r="AK21" s="5">
        <v>51.073782882005794</v>
      </c>
      <c r="AL21" s="5">
        <v>52.334410579867566</v>
      </c>
      <c r="AM21" s="5">
        <v>52.85865246244532</v>
      </c>
      <c r="AN21" s="5">
        <v>56.385664133335808</v>
      </c>
      <c r="AO21" s="5">
        <v>54.115175979097685</v>
      </c>
      <c r="AP21" s="5">
        <v>52.357261094218963</v>
      </c>
      <c r="AQ21" s="5">
        <v>50.747661740194246</v>
      </c>
      <c r="AR21" s="5">
        <v>52.830028605713622</v>
      </c>
      <c r="AS21" s="5">
        <v>44.763666155043239</v>
      </c>
      <c r="AT21" s="5">
        <v>45.339735805764214</v>
      </c>
      <c r="AU21" s="5">
        <v>45.400052469481182</v>
      </c>
      <c r="AV21" s="5">
        <v>46.0423269177519</v>
      </c>
      <c r="AW21" s="5">
        <v>39.389353132615291</v>
      </c>
    </row>
    <row r="31" spans="3:49" s="5" customFormat="1" ht="12" customHeight="1"/>
    <row r="32" spans="3:49" s="5" customFormat="1" ht="12" customHeight="1"/>
    <row r="33" s="5" customFormat="1" ht="12" customHeight="1"/>
    <row r="34" s="5" customFormat="1" ht="12" customHeight="1"/>
    <row r="35" s="5" customFormat="1" ht="12" customHeight="1"/>
    <row r="36" s="5" customFormat="1" ht="12" customHeight="1"/>
  </sheetData>
  <customSheetViews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1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5"/>
    </customSheetView>
  </customSheetViews>
  <mergeCells count="14">
    <mergeCell ref="AS3:AV3"/>
    <mergeCell ref="C16:C21"/>
    <mergeCell ref="C10:C13"/>
    <mergeCell ref="C5:C7"/>
    <mergeCell ref="Y3:AB3"/>
    <mergeCell ref="AC3:AF3"/>
    <mergeCell ref="AG3:AJ3"/>
    <mergeCell ref="AK3:AN3"/>
    <mergeCell ref="AO3:AR3"/>
    <mergeCell ref="E3:H3"/>
    <mergeCell ref="I3:L3"/>
    <mergeCell ref="M3:P3"/>
    <mergeCell ref="Q3:T3"/>
    <mergeCell ref="U3:X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82"/>
  <sheetViews>
    <sheetView zoomScale="85" zoomScaleNormal="85" workbookViewId="0">
      <pane xSplit="1" ySplit="2" topLeftCell="AM3" activePane="bottomRight" state="frozen"/>
      <selection pane="topRight" activeCell="B1" sqref="B1"/>
      <selection pane="bottomLeft" activeCell="A3" sqref="A3"/>
      <selection pane="bottomRight" activeCell="AN56" sqref="AN56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9" width="13.42578125" style="1" bestFit="1" customWidth="1"/>
    <col min="40" max="40" width="12.5703125" style="1" bestFit="1" customWidth="1"/>
    <col min="41" max="41" width="12.28515625" style="1" bestFit="1" customWidth="1"/>
    <col min="42" max="16384" width="9.42578125" style="1"/>
  </cols>
  <sheetData>
    <row r="1" spans="1:44" ht="13.35" customHeight="1">
      <c r="B1" s="14">
        <v>2016</v>
      </c>
      <c r="C1" s="14"/>
      <c r="D1" s="14"/>
      <c r="E1" s="14"/>
      <c r="F1" s="14">
        <v>2017</v>
      </c>
      <c r="G1" s="14"/>
      <c r="H1" s="14"/>
      <c r="I1" s="14"/>
      <c r="J1" s="14">
        <v>2018</v>
      </c>
      <c r="K1" s="14"/>
      <c r="L1" s="14"/>
      <c r="M1" s="14"/>
      <c r="N1" s="14">
        <v>2019</v>
      </c>
      <c r="O1" s="14"/>
      <c r="P1" s="14"/>
      <c r="Q1" s="14"/>
      <c r="R1" s="14">
        <v>2020</v>
      </c>
      <c r="S1" s="14"/>
      <c r="T1" s="14"/>
      <c r="U1" s="14"/>
      <c r="V1" s="14">
        <v>2021</v>
      </c>
      <c r="W1" s="14"/>
      <c r="X1" s="14"/>
      <c r="Y1" s="14"/>
      <c r="Z1" s="14">
        <v>2022</v>
      </c>
      <c r="AD1" s="14">
        <v>2023</v>
      </c>
      <c r="AH1" s="14">
        <v>2024</v>
      </c>
      <c r="AI1" s="14"/>
      <c r="AL1" s="14">
        <v>2025</v>
      </c>
      <c r="AM1" s="14"/>
      <c r="AN1" s="14"/>
      <c r="AP1" s="1">
        <v>2026</v>
      </c>
    </row>
    <row r="2" spans="1:44" ht="13.35" customHeight="1">
      <c r="B2" s="14" t="s">
        <v>4</v>
      </c>
      <c r="C2" s="14" t="s">
        <v>1</v>
      </c>
      <c r="D2" s="14" t="s">
        <v>2</v>
      </c>
      <c r="E2" s="14" t="s">
        <v>3</v>
      </c>
      <c r="F2" s="14" t="s">
        <v>4</v>
      </c>
      <c r="G2" s="14" t="s">
        <v>1</v>
      </c>
      <c r="H2" s="14" t="s">
        <v>2</v>
      </c>
      <c r="I2" s="14" t="s">
        <v>3</v>
      </c>
      <c r="J2" s="14" t="s">
        <v>4</v>
      </c>
      <c r="K2" s="14" t="s">
        <v>1</v>
      </c>
      <c r="L2" s="14" t="s">
        <v>2</v>
      </c>
      <c r="M2" s="14" t="s">
        <v>3</v>
      </c>
      <c r="N2" s="14" t="s">
        <v>4</v>
      </c>
      <c r="O2" s="14" t="s">
        <v>1</v>
      </c>
      <c r="P2" s="14" t="s">
        <v>2</v>
      </c>
      <c r="Q2" s="14" t="s">
        <v>3</v>
      </c>
      <c r="R2" s="14" t="s">
        <v>4</v>
      </c>
      <c r="S2" s="14" t="s">
        <v>1</v>
      </c>
      <c r="T2" s="14" t="s">
        <v>2</v>
      </c>
      <c r="U2" s="14" t="s">
        <v>3</v>
      </c>
      <c r="V2" s="14" t="s">
        <v>4</v>
      </c>
      <c r="W2" s="14" t="s">
        <v>1</v>
      </c>
      <c r="X2" s="14" t="s">
        <v>2</v>
      </c>
      <c r="Y2" s="14" t="s">
        <v>3</v>
      </c>
      <c r="Z2" s="14" t="s">
        <v>4</v>
      </c>
      <c r="AA2" s="14" t="s">
        <v>1</v>
      </c>
      <c r="AB2" s="14" t="s">
        <v>2</v>
      </c>
      <c r="AC2" s="14" t="s">
        <v>3</v>
      </c>
      <c r="AD2" s="14" t="s">
        <v>4</v>
      </c>
      <c r="AE2" s="14" t="s">
        <v>1</v>
      </c>
      <c r="AF2" s="14" t="s">
        <v>2</v>
      </c>
      <c r="AG2" s="14" t="s">
        <v>3</v>
      </c>
      <c r="AH2" s="14" t="s">
        <v>4</v>
      </c>
      <c r="AI2" s="14" t="s">
        <v>1</v>
      </c>
      <c r="AJ2" s="14" t="s">
        <v>2</v>
      </c>
      <c r="AK2" s="14" t="s">
        <v>3</v>
      </c>
      <c r="AL2" s="14" t="s">
        <v>4</v>
      </c>
      <c r="AM2" s="14" t="s">
        <v>1</v>
      </c>
      <c r="AN2" s="14" t="s">
        <v>2</v>
      </c>
      <c r="AO2" s="14" t="s">
        <v>3</v>
      </c>
      <c r="AP2" s="14" t="s">
        <v>4</v>
      </c>
    </row>
    <row r="3" spans="1:44" ht="13.35" customHeight="1">
      <c r="A3" s="2" t="s">
        <v>39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28"/>
      <c r="AA3" s="40"/>
      <c r="AB3" s="40"/>
      <c r="AC3" s="40"/>
    </row>
    <row r="4" spans="1:44" ht="13.35" customHeight="1">
      <c r="A4" s="14" t="s">
        <v>40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>
        <v>-0.1012520995776065</v>
      </c>
      <c r="S4" s="34">
        <v>-8.1628346379718719E-2</v>
      </c>
      <c r="T4" s="34">
        <v>-2.6437353773246852E-2</v>
      </c>
      <c r="U4" s="34">
        <v>1.032297639758184E-2</v>
      </c>
      <c r="V4" s="34">
        <v>0.14824732605592161</v>
      </c>
      <c r="W4" s="34">
        <v>6.1412437158683275E-3</v>
      </c>
      <c r="X4" s="34">
        <v>-6.2749699687902893E-3</v>
      </c>
      <c r="Y4" s="34">
        <v>-3.3634438456020765E-2</v>
      </c>
      <c r="Z4" s="43">
        <v>-3.8095556843397049E-2</v>
      </c>
      <c r="AA4" s="41">
        <v>6.4480183701230986E-2</v>
      </c>
      <c r="AB4" s="41">
        <v>7.1405803490642183E-2</v>
      </c>
      <c r="AC4" s="41">
        <v>8.0921565299368003E-2</v>
      </c>
      <c r="AD4" s="41">
        <v>7.973522108366371E-2</v>
      </c>
      <c r="AE4" s="41">
        <v>5.7571956739919106E-2</v>
      </c>
      <c r="AF4" s="41">
        <v>8.1776857572264605E-2</v>
      </c>
      <c r="AG4" s="41">
        <v>7.9261412055930958E-2</v>
      </c>
      <c r="AH4" s="41">
        <v>8.0708407039171481E-2</v>
      </c>
      <c r="AI4" s="41">
        <v>4.1146065867945003E-2</v>
      </c>
      <c r="AJ4" s="41">
        <v>4.3790904107641637E-2</v>
      </c>
      <c r="AK4" s="41">
        <v>4.8385237769453804E-2</v>
      </c>
      <c r="AL4" s="41">
        <v>2.6420538132335913E-2</v>
      </c>
      <c r="AM4" s="41">
        <v>7.7860297515673249E-2</v>
      </c>
      <c r="AN4" s="41">
        <v>6.4908635299924577E-2</v>
      </c>
      <c r="AO4" s="41">
        <v>9.0757036706378719E-2</v>
      </c>
      <c r="AP4" s="41">
        <v>7.8656080367312642E-2</v>
      </c>
    </row>
    <row r="5" spans="1:44" ht="13.35" customHeight="1">
      <c r="A5" s="36" t="s">
        <v>41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>
        <v>-5.9862850988200829E-2</v>
      </c>
      <c r="S5" s="35">
        <v>-3.7103190824774195E-2</v>
      </c>
      <c r="T5" s="35">
        <v>-7.9898387372994636E-3</v>
      </c>
      <c r="U5" s="35">
        <v>3.3195523451315122E-2</v>
      </c>
      <c r="V5" s="35">
        <v>5.2364743484998699E-2</v>
      </c>
      <c r="W5" s="35">
        <v>8.491135973767076E-3</v>
      </c>
      <c r="X5" s="35">
        <v>-7.8469066596995492E-3</v>
      </c>
      <c r="Y5" s="35">
        <v>-2.832129602389941E-2</v>
      </c>
      <c r="Z5" s="35">
        <v>-6.3704478637980469E-2</v>
      </c>
      <c r="AA5" s="35">
        <v>-2.1132706142474658E-2</v>
      </c>
      <c r="AB5" s="35">
        <v>-3.1183411406826506E-3</v>
      </c>
      <c r="AC5" s="35">
        <v>-6.1968362238307107E-3</v>
      </c>
      <c r="AD5" s="35">
        <v>5.0748569680986289E-2</v>
      </c>
      <c r="AE5" s="35">
        <v>3.1311950182750903E-2</v>
      </c>
      <c r="AF5" s="35">
        <v>2.2771347524172255E-2</v>
      </c>
      <c r="AG5" s="35">
        <v>7.503367195505743E-3</v>
      </c>
      <c r="AH5" s="35">
        <v>1.9009001100727715E-2</v>
      </c>
      <c r="AI5" s="28">
        <v>1.7636818960975992E-2</v>
      </c>
      <c r="AJ5" s="28">
        <v>7.5430032158519114E-3</v>
      </c>
      <c r="AK5" s="28">
        <v>1.2049097052341785E-2</v>
      </c>
      <c r="AL5" s="35">
        <v>1.1021334267079044E-3</v>
      </c>
      <c r="AM5" s="35">
        <v>1.6798925005372899E-3</v>
      </c>
      <c r="AN5" s="35">
        <v>2.6955156695047368E-2</v>
      </c>
      <c r="AO5" s="35">
        <v>2.2200034779730354E-2</v>
      </c>
      <c r="AP5" s="35">
        <v>4.9590363506250762E-2</v>
      </c>
      <c r="AQ5" s="17"/>
      <c r="AR5" s="17"/>
    </row>
    <row r="6" spans="1:44" ht="13.35" customHeight="1">
      <c r="A6" s="36" t="s">
        <v>21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>
        <v>-4.0432177316428335E-2</v>
      </c>
      <c r="S6" s="35">
        <v>-4.1149433202493313E-2</v>
      </c>
      <c r="T6" s="35">
        <v>-2.2637515313754037E-2</v>
      </c>
      <c r="U6" s="35">
        <v>-1.9953428821596873E-2</v>
      </c>
      <c r="V6" s="35">
        <v>2.075222780191794E-2</v>
      </c>
      <c r="W6" s="35">
        <v>1.0006593111498241E-2</v>
      </c>
      <c r="X6" s="35">
        <v>1.8164284204484005E-2</v>
      </c>
      <c r="Y6" s="35">
        <v>2.3363357462966815E-2</v>
      </c>
      <c r="Z6" s="35">
        <v>1.4203917612220052E-2</v>
      </c>
      <c r="AA6" s="35">
        <v>3.4861785847542216E-2</v>
      </c>
      <c r="AB6" s="35">
        <v>3.4899528514956271E-2</v>
      </c>
      <c r="AC6" s="35">
        <v>4.0557131023081512E-2</v>
      </c>
      <c r="AD6" s="35">
        <v>4.085803667201289E-2</v>
      </c>
      <c r="AE6" s="35">
        <v>3.5241945180724224E-2</v>
      </c>
      <c r="AF6" s="35">
        <v>5.4917846606709432E-2</v>
      </c>
      <c r="AG6" s="35">
        <v>5.4384913067360235E-2</v>
      </c>
      <c r="AH6" s="35">
        <v>4.4202043812644407E-2</v>
      </c>
      <c r="AI6" s="28">
        <v>5.2578107862176669E-2</v>
      </c>
      <c r="AJ6" s="28">
        <v>5.6881963457281443E-2</v>
      </c>
      <c r="AK6" s="28">
        <v>5.734650959963284E-2</v>
      </c>
      <c r="AL6" s="35">
        <v>1.5018230029009517E-2</v>
      </c>
      <c r="AM6" s="35">
        <v>1.8081437600368153E-3</v>
      </c>
      <c r="AN6" s="35">
        <v>4.9265790257272835E-3</v>
      </c>
      <c r="AO6" s="35">
        <v>1.9883096003654809E-2</v>
      </c>
      <c r="AP6" s="35">
        <v>2.2380953372233198E-2</v>
      </c>
    </row>
    <row r="7" spans="1:44" ht="13.35" customHeight="1">
      <c r="A7" s="142" t="s">
        <v>42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>
        <v>-2.4642950038322627E-2</v>
      </c>
      <c r="S7" s="35">
        <v>-2.9714856095778799E-2</v>
      </c>
      <c r="T7" s="35">
        <v>-1.5572530616912541E-2</v>
      </c>
      <c r="U7" s="35">
        <v>-1.2208827200815512E-2</v>
      </c>
      <c r="V7" s="35">
        <v>1.344115107666821E-2</v>
      </c>
      <c r="W7" s="35">
        <v>9.7134799967818625E-3</v>
      </c>
      <c r="X7" s="35">
        <v>2.2724565215691644E-2</v>
      </c>
      <c r="Y7" s="35">
        <v>3.5730355658347264E-2</v>
      </c>
      <c r="Z7" s="35">
        <v>2.7064475134799863E-2</v>
      </c>
      <c r="AA7" s="35">
        <v>3.597412552329142E-2</v>
      </c>
      <c r="AB7" s="35">
        <v>2.1053037266250033E-2</v>
      </c>
      <c r="AC7" s="35">
        <v>2.8875392952506181E-2</v>
      </c>
      <c r="AD7" s="35">
        <v>1.895269074783109E-2</v>
      </c>
      <c r="AE7" s="35">
        <v>1.9008235247611954E-2</v>
      </c>
      <c r="AF7" s="35">
        <v>2.8326844255874086E-2</v>
      </c>
      <c r="AG7" s="35">
        <v>4.5709304776300391E-2</v>
      </c>
      <c r="AH7" s="35">
        <v>3.32761012113061E-2</v>
      </c>
      <c r="AI7" s="35">
        <v>4.6283490390984304E-2</v>
      </c>
      <c r="AJ7" s="35">
        <v>5.57907995585833E-2</v>
      </c>
      <c r="AK7" s="35">
        <v>3.7751642365912254E-2</v>
      </c>
      <c r="AL7" s="35">
        <v>2.1085841998594812E-2</v>
      </c>
      <c r="AM7" s="35">
        <v>7.3826698058261624E-3</v>
      </c>
      <c r="AN7" s="35">
        <v>4.4771936919421537E-3</v>
      </c>
      <c r="AO7" s="35">
        <v>5.0304772751939147E-4</v>
      </c>
      <c r="AP7" s="35">
        <v>1.1408900376257428E-2</v>
      </c>
    </row>
    <row r="8" spans="1:44" ht="13.35" customHeight="1">
      <c r="A8" s="142" t="s">
        <v>43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>
        <v>-1.5789227278105691E-2</v>
      </c>
      <c r="S8" s="35">
        <v>-1.1434577106714468E-2</v>
      </c>
      <c r="T8" s="35">
        <v>-7.0649846968415097E-3</v>
      </c>
      <c r="U8" s="35">
        <v>-7.7446016207813736E-3</v>
      </c>
      <c r="V8" s="35">
        <v>7.3110767252497297E-3</v>
      </c>
      <c r="W8" s="35">
        <v>2.9311311471642756E-4</v>
      </c>
      <c r="X8" s="35">
        <v>-4.5602810112076878E-3</v>
      </c>
      <c r="Y8" s="35">
        <v>-1.236699819538045E-2</v>
      </c>
      <c r="Z8" s="35">
        <v>-1.2860557522579804E-2</v>
      </c>
      <c r="AA8" s="35">
        <v>-1.1123396757492172E-3</v>
      </c>
      <c r="AB8" s="35">
        <v>1.3846491248706301E-2</v>
      </c>
      <c r="AC8" s="35">
        <v>1.1681738070575343E-2</v>
      </c>
      <c r="AD8" s="35">
        <v>2.19053459241818E-2</v>
      </c>
      <c r="AE8" s="35">
        <v>1.623370993311227E-2</v>
      </c>
      <c r="AF8" s="35">
        <v>2.6591002350835346E-2</v>
      </c>
      <c r="AG8" s="35">
        <v>8.6756082910598425E-3</v>
      </c>
      <c r="AH8" s="35">
        <v>1.0925942601338305E-2</v>
      </c>
      <c r="AI8" s="28">
        <v>6.2946174711923644E-3</v>
      </c>
      <c r="AJ8" s="28">
        <v>1.091163898698145E-3</v>
      </c>
      <c r="AK8" s="28">
        <v>1.9594867233720586E-2</v>
      </c>
      <c r="AL8" s="35">
        <v>-6.0676119695852945E-3</v>
      </c>
      <c r="AM8" s="35">
        <v>-5.5745260457893469E-3</v>
      </c>
      <c r="AN8" s="35">
        <f>+AN6-AN7</f>
        <v>4.4938533378512981E-4</v>
      </c>
      <c r="AO8" s="35">
        <f t="shared" ref="AO8:AP8" si="0">+AO6-AO7</f>
        <v>1.9380048276135417E-2</v>
      </c>
      <c r="AP8" s="35">
        <f t="shared" si="0"/>
        <v>1.097205299597577E-2</v>
      </c>
      <c r="AQ8" s="35"/>
    </row>
    <row r="9" spans="1:44" ht="13.35" customHeight="1">
      <c r="A9" s="36" t="s">
        <v>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>
        <v>4.3426001605853951E-3</v>
      </c>
      <c r="S9" s="35">
        <v>-8.7863962294353129E-3</v>
      </c>
      <c r="T9" s="35">
        <v>-5.3689351329813395E-3</v>
      </c>
      <c r="U9" s="35">
        <v>1.7349494526916188E-2</v>
      </c>
      <c r="V9" s="35">
        <v>1.9183206696618351E-2</v>
      </c>
      <c r="W9" s="35">
        <v>-1.1442213634267839E-2</v>
      </c>
      <c r="X9" s="35">
        <v>-9.0818082923413354E-3</v>
      </c>
      <c r="Y9" s="35">
        <v>-1.8672605229979627E-2</v>
      </c>
      <c r="Z9" s="35">
        <v>-8.7659387300354115E-3</v>
      </c>
      <c r="AA9" s="35">
        <v>4.1715318382257458E-3</v>
      </c>
      <c r="AB9" s="35">
        <v>1.1488626809842141E-2</v>
      </c>
      <c r="AC9" s="35">
        <v>2.1801783306790182E-2</v>
      </c>
      <c r="AD9" s="35">
        <v>-2.7350803201397936E-3</v>
      </c>
      <c r="AE9" s="35">
        <v>6.7896561473823032E-3</v>
      </c>
      <c r="AF9" s="35">
        <v>7.7451191583095928E-3</v>
      </c>
      <c r="AG9" s="35">
        <v>1.1007586227071091E-2</v>
      </c>
      <c r="AH9" s="35">
        <v>7.8972380419900495E-3</v>
      </c>
      <c r="AI9" s="28">
        <v>6.8329643232489688E-3</v>
      </c>
      <c r="AJ9" s="28">
        <v>-7.6513930066960303E-3</v>
      </c>
      <c r="AK9" s="28">
        <v>3.1211055522199099E-3</v>
      </c>
      <c r="AL9" s="35">
        <v>5.3431741110708383E-3</v>
      </c>
      <c r="AM9" s="35">
        <v>1.3818222697206256E-2</v>
      </c>
      <c r="AN9" s="35">
        <v>1.2651977380016151E-2</v>
      </c>
      <c r="AO9" s="35">
        <v>2.4656241793048365E-2</v>
      </c>
      <c r="AP9" s="35">
        <v>7.0603547487424262E-4</v>
      </c>
    </row>
    <row r="10" spans="1:44" ht="13.35" customHeight="1">
      <c r="A10" s="36" t="s">
        <v>45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>
        <v>-9.9538844741408478E-3</v>
      </c>
      <c r="S10" s="35">
        <v>-2.0807739559009723E-2</v>
      </c>
      <c r="T10" s="35">
        <v>-2.3942977257337657E-3</v>
      </c>
      <c r="U10" s="35">
        <v>-8.396846592816979E-3</v>
      </c>
      <c r="V10" s="35">
        <v>5.8124606452280139E-2</v>
      </c>
      <c r="W10" s="35">
        <v>1.0915607509520569E-2</v>
      </c>
      <c r="X10" s="35">
        <v>4.8717401143201695E-4</v>
      </c>
      <c r="Y10" s="35">
        <v>-7.968537875393016E-4</v>
      </c>
      <c r="Z10" s="35">
        <v>1.5610833761671279E-2</v>
      </c>
      <c r="AA10" s="35">
        <v>1.8803388924820655E-2</v>
      </c>
      <c r="AB10" s="35">
        <v>1.546382131121671E-2</v>
      </c>
      <c r="AC10" s="35">
        <v>5.6064444074144792E-3</v>
      </c>
      <c r="AD10" s="35">
        <v>-6.7717779012520024E-3</v>
      </c>
      <c r="AE10" s="35">
        <v>1.1149382208494629E-2</v>
      </c>
      <c r="AF10" s="35">
        <v>1.0214189745524013E-2</v>
      </c>
      <c r="AG10" s="35">
        <v>1.3540666818673655E-2</v>
      </c>
      <c r="AH10" s="35">
        <v>1.9760209710967612E-2</v>
      </c>
      <c r="AI10" s="28">
        <v>2.2495150843207256E-2</v>
      </c>
      <c r="AJ10" s="28">
        <v>1.6362386188314398E-2</v>
      </c>
      <c r="AK10" s="28">
        <v>1.540883088824269E-2</v>
      </c>
      <c r="AL10" s="35">
        <v>-5.1937424351039705E-3</v>
      </c>
      <c r="AM10" s="35">
        <v>6.4275245732122585E-3</v>
      </c>
      <c r="AN10" s="35">
        <v>-1.0482791778203646E-2</v>
      </c>
      <c r="AO10" s="35">
        <v>8.560540924351415E-3</v>
      </c>
      <c r="AP10" s="35">
        <v>1.6906410595351944E-3</v>
      </c>
    </row>
    <row r="11" spans="1:44" ht="13.35" customHeight="1">
      <c r="A11" s="36" t="s">
        <v>46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>
        <v>4.6542130405780677E-3</v>
      </c>
      <c r="S11" s="35">
        <v>2.6218413435993782E-2</v>
      </c>
      <c r="T11" s="35">
        <v>1.1953233136521892E-2</v>
      </c>
      <c r="U11" s="35">
        <v>-1.1871766166235686E-2</v>
      </c>
      <c r="V11" s="35">
        <v>-2.1774583798934671E-3</v>
      </c>
      <c r="W11" s="35">
        <v>-1.1829879244650041E-2</v>
      </c>
      <c r="X11" s="35">
        <v>-7.9977132326653887E-3</v>
      </c>
      <c r="Y11" s="35">
        <v>-9.207040877569286E-3</v>
      </c>
      <c r="Z11" s="35">
        <v>4.5601460472720233E-3</v>
      </c>
      <c r="AA11" s="35">
        <v>2.7776197250865872E-2</v>
      </c>
      <c r="AB11" s="35">
        <v>1.2672167995309644E-2</v>
      </c>
      <c r="AC11" s="35">
        <v>1.9153056019208359E-2</v>
      </c>
      <c r="AD11" s="35">
        <v>-2.3645654057503859E-3</v>
      </c>
      <c r="AE11" s="35">
        <v>-2.6920990148065621E-2</v>
      </c>
      <c r="AF11" s="35">
        <v>-1.3871645462450658E-2</v>
      </c>
      <c r="AG11" s="35">
        <v>-7.175133495284548E-3</v>
      </c>
      <c r="AH11" s="35">
        <v>-1.0160085627158309E-2</v>
      </c>
      <c r="AI11" s="28">
        <v>-5.8396976121664078E-2</v>
      </c>
      <c r="AJ11" s="28">
        <v>-2.9345055747110136E-2</v>
      </c>
      <c r="AK11" s="28">
        <v>-3.9540305322983665E-2</v>
      </c>
      <c r="AL11" s="35">
        <v>1.0150743000651642E-2</v>
      </c>
      <c r="AM11" s="35">
        <v>5.4126513984680387E-2</v>
      </c>
      <c r="AN11" s="35">
        <v>3.0857703320090173E-2</v>
      </c>
      <c r="AO11" s="35">
        <v>1.5457121041598416E-2</v>
      </c>
      <c r="AP11" s="35">
        <v>4.2881045687163345E-3</v>
      </c>
    </row>
    <row r="12" spans="1:44" ht="13.35" customHeight="1">
      <c r="A12" s="36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28"/>
      <c r="AJ12" s="28"/>
      <c r="AK12" s="28"/>
      <c r="AL12" s="35"/>
      <c r="AM12" s="35"/>
      <c r="AN12" s="35"/>
    </row>
    <row r="13" spans="1:44" ht="13.35" customHeight="1">
      <c r="A13" s="36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28"/>
    </row>
    <row r="14" spans="1:44" ht="13.35" customHeight="1">
      <c r="A14" s="2" t="s">
        <v>47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28"/>
      <c r="AJ14" s="243">
        <v>2022</v>
      </c>
      <c r="AK14" s="243">
        <v>2023</v>
      </c>
      <c r="AL14" s="243">
        <v>2024</v>
      </c>
      <c r="AM14" s="243">
        <v>2025</v>
      </c>
      <c r="AN14" s="245" t="s">
        <v>407</v>
      </c>
    </row>
    <row r="15" spans="1:44" ht="13.35" customHeight="1">
      <c r="A15" s="242" t="s">
        <v>40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28"/>
      <c r="AJ15" s="28">
        <v>5.0327096366073576E-2</v>
      </c>
      <c r="AK15" s="28">
        <v>7.4221127615357707E-2</v>
      </c>
      <c r="AL15" s="35">
        <v>5.1220453810812527E-2</v>
      </c>
      <c r="AM15" s="35">
        <v>6.8439142216278892E-2</v>
      </c>
      <c r="AN15" s="35">
        <v>7.8656080367312642E-2</v>
      </c>
    </row>
    <row r="16" spans="1:44" ht="13.35" customHeight="1">
      <c r="A16" s="36" t="s">
        <v>41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28"/>
      <c r="AJ16" s="28">
        <v>-2.084280704996647E-2</v>
      </c>
      <c r="AK16" s="28">
        <v>2.5794311856915185E-2</v>
      </c>
      <c r="AL16" s="35">
        <v>1.3606347507398775E-2</v>
      </c>
      <c r="AM16" s="35">
        <v>1.4115309530807649E-2</v>
      </c>
      <c r="AN16" s="35">
        <v>4.9590363506250762E-2</v>
      </c>
    </row>
    <row r="17" spans="1:42" ht="13.35" customHeight="1">
      <c r="A17" s="36" t="s">
        <v>43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28"/>
      <c r="AJ17" s="28">
        <v>3.9600885857383663E-3</v>
      </c>
      <c r="AK17" s="28">
        <v>1.7825652029705895E-2</v>
      </c>
      <c r="AL17" s="35">
        <v>9.6061549197984219E-3</v>
      </c>
      <c r="AM17" s="35">
        <v>3.0928313190610726E-3</v>
      </c>
      <c r="AN17" s="35">
        <v>1.0972052995975801E-2</v>
      </c>
    </row>
    <row r="18" spans="1:42" ht="13.35" customHeight="1">
      <c r="A18" s="36" t="s">
        <v>46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28"/>
      <c r="AJ18" s="28">
        <v>1.6834027951269526E-2</v>
      </c>
      <c r="AK18" s="28">
        <v>-1.3323311304983718E-2</v>
      </c>
      <c r="AL18" s="35">
        <v>-3.6384836185142454E-2</v>
      </c>
      <c r="AM18" s="35">
        <v>2.856225870695708E-2</v>
      </c>
      <c r="AN18" s="35">
        <v>4.2881045687163345E-3</v>
      </c>
    </row>
    <row r="19" spans="1:42" ht="13.35" customHeight="1">
      <c r="A19" s="36" t="s">
        <v>44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28"/>
      <c r="AJ19" s="28">
        <v>8.3859558004529371E-3</v>
      </c>
      <c r="AK19" s="28">
        <v>6.5062716050412334E-3</v>
      </c>
      <c r="AL19" s="35">
        <v>2.1246737722813553E-3</v>
      </c>
      <c r="AM19" s="35">
        <v>1.5024287768065598E-2</v>
      </c>
      <c r="AN19" s="35">
        <v>7.0603547487424262E-4</v>
      </c>
    </row>
    <row r="20" spans="1:42" ht="13.35" customHeight="1">
      <c r="A20" s="36" t="s">
        <v>42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28"/>
      <c r="AJ20" s="28">
        <v>2.8366755472095911E-2</v>
      </c>
      <c r="AK20" s="28">
        <v>2.9112019488521768E-2</v>
      </c>
      <c r="AL20" s="35">
        <v>4.3943646120688441E-2</v>
      </c>
      <c r="AM20" s="35">
        <v>7.2481372852799463E-3</v>
      </c>
      <c r="AN20" s="35">
        <v>1.1408900376257396E-2</v>
      </c>
    </row>
    <row r="21" spans="1:42" ht="13.35" customHeight="1">
      <c r="A21" s="36" t="s">
        <v>45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28"/>
      <c r="AJ21" s="28">
        <v>1.3623090371172725E-2</v>
      </c>
      <c r="AK21" s="28">
        <v>8.3061698829277105E-3</v>
      </c>
      <c r="AL21" s="35">
        <v>1.8324467675787815E-2</v>
      </c>
      <c r="AM21" s="35">
        <v>3.9631760610755372E-4</v>
      </c>
      <c r="AN21" s="35">
        <v>1.6906410595351944E-3</v>
      </c>
    </row>
    <row r="22" spans="1:42" ht="13.35" customHeight="1">
      <c r="A22" s="36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28"/>
      <c r="AA22" s="40"/>
      <c r="AB22" s="40"/>
      <c r="AC22" s="40"/>
      <c r="AD22" s="40"/>
    </row>
    <row r="23" spans="1:42" ht="13.35" customHeight="1">
      <c r="A23" s="2" t="s">
        <v>48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28"/>
      <c r="AA23" s="40"/>
      <c r="AB23" s="40"/>
      <c r="AC23" s="40"/>
      <c r="AD23" s="40"/>
    </row>
    <row r="24" spans="1:42" ht="13.35" customHeight="1">
      <c r="A24" s="14" t="s">
        <v>49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4">
        <v>0.15524750671932019</v>
      </c>
      <c r="O24" s="34">
        <v>8.9858859932284804E-2</v>
      </c>
      <c r="P24" s="34">
        <v>-2.4692580046930146E-2</v>
      </c>
      <c r="Q24" s="34">
        <v>-0.18462568221028289</v>
      </c>
      <c r="R24" s="34">
        <v>-0.32896211988870583</v>
      </c>
      <c r="S24" s="34">
        <v>-0.30104802922761831</v>
      </c>
      <c r="T24" s="34">
        <v>-5.3599151228545937E-2</v>
      </c>
      <c r="U24" s="34">
        <v>0.23664214738098127</v>
      </c>
      <c r="V24" s="34">
        <v>0.38540587241914931</v>
      </c>
      <c r="W24" s="34">
        <v>9.052352574810045E-2</v>
      </c>
      <c r="X24" s="34">
        <v>-5.4151085476382123E-2</v>
      </c>
      <c r="Y24" s="34">
        <v>-0.16494603688038437</v>
      </c>
      <c r="Z24" s="43">
        <v>-0.38860441608589658</v>
      </c>
      <c r="AA24" s="41">
        <v>-0.20786180400414622</v>
      </c>
      <c r="AB24" s="41">
        <v>-2.2608761040778597E-2</v>
      </c>
      <c r="AC24" s="41">
        <v>-4.1766269193357075E-2</v>
      </c>
      <c r="AD24" s="41">
        <v>0.4870473733601054</v>
      </c>
      <c r="AE24" s="41">
        <v>0.41387226280433032</v>
      </c>
      <c r="AF24" s="41">
        <v>0.18097868288309091</v>
      </c>
      <c r="AG24" s="41">
        <v>5.7047234031821964E-2</v>
      </c>
      <c r="AH24" s="41">
        <v>0.13246439463441187</v>
      </c>
      <c r="AI24" s="41">
        <v>0.17437178477197796</v>
      </c>
      <c r="AJ24" s="41">
        <v>5.4913435205712041E-2</v>
      </c>
      <c r="AK24" s="41">
        <v>9.3533061536744247E-2</v>
      </c>
      <c r="AL24" s="41">
        <v>7.3292487039156706E-3</v>
      </c>
      <c r="AM24" s="41">
        <v>1.4724689895078772E-2</v>
      </c>
      <c r="AN24" s="41">
        <v>0.19416585037481174</v>
      </c>
      <c r="AO24" s="41">
        <v>0.16521645162300741</v>
      </c>
      <c r="AP24" s="41">
        <v>0.33602766100211895</v>
      </c>
    </row>
    <row r="25" spans="1:42" ht="13.35" customHeight="1">
      <c r="A25" s="36" t="s">
        <v>50</v>
      </c>
      <c r="B25" s="17"/>
      <c r="C25" s="17"/>
      <c r="D25" s="17"/>
      <c r="E25" s="17"/>
      <c r="F25" s="33"/>
      <c r="G25" s="33"/>
      <c r="H25" s="33"/>
      <c r="I25" s="33"/>
      <c r="J25" s="33"/>
      <c r="K25" s="33"/>
      <c r="L25" s="33"/>
      <c r="M25" s="17"/>
      <c r="N25" s="40">
        <v>6.3562498550877422E-2</v>
      </c>
      <c r="O25" s="40">
        <v>5.99904873904858E-3</v>
      </c>
      <c r="P25" s="40">
        <v>7.8288429567819645E-2</v>
      </c>
      <c r="Q25" s="40">
        <v>-8.770714843240808E-2</v>
      </c>
      <c r="R25" s="40">
        <v>-0.12889206026430849</v>
      </c>
      <c r="S25" s="40">
        <v>-0.19067152371129353</v>
      </c>
      <c r="T25" s="40">
        <v>-9.276887336647735E-2</v>
      </c>
      <c r="U25" s="40">
        <v>0.15863519021211545</v>
      </c>
      <c r="V25" s="40">
        <v>0.13291466977233471</v>
      </c>
      <c r="W25" s="40">
        <v>3.7959418415188607E-2</v>
      </c>
      <c r="X25" s="40">
        <v>-0.13851362289263047</v>
      </c>
      <c r="Y25" s="40">
        <v>-0.20521262207885571</v>
      </c>
      <c r="Z25" s="40">
        <v>-0.17778091296038681</v>
      </c>
      <c r="AA25" s="40">
        <v>-2.2950528378035587E-2</v>
      </c>
      <c r="AB25" s="40">
        <v>0.13841347273722232</v>
      </c>
      <c r="AC25" s="40">
        <v>0.17740958069130161</v>
      </c>
      <c r="AD25" s="40">
        <v>0.46192856427346662</v>
      </c>
      <c r="AE25" s="40">
        <v>0.38344077866695908</v>
      </c>
      <c r="AF25" s="40">
        <v>0.2585724521014966</v>
      </c>
      <c r="AG25" s="40">
        <v>0.115114201934708</v>
      </c>
      <c r="AH25" s="40">
        <v>9.5520955973523766E-2</v>
      </c>
      <c r="AI25" s="40">
        <v>0.13635409946794153</v>
      </c>
      <c r="AJ25" s="40">
        <v>3.4084472836109547E-2</v>
      </c>
      <c r="AK25" s="40">
        <v>-7.1254972457537886E-3</v>
      </c>
      <c r="AL25" s="40">
        <v>-6.9914247790918371E-2</v>
      </c>
      <c r="AM25" s="40">
        <v>-8.1926783070633419E-2</v>
      </c>
      <c r="AN25" s="40">
        <v>-1.9562596319335619E-2</v>
      </c>
      <c r="AO25" s="40">
        <v>2.0909723807473302E-2</v>
      </c>
      <c r="AP25" s="40">
        <v>0.16195434593662053</v>
      </c>
    </row>
    <row r="26" spans="1:42" ht="13.35" customHeight="1">
      <c r="A26" s="36" t="s">
        <v>51</v>
      </c>
      <c r="B26" s="17"/>
      <c r="C26" s="17"/>
      <c r="D26" s="17"/>
      <c r="E26" s="17"/>
      <c r="F26" s="33"/>
      <c r="G26" s="33"/>
      <c r="H26" s="33"/>
      <c r="I26" s="33"/>
      <c r="J26" s="33"/>
      <c r="K26" s="33"/>
      <c r="L26" s="33"/>
      <c r="M26" s="17"/>
      <c r="N26" s="40">
        <v>0.10479522798976608</v>
      </c>
      <c r="O26" s="40">
        <v>2.9034111384985455E-2</v>
      </c>
      <c r="P26" s="40">
        <v>-8.2547781936616063E-2</v>
      </c>
      <c r="Q26" s="40">
        <v>-0.12159571221528109</v>
      </c>
      <c r="R26" s="40">
        <v>-0.15052482932426145</v>
      </c>
      <c r="S26" s="40">
        <v>-0.1005602697113236</v>
      </c>
      <c r="T26" s="40">
        <v>4.7292334928440609E-3</v>
      </c>
      <c r="U26" s="40">
        <v>8.9289194780103193E-2</v>
      </c>
      <c r="V26" s="40">
        <v>0.16079724865508596</v>
      </c>
      <c r="W26" s="40">
        <v>5.7594322376677796E-2</v>
      </c>
      <c r="X26" s="40">
        <v>0.12944416381123264</v>
      </c>
      <c r="Y26" s="40">
        <v>4.7438346655429627E-2</v>
      </c>
      <c r="Z26" s="40">
        <v>-0.15808870392625934</v>
      </c>
      <c r="AA26" s="40">
        <v>-9.4251581653425912E-2</v>
      </c>
      <c r="AB26" s="40">
        <v>-9.6158632543014766E-2</v>
      </c>
      <c r="AC26" s="40">
        <v>-0.11603781177614236</v>
      </c>
      <c r="AD26" s="40">
        <v>9.7103372333555191E-2</v>
      </c>
      <c r="AE26" s="40">
        <v>9.1459491816832522E-2</v>
      </c>
      <c r="AF26" s="40">
        <v>-5.3883292618172839E-3</v>
      </c>
      <c r="AG26" s="40">
        <v>-1.9617390021061915E-2</v>
      </c>
      <c r="AH26" s="40">
        <v>1.1228754320095026E-2</v>
      </c>
      <c r="AI26" s="40">
        <v>2.815175106503065E-2</v>
      </c>
      <c r="AJ26" s="40">
        <v>2.3711555801116922E-2</v>
      </c>
      <c r="AK26" s="40">
        <v>9.9199815996804441E-2</v>
      </c>
      <c r="AL26" s="40">
        <v>9.2208343336368112E-2</v>
      </c>
      <c r="AM26" s="40">
        <v>0.11760621118570316</v>
      </c>
      <c r="AN26" s="40">
        <v>0.16079903064205364</v>
      </c>
      <c r="AO26" s="40">
        <v>0.12467133125086655</v>
      </c>
      <c r="AP26" s="40">
        <v>0.15513210453940338</v>
      </c>
    </row>
    <row r="27" spans="1:42" ht="13.35" customHeight="1">
      <c r="A27" s="36" t="s">
        <v>52</v>
      </c>
      <c r="B27" s="17"/>
      <c r="C27" s="17"/>
      <c r="D27" s="17"/>
      <c r="E27" s="17"/>
      <c r="F27" s="33"/>
      <c r="G27" s="33"/>
      <c r="H27" s="33"/>
      <c r="I27" s="33"/>
      <c r="J27" s="33"/>
      <c r="K27" s="33"/>
      <c r="L27" s="33"/>
      <c r="M27" s="17"/>
      <c r="N27" s="40">
        <v>4.5338952279052568E-3</v>
      </c>
      <c r="O27" s="40">
        <v>6.7846377822557508E-2</v>
      </c>
      <c r="P27" s="40">
        <v>2.3852188667058377E-2</v>
      </c>
      <c r="Q27" s="40">
        <v>3.121389921442266E-2</v>
      </c>
      <c r="R27" s="40">
        <v>-3.0602383602964297E-2</v>
      </c>
      <c r="S27" s="40">
        <v>2.2725691573455758E-2</v>
      </c>
      <c r="T27" s="40">
        <v>2.358556153064063E-2</v>
      </c>
      <c r="U27" s="40">
        <v>6.4908752106499065E-3</v>
      </c>
      <c r="V27" s="40">
        <v>4.0785665198453579E-2</v>
      </c>
      <c r="W27" s="40">
        <v>-3.1874081894421077E-2</v>
      </c>
      <c r="X27" s="40">
        <v>-2.3445955112773875E-2</v>
      </c>
      <c r="Y27" s="40">
        <v>2.7969045656750214E-3</v>
      </c>
      <c r="Z27" s="40">
        <v>-2.7124598545397481E-4</v>
      </c>
      <c r="AA27" s="40">
        <v>-3.79309290091603E-2</v>
      </c>
      <c r="AB27" s="40">
        <v>-8.0288330652919168E-2</v>
      </c>
      <c r="AC27" s="40">
        <v>-0.10179790702749172</v>
      </c>
      <c r="AD27" s="40">
        <v>-0.11242285423607465</v>
      </c>
      <c r="AE27" s="40">
        <v>-8.4532474877383121E-2</v>
      </c>
      <c r="AF27" s="40">
        <v>-1.7900410357743475E-3</v>
      </c>
      <c r="AG27" s="40">
        <v>1.1169226586794017E-2</v>
      </c>
      <c r="AH27" s="40">
        <v>3.1737141746105403E-2</v>
      </c>
      <c r="AI27" s="40">
        <v>4.001624754492282E-2</v>
      </c>
      <c r="AJ27" s="40">
        <v>7.7348072064359506E-3</v>
      </c>
      <c r="AK27" s="40">
        <v>2.8144676509478283E-2</v>
      </c>
      <c r="AL27" s="40">
        <v>-5.2505682277013133E-3</v>
      </c>
      <c r="AM27" s="40">
        <v>-1.2942937122538886E-4</v>
      </c>
      <c r="AN27" s="40">
        <v>6.4777594650090184E-2</v>
      </c>
      <c r="AO27" s="40">
        <v>9.0498477475447932E-3</v>
      </c>
      <c r="AP27" s="40">
        <v>2.3856395785287868E-2</v>
      </c>
    </row>
    <row r="28" spans="1:42" ht="13.35" customHeight="1">
      <c r="A28" s="36" t="s">
        <v>53</v>
      </c>
      <c r="B28" s="17"/>
      <c r="C28" s="17"/>
      <c r="D28" s="17"/>
      <c r="E28" s="17"/>
      <c r="F28" s="33"/>
      <c r="G28" s="33"/>
      <c r="H28" s="33"/>
      <c r="I28" s="33"/>
      <c r="J28" s="33"/>
      <c r="K28" s="33"/>
      <c r="L28" s="33"/>
      <c r="M28" s="17"/>
      <c r="N28" s="40">
        <v>-2.2431027290568057E-3</v>
      </c>
      <c r="O28" s="40">
        <v>3.8422615962593739E-3</v>
      </c>
      <c r="P28" s="40">
        <v>3.7168277142575444E-3</v>
      </c>
      <c r="Q28" s="40">
        <v>1.0819929628310165E-2</v>
      </c>
      <c r="R28" s="40">
        <v>-4.1347050096743082E-2</v>
      </c>
      <c r="S28" s="40">
        <v>-3.8356775217343597E-2</v>
      </c>
      <c r="T28" s="40">
        <v>-1.3713109082847511E-2</v>
      </c>
      <c r="U28" s="40">
        <v>-8.3985399269585741E-3</v>
      </c>
      <c r="V28" s="40">
        <v>4.5409314147101983E-2</v>
      </c>
      <c r="W28" s="40">
        <v>3.3332282318691599E-2</v>
      </c>
      <c r="X28" s="40">
        <v>-1.177800676359065E-2</v>
      </c>
      <c r="Y28" s="40">
        <v>-2.0653736284823906E-2</v>
      </c>
      <c r="Z28" s="40">
        <v>-4.6845186159218816E-2</v>
      </c>
      <c r="AA28" s="40">
        <v>-4.8484388772105917E-2</v>
      </c>
      <c r="AB28" s="40">
        <v>8.5200731330158375E-3</v>
      </c>
      <c r="AC28" s="40">
        <v>1.2903171833590034E-2</v>
      </c>
      <c r="AD28" s="40">
        <v>5.738445255895417E-2</v>
      </c>
      <c r="AE28" s="40">
        <v>4.9555171606644195E-2</v>
      </c>
      <c r="AF28" s="40">
        <v>-3.6878541894191262E-3</v>
      </c>
      <c r="AG28" s="40">
        <v>-7.5462630928594156E-3</v>
      </c>
      <c r="AH28" s="40">
        <v>-3.528347404007386E-3</v>
      </c>
      <c r="AI28" s="40">
        <v>-6.583961759426109E-3</v>
      </c>
      <c r="AJ28" s="40">
        <v>-6.291095953195801E-3</v>
      </c>
      <c r="AK28" s="40">
        <v>-5.4171538120788469E-3</v>
      </c>
      <c r="AL28" s="40">
        <v>-4.7260532184231424E-3</v>
      </c>
      <c r="AM28" s="40">
        <v>-4.5005350630781009E-3</v>
      </c>
      <c r="AN28" s="40">
        <v>-4.8926436335976825E-3</v>
      </c>
      <c r="AO28" s="40">
        <v>-3.7348115801131977E-3</v>
      </c>
      <c r="AP28" s="40">
        <v>-3.9185994959567687E-3</v>
      </c>
    </row>
    <row r="29" spans="1:42" ht="13.35" customHeight="1">
      <c r="A29" s="36" t="s">
        <v>54</v>
      </c>
      <c r="B29" s="17"/>
      <c r="C29" s="17"/>
      <c r="D29" s="17"/>
      <c r="E29" s="17"/>
      <c r="F29" s="33"/>
      <c r="G29" s="33"/>
      <c r="H29" s="33"/>
      <c r="I29" s="33"/>
      <c r="J29" s="33"/>
      <c r="K29" s="33"/>
      <c r="L29" s="33"/>
      <c r="M29" s="17"/>
      <c r="N29" s="40">
        <v>-1.540101232017181E-2</v>
      </c>
      <c r="O29" s="40">
        <v>-1.6862939610566098E-2</v>
      </c>
      <c r="P29" s="40">
        <v>-4.8002244059449667E-2</v>
      </c>
      <c r="Q29" s="40">
        <v>-1.7356650405326423E-2</v>
      </c>
      <c r="R29" s="40">
        <v>2.2404203399571457E-2</v>
      </c>
      <c r="S29" s="40">
        <v>5.8148478388867272E-3</v>
      </c>
      <c r="T29" s="40">
        <v>2.4568036197294404E-2</v>
      </c>
      <c r="U29" s="40">
        <v>-9.3745728949286983E-3</v>
      </c>
      <c r="V29" s="40">
        <v>5.4989746461730953E-3</v>
      </c>
      <c r="W29" s="40">
        <v>-6.4884154680365617E-3</v>
      </c>
      <c r="X29" s="40">
        <v>-9.8576645186197673E-3</v>
      </c>
      <c r="Y29" s="40">
        <v>1.0685070262190529E-2</v>
      </c>
      <c r="Z29" s="40">
        <v>-5.6183670545776349E-3</v>
      </c>
      <c r="AA29" s="40">
        <v>-4.2443761914183796E-3</v>
      </c>
      <c r="AB29" s="40">
        <v>6.9046562849170903E-3</v>
      </c>
      <c r="AC29" s="40">
        <v>-1.4243302914614415E-2</v>
      </c>
      <c r="AD29" s="40">
        <v>-1.6946161569795896E-2</v>
      </c>
      <c r="AE29" s="40">
        <v>-2.6050704408722404E-2</v>
      </c>
      <c r="AF29" s="40">
        <v>-6.672754473139475E-2</v>
      </c>
      <c r="AG29" s="40">
        <v>-4.2072541375758984E-2</v>
      </c>
      <c r="AH29" s="40">
        <v>-2.4941100013049279E-3</v>
      </c>
      <c r="AI29" s="40">
        <v>-2.3566351546490793E-2</v>
      </c>
      <c r="AJ29" s="40">
        <v>-4.3263046847546657E-3</v>
      </c>
      <c r="AK29" s="40">
        <v>-2.126877991170564E-2</v>
      </c>
      <c r="AL29" s="40">
        <v>-4.9882253954095478E-3</v>
      </c>
      <c r="AM29" s="40">
        <v>-1.6324773785687589E-2</v>
      </c>
      <c r="AN29" s="40">
        <v>-6.9555349643987546E-3</v>
      </c>
      <c r="AO29" s="40">
        <v>1.4320360397235762E-2</v>
      </c>
      <c r="AP29" s="40">
        <v>-9.9658576323630806E-4</v>
      </c>
    </row>
    <row r="31" spans="1:42" ht="13.35" customHeight="1">
      <c r="A31" s="2" t="s">
        <v>55</v>
      </c>
    </row>
    <row r="32" spans="1:42" ht="13.35" customHeight="1">
      <c r="A32" s="1" t="s">
        <v>46</v>
      </c>
      <c r="R32" s="40">
        <v>0.11987906477716992</v>
      </c>
      <c r="S32" s="40">
        <v>0.12444518445242747</v>
      </c>
      <c r="T32" s="40">
        <v>8.0609760894469806E-2</v>
      </c>
      <c r="U32" s="40">
        <v>-0.10243468125842725</v>
      </c>
      <c r="V32" s="40">
        <v>-4.5010487116502573E-2</v>
      </c>
      <c r="W32" s="40">
        <v>-4.5859802622648438E-2</v>
      </c>
      <c r="X32" s="40">
        <v>-4.8591811201685542E-2</v>
      </c>
      <c r="Y32" s="40">
        <v>-8.9422318139505741E-2</v>
      </c>
      <c r="Z32" s="40">
        <v>0.11333901727036322</v>
      </c>
      <c r="AA32" s="40">
        <v>0.11354588940018417</v>
      </c>
      <c r="AB32" s="40">
        <v>8.0416936563980634E-2</v>
      </c>
      <c r="AC32" s="40">
        <v>0.19741873948870636</v>
      </c>
      <c r="AD32" s="40">
        <v>-5.077577064986516E-2</v>
      </c>
      <c r="AE32" s="110">
        <v>-0.10520081877052312</v>
      </c>
      <c r="AF32" s="110">
        <v>-8.7294562850362967E-2</v>
      </c>
      <c r="AG32" s="110">
        <v>-6.67618576326382E-2</v>
      </c>
      <c r="AH32" s="110">
        <v>-0.24817099012329025</v>
      </c>
      <c r="AI32" s="110">
        <v>-0.2697135705290935</v>
      </c>
      <c r="AJ32" s="110">
        <v>-0.2188775413400047</v>
      </c>
      <c r="AK32" s="110">
        <v>-0.42547359637277693</v>
      </c>
      <c r="AL32" s="110">
        <v>0.35640265307688601</v>
      </c>
      <c r="AM32" s="110">
        <v>0.35640265307688601</v>
      </c>
      <c r="AN32" s="110">
        <v>0.30755604395708169</v>
      </c>
      <c r="AO32" s="110">
        <v>0.30350939737165983</v>
      </c>
      <c r="AP32" s="110">
        <v>0.11393187036760488</v>
      </c>
    </row>
    <row r="33" spans="1:42" ht="13.35" customHeight="1">
      <c r="A33" s="1" t="s">
        <v>44</v>
      </c>
      <c r="R33" s="40">
        <v>3.9500878190855904E-2</v>
      </c>
      <c r="S33" s="40">
        <v>-7.7486289124039986E-2</v>
      </c>
      <c r="T33" s="40">
        <v>-4.3516605843585521E-2</v>
      </c>
      <c r="U33" s="40">
        <v>8.5165693032323686E-2</v>
      </c>
      <c r="V33" s="40">
        <v>0.15086591861773258</v>
      </c>
      <c r="W33" s="40">
        <v>-0.10045458674023622</v>
      </c>
      <c r="X33" s="40">
        <v>-7.4924810927525898E-2</v>
      </c>
      <c r="Y33" s="40">
        <v>-8.5338881908677111E-2</v>
      </c>
      <c r="Z33" s="40">
        <v>-6.8782677817115001E-2</v>
      </c>
      <c r="AA33" s="40">
        <v>4.096294197985606E-2</v>
      </c>
      <c r="AB33" s="40">
        <v>0.10181473698023646</v>
      </c>
      <c r="AC33" s="40">
        <v>0.10527258286438013</v>
      </c>
      <c r="AD33" s="40">
        <v>-2.2168260602651757E-2</v>
      </c>
      <c r="AE33" s="110">
        <v>6.8178221874723777E-2</v>
      </c>
      <c r="AF33" s="110">
        <v>6.6744585876494122E-2</v>
      </c>
      <c r="AG33" s="110">
        <v>5.1980462601391331E-2</v>
      </c>
      <c r="AH33" s="110">
        <v>7.0678919386406136E-2</v>
      </c>
      <c r="AI33" s="110">
        <v>6.7931819962769868E-2</v>
      </c>
      <c r="AJ33" s="110">
        <v>-6.6866052923248764E-2</v>
      </c>
      <c r="AK33" s="110">
        <v>1.5120824601204452E-2</v>
      </c>
      <c r="AL33" s="110">
        <v>4.8268441475490587E-2</v>
      </c>
      <c r="AM33" s="110">
        <v>0.13393202026148665</v>
      </c>
      <c r="AN33" s="110">
        <v>0.12367818399057473</v>
      </c>
      <c r="AO33" s="110">
        <v>0.12336644802782781</v>
      </c>
      <c r="AP33" s="110">
        <v>6.245155873234598E-3</v>
      </c>
    </row>
    <row r="34" spans="1:42" ht="13.35" customHeight="1">
      <c r="A34" s="1" t="s">
        <v>21</v>
      </c>
      <c r="R34" s="110">
        <v>-7.3967938952687828E-2</v>
      </c>
      <c r="S34" s="110">
        <v>-9.925613096464303E-2</v>
      </c>
      <c r="T34" s="110">
        <v>-4.9976162446493388E-2</v>
      </c>
      <c r="U34" s="110">
        <v>-4.2264318280099578E-2</v>
      </c>
      <c r="V34" s="110">
        <v>3.6846223351694407E-2</v>
      </c>
      <c r="W34" s="110">
        <v>2.4609165170035086E-2</v>
      </c>
      <c r="X34" s="110">
        <v>4.1094323537718136E-2</v>
      </c>
      <c r="Y34" s="110">
        <v>5.2204284480289687E-2</v>
      </c>
      <c r="Z34" s="110">
        <v>2.7929135396124405E-2</v>
      </c>
      <c r="AA34" s="110">
        <v>8.4190092494158542E-2</v>
      </c>
      <c r="AB34" s="110">
        <v>7.5363187315037772E-2</v>
      </c>
      <c r="AC34" s="110">
        <v>8.3229924047169002E-2</v>
      </c>
      <c r="AD34" s="110">
        <v>7.5178835749561745E-2</v>
      </c>
      <c r="AE34" s="110">
        <v>8.3560950991965699E-2</v>
      </c>
      <c r="AF34" s="110">
        <v>0.11815497885569304</v>
      </c>
      <c r="AG34" s="110">
        <v>0.11136898044807975</v>
      </c>
      <c r="AH34" s="110">
        <v>8.1676480225597148E-2</v>
      </c>
      <c r="AI34" s="110">
        <v>0.12167603139412675</v>
      </c>
      <c r="AJ34" s="110">
        <v>0.11839920615203114</v>
      </c>
      <c r="AK34" s="110">
        <v>0.11404104110654734</v>
      </c>
      <c r="AL34" s="110">
        <v>2.7725830161364318E-2</v>
      </c>
      <c r="AM34" s="110">
        <v>3.88398248595756E-3</v>
      </c>
      <c r="AN34" s="110">
        <v>9.5705371342984513E-3</v>
      </c>
      <c r="AO34" s="110">
        <v>3.7209847772856186E-2</v>
      </c>
      <c r="AP34" s="110">
        <v>4.1266007923798531E-2</v>
      </c>
    </row>
    <row r="35" spans="1:42" ht="13.35" customHeight="1">
      <c r="A35" s="214" t="s">
        <v>56</v>
      </c>
      <c r="R35" s="40">
        <v>-4.9709767759991808E-2</v>
      </c>
      <c r="S35" s="40">
        <v>-7.8132167576462908E-2</v>
      </c>
      <c r="T35" s="40">
        <v>-3.932626492539204E-2</v>
      </c>
      <c r="U35" s="40">
        <v>-3.097919610972566E-2</v>
      </c>
      <c r="V35" s="40">
        <v>2.5642899110625228E-2</v>
      </c>
      <c r="W35" s="40">
        <v>2.544373718568993E-2</v>
      </c>
      <c r="X35" s="40">
        <v>5.8157680216397445E-2</v>
      </c>
      <c r="Y35" s="40">
        <v>9.4528042552978198E-2</v>
      </c>
      <c r="Z35" s="40">
        <v>5.7805549701910319E-2</v>
      </c>
      <c r="AA35" s="40">
        <v>9.2457769371469212E-2</v>
      </c>
      <c r="AB35" s="40">
        <v>5.0599018447890387E-2</v>
      </c>
      <c r="AC35" s="40">
        <v>6.7447488116153531E-2</v>
      </c>
      <c r="AD35" s="40">
        <v>3.6810091091040942E-2</v>
      </c>
      <c r="AE35" s="110">
        <v>4.7602294558386049E-2</v>
      </c>
      <c r="AF35" s="110">
        <v>6.9429259215627592E-2</v>
      </c>
      <c r="AG35" s="110">
        <v>0.10811604614510828</v>
      </c>
      <c r="AH35" s="110">
        <v>6.7304872417792483E-2</v>
      </c>
      <c r="AI35" s="110">
        <v>0.11701072696831272</v>
      </c>
      <c r="AJ35" s="110">
        <v>0.13832240982725907</v>
      </c>
      <c r="AK35" s="110">
        <v>8.6968663297012805E-2</v>
      </c>
      <c r="AL35" s="110">
        <v>4.3184217502219235E-2</v>
      </c>
      <c r="AM35" s="110">
        <v>1.7396718570247272E-2</v>
      </c>
      <c r="AN35" s="110">
        <v>1.017850642073248E-2</v>
      </c>
      <c r="AO35" s="110">
        <v>1.1177379757727479E-3</v>
      </c>
      <c r="AP35" s="110">
        <v>2.2990171996118081E-2</v>
      </c>
    </row>
    <row r="36" spans="1:42" ht="13.35" customHeight="1">
      <c r="A36" s="36" t="s">
        <v>57</v>
      </c>
      <c r="R36" s="40">
        <v>-0.13561863640732919</v>
      </c>
      <c r="S36" s="40">
        <v>-0.16149804286396519</v>
      </c>
      <c r="T36" s="40">
        <v>-0.14411638052058695</v>
      </c>
      <c r="U36" s="40">
        <v>-7.3294164828998754E-2</v>
      </c>
      <c r="V36" s="40">
        <v>6.097149608948027E-2</v>
      </c>
      <c r="W36" s="40">
        <v>4.5346769953019006E-2</v>
      </c>
      <c r="X36" s="40">
        <v>4.9131546854606523E-2</v>
      </c>
      <c r="Y36" s="40">
        <v>7.1000227866293786E-2</v>
      </c>
      <c r="Z36" s="40">
        <v>8.4625988505395267E-2</v>
      </c>
      <c r="AA36" s="40">
        <v>0.18086916169136469</v>
      </c>
      <c r="AB36" s="40">
        <v>0.12260145872002259</v>
      </c>
      <c r="AC36" s="40">
        <v>3.7414516927462449E-2</v>
      </c>
      <c r="AD36" s="40">
        <v>0.10002089208434883</v>
      </c>
      <c r="AE36" s="110">
        <v>5.5357257443299224E-2</v>
      </c>
      <c r="AF36" s="110">
        <v>6.4224782644380252E-2</v>
      </c>
      <c r="AG36" s="110">
        <v>6.2017389595657502E-2</v>
      </c>
      <c r="AH36" s="110">
        <v>9.0804453371022609E-2</v>
      </c>
      <c r="AI36" s="110">
        <v>0.1220396254784073</v>
      </c>
      <c r="AJ36" s="110">
        <v>0.1578105032009709</v>
      </c>
      <c r="AK36" s="110">
        <v>0.10105977824208434</v>
      </c>
      <c r="AL36" s="110">
        <v>-5.4692182238996523E-2</v>
      </c>
      <c r="AM36" s="110">
        <v>-5.9238446392569033E-2</v>
      </c>
      <c r="AN36" s="110">
        <v>-4.0788628568295793E-2</v>
      </c>
      <c r="AO36" s="110">
        <v>-3.3679713251069332E-2</v>
      </c>
      <c r="AP36" s="110">
        <v>-8.2960429982331663E-3</v>
      </c>
    </row>
    <row r="37" spans="1:42" ht="13.35" customHeight="1">
      <c r="A37" s="36" t="s">
        <v>43</v>
      </c>
      <c r="R37" s="40">
        <v>-0.31031661071161787</v>
      </c>
      <c r="S37" s="40">
        <v>-0.33372973843751252</v>
      </c>
      <c r="T37" s="40">
        <v>-0.12398341871685481</v>
      </c>
      <c r="U37" s="40">
        <v>-9.9273349409958356E-2</v>
      </c>
      <c r="V37" s="40">
        <v>0.18724645793879802</v>
      </c>
      <c r="W37" s="40">
        <v>1.179174536086447E-2</v>
      </c>
      <c r="X37" s="40">
        <v>-8.8939680126792764E-2</v>
      </c>
      <c r="Y37" s="40">
        <v>-0.17781365393338278</v>
      </c>
      <c r="Z37" s="40">
        <v>-0.31855661357311826</v>
      </c>
      <c r="AA37" s="40">
        <v>-4.4498778530578598E-2</v>
      </c>
      <c r="AB37" s="40">
        <v>0.29455255245262446</v>
      </c>
      <c r="AC37" s="40">
        <v>0.19741468607901536</v>
      </c>
      <c r="AD37" s="40">
        <v>0.76591239052093041</v>
      </c>
      <c r="AE37" s="110">
        <v>0.72349374018471679</v>
      </c>
      <c r="AF37" s="110">
        <v>0.46815759402178436</v>
      </c>
      <c r="AG37" s="110">
        <v>0.13234926371779121</v>
      </c>
      <c r="AH37" s="110">
        <v>0.23358019072148939</v>
      </c>
      <c r="AI37" s="110">
        <v>0.17214188525689855</v>
      </c>
      <c r="AJ37" s="110">
        <v>1.4155081149105131E-2</v>
      </c>
      <c r="AK37" s="110">
        <v>0.28491162334529085</v>
      </c>
      <c r="AL37" s="110">
        <v>-0.11364125904908451</v>
      </c>
      <c r="AM37" s="110">
        <v>-0.13541183962488901</v>
      </c>
      <c r="AN37" s="110">
        <v>5.9999883005412702E-3</v>
      </c>
      <c r="AO37" s="110">
        <v>0.22991659064334868</v>
      </c>
      <c r="AP37" s="110">
        <v>0.23796989034300187</v>
      </c>
    </row>
    <row r="38" spans="1:42" ht="13.35" customHeight="1">
      <c r="A38" s="36" t="s">
        <v>58</v>
      </c>
      <c r="R38" s="40">
        <v>5.1804089529295716E-2</v>
      </c>
      <c r="S38" s="40">
        <v>5.7240833066549257E-2</v>
      </c>
      <c r="T38" s="40">
        <v>5.5999907787246617E-2</v>
      </c>
      <c r="U38" s="40">
        <v>4.2001206576070871E-2</v>
      </c>
      <c r="V38" s="40">
        <v>0.13675406894886244</v>
      </c>
      <c r="W38" s="40">
        <v>0.24400493690842318</v>
      </c>
      <c r="X38" s="40">
        <v>0.14585963515189238</v>
      </c>
      <c r="Y38" s="40">
        <v>0.30196767906198763</v>
      </c>
      <c r="Z38" s="40">
        <v>0.14690578989009917</v>
      </c>
      <c r="AA38" s="40">
        <v>0.10493080201404914</v>
      </c>
      <c r="AB38" s="40">
        <v>1.3266135849880456E-2</v>
      </c>
      <c r="AC38" s="40">
        <v>1.0047911157741618E-2</v>
      </c>
      <c r="AD38" s="40">
        <v>5.3565903841045426E-2</v>
      </c>
      <c r="AE38" s="110">
        <v>0.16986685133528212</v>
      </c>
      <c r="AF38" s="110">
        <v>0.27369802037530633</v>
      </c>
      <c r="AG38" s="110">
        <v>0.17527345589642662</v>
      </c>
      <c r="AH38" s="110">
        <v>0.28844458165800058</v>
      </c>
      <c r="AI38" s="110">
        <v>0.12101202522019627</v>
      </c>
      <c r="AJ38" s="110">
        <v>0.10908124735639135</v>
      </c>
      <c r="AK38" s="110">
        <v>0.21284418598821331</v>
      </c>
      <c r="AL38" s="110">
        <v>0.17450842214672124</v>
      </c>
      <c r="AM38" s="110">
        <v>0.15918119401539066</v>
      </c>
      <c r="AN38" s="110">
        <v>-2.9077068294538155E-2</v>
      </c>
      <c r="AO38" s="110">
        <v>-1.6129164973064936E-2</v>
      </c>
      <c r="AP38" s="110">
        <v>6.5921769719728518E-2</v>
      </c>
    </row>
    <row r="39" spans="1:42" ht="13.35" customHeight="1">
      <c r="A39" s="36" t="s">
        <v>59</v>
      </c>
      <c r="R39" s="40">
        <v>-3.0265646660068035E-2</v>
      </c>
      <c r="S39" s="40">
        <v>-5.5751186817891596E-2</v>
      </c>
      <c r="T39" s="40">
        <v>-1.5371784830764401E-3</v>
      </c>
      <c r="U39" s="40">
        <v>-1.3888836398335935E-2</v>
      </c>
      <c r="V39" s="40">
        <v>7.7479679659910872E-3</v>
      </c>
      <c r="W39" s="40">
        <v>-8.8651439012721323E-4</v>
      </c>
      <c r="X39" s="40">
        <v>5.3749626945989615E-2</v>
      </c>
      <c r="Y39" s="40">
        <v>9.0730177630905962E-2</v>
      </c>
      <c r="Z39" s="40">
        <v>4.2636486184632005E-2</v>
      </c>
      <c r="AA39" s="40">
        <v>5.8501685129412451E-2</v>
      </c>
      <c r="AB39" s="40">
        <v>2.7350347057545576E-2</v>
      </c>
      <c r="AC39" s="40">
        <v>8.7089670816405285E-2</v>
      </c>
      <c r="AD39" s="40">
        <v>1.6326034828024083E-2</v>
      </c>
      <c r="AE39" s="110">
        <v>3.0367120902226485E-2</v>
      </c>
      <c r="AF39" s="110">
        <v>5.2092706771714292E-2</v>
      </c>
      <c r="AG39" s="110">
        <v>0.12390043506096848</v>
      </c>
      <c r="AH39" s="110">
        <v>3.8619777365361152E-2</v>
      </c>
      <c r="AI39" s="110">
        <v>0.11437102393600873</v>
      </c>
      <c r="AJ39" s="110">
        <v>0.13366065538639704</v>
      </c>
      <c r="AK39" s="110">
        <v>6.9967608731664743E-2</v>
      </c>
      <c r="AL39" s="110">
        <v>6.1012774392819713E-2</v>
      </c>
      <c r="AM39" s="110">
        <v>3.1286345479825339E-2</v>
      </c>
      <c r="AN39" s="110">
        <v>3.6065626501851744E-2</v>
      </c>
      <c r="AO39" s="110">
        <v>1.8448790012612237E-2</v>
      </c>
      <c r="AP39" s="110">
        <v>2.6871431346404906E-2</v>
      </c>
    </row>
    <row r="40" spans="1:42" ht="13.35" customHeight="1">
      <c r="A40" s="1" t="s">
        <v>60</v>
      </c>
      <c r="R40" s="110">
        <v>-8.115916851640459E-2</v>
      </c>
      <c r="S40" s="110">
        <v>-0.15067191233616239</v>
      </c>
      <c r="T40" s="110">
        <v>-1.8956424455804699E-2</v>
      </c>
      <c r="U40" s="110">
        <v>-0.12348008751967332</v>
      </c>
      <c r="V40" s="110">
        <v>0.46355644233236326</v>
      </c>
      <c r="W40" s="110">
        <v>8.5466966989426352E-2</v>
      </c>
      <c r="X40" s="110">
        <v>3.8277008483942332E-3</v>
      </c>
      <c r="Y40" s="110">
        <v>-1.3506965605595056E-2</v>
      </c>
      <c r="Z40" s="110">
        <v>9.7677528370431421E-2</v>
      </c>
      <c r="AA40" s="110">
        <v>0.13646737888890081</v>
      </c>
      <c r="AB40" s="110">
        <v>0.1202756607808817</v>
      </c>
      <c r="AC40" s="110">
        <v>9.3092371584513112E-2</v>
      </c>
      <c r="AD40" s="110">
        <v>-3.7130297238459842E-2</v>
      </c>
      <c r="AE40" s="110">
        <v>7.5792133372497794E-2</v>
      </c>
      <c r="AF40" s="110">
        <v>7.5979064886316561E-2</v>
      </c>
      <c r="AG40" s="110">
        <v>0.22233300825919144</v>
      </c>
      <c r="AH40" s="110">
        <v>0.12149740891866978</v>
      </c>
      <c r="AI40" s="110">
        <v>0.15032935695615879</v>
      </c>
      <c r="AJ40" s="110">
        <v>0.12236875078177811</v>
      </c>
      <c r="AK40" s="110">
        <v>0.22339358148307742</v>
      </c>
      <c r="AL40" s="110">
        <v>-3.0772737399679118E-2</v>
      </c>
      <c r="AM40" s="110">
        <v>3.8876583763450823E-2</v>
      </c>
      <c r="AN40" s="110">
        <v>-7.2908605732213361E-2</v>
      </c>
      <c r="AO40" s="110">
        <v>0.10635475535279415</v>
      </c>
      <c r="AP40" s="110">
        <v>1.0608081828460403E-2</v>
      </c>
    </row>
    <row r="41" spans="1:42" ht="13.35" customHeight="1"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2" ht="13.35" customHeight="1">
      <c r="A42" s="2" t="s">
        <v>61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42" s="14" customFormat="1" ht="13.35" customHeight="1">
      <c r="A43" s="14" t="s">
        <v>62</v>
      </c>
      <c r="B43" s="34">
        <v>2.7905605368337191E-2</v>
      </c>
      <c r="C43" s="34">
        <v>5.2130469955644632E-3</v>
      </c>
      <c r="D43" s="34">
        <v>-5.7816189757442848E-2</v>
      </c>
      <c r="E43" s="34">
        <v>9.185078522237089E-2</v>
      </c>
      <c r="F43" s="34">
        <v>5.8477919491876307E-2</v>
      </c>
      <c r="G43" s="34">
        <v>5.5826609655042825E-2</v>
      </c>
      <c r="H43" s="34">
        <v>7.8449136603435887E-2</v>
      </c>
      <c r="I43" s="34">
        <v>3.2984243051708662E-2</v>
      </c>
      <c r="J43" s="34">
        <v>6.5078400884326593E-2</v>
      </c>
      <c r="K43" s="34">
        <v>7.4822460130915758E-2</v>
      </c>
      <c r="L43" s="34">
        <v>6.175794902003906E-2</v>
      </c>
      <c r="M43" s="34">
        <v>9.7318359113304664E-2</v>
      </c>
      <c r="N43" s="34">
        <v>8.5648616593322568E-2</v>
      </c>
      <c r="O43" s="34">
        <v>7.1372269965675805E-2</v>
      </c>
      <c r="P43" s="34">
        <v>5.9837255651293386E-2</v>
      </c>
      <c r="Q43" s="34">
        <v>1.4387542702027689E-2</v>
      </c>
      <c r="R43" s="34">
        <v>-7.2989016918064586E-2</v>
      </c>
      <c r="S43" s="34">
        <v>-7.6833724447975316E-2</v>
      </c>
      <c r="T43" s="34">
        <v>-3.2202649099894343E-2</v>
      </c>
      <c r="U43" s="34">
        <v>-2.0820350795979214E-3</v>
      </c>
      <c r="V43" s="34">
        <v>0.15104803230232755</v>
      </c>
      <c r="W43" s="34">
        <v>-5.4387664005098868E-3</v>
      </c>
      <c r="X43" s="34">
        <v>-1.2297780994298457E-2</v>
      </c>
      <c r="Y43" s="34">
        <v>-2.7498187517786096E-2</v>
      </c>
      <c r="Z43" s="43">
        <v>-2.4505176830609487E-2</v>
      </c>
      <c r="AA43" s="43">
        <v>1.8343136835585971E-2</v>
      </c>
      <c r="AB43" s="43">
        <v>7.4398965656963023E-2</v>
      </c>
      <c r="AC43" s="43">
        <v>0.11212856309854624</v>
      </c>
      <c r="AD43" s="43">
        <v>7.8849435986273253E-2</v>
      </c>
      <c r="AE43" s="43">
        <v>4.9202117346843766E-2</v>
      </c>
      <c r="AF43" s="41">
        <v>8.8228664938577284E-2</v>
      </c>
      <c r="AG43" s="41">
        <v>7.1582647903667418E-2</v>
      </c>
      <c r="AH43" s="41">
        <v>7.8910659732228217E-2</v>
      </c>
      <c r="AI43" s="41">
        <v>3.6308439450520424E-2</v>
      </c>
      <c r="AJ43" s="41">
        <v>3.6553534007375488E-2</v>
      </c>
      <c r="AK43" s="41">
        <v>5.5180057513412484E-2</v>
      </c>
      <c r="AL43" s="41">
        <v>2.5303357157552497E-2</v>
      </c>
      <c r="AM43" s="41">
        <v>8.4630903705054994E-2</v>
      </c>
      <c r="AN43" s="41">
        <v>6.2629337525356599E-2</v>
      </c>
      <c r="AO43" s="41">
        <v>9.2155550634686723E-2</v>
      </c>
      <c r="AP43" s="41">
        <v>7.9931860400965116E-2</v>
      </c>
    </row>
    <row r="44" spans="1:42" s="14" customFormat="1" ht="13.35" customHeight="1">
      <c r="A44" s="14" t="s">
        <v>63</v>
      </c>
      <c r="B44" s="34">
        <v>9.1318758784998399E-2</v>
      </c>
      <c r="C44" s="34">
        <v>2.2037909386642518E-2</v>
      </c>
      <c r="D44" s="34">
        <v>1.872998941436177E-2</v>
      </c>
      <c r="E44" s="34">
        <v>-4.6171299278295885E-3</v>
      </c>
      <c r="F44" s="34">
        <v>0.13580728087501726</v>
      </c>
      <c r="G44" s="34">
        <v>4.8581054629297515E-3</v>
      </c>
      <c r="H44" s="34">
        <v>2.2809602399763484E-2</v>
      </c>
      <c r="I44" s="34">
        <v>0.23434734628799214</v>
      </c>
      <c r="J44" s="34">
        <v>0.30487887117058166</v>
      </c>
      <c r="K44" s="34">
        <v>0.17539791967138929</v>
      </c>
      <c r="L44" s="34">
        <v>0.20975892264298657</v>
      </c>
      <c r="M44" s="34">
        <v>0.19250836648833713</v>
      </c>
      <c r="N44" s="34">
        <v>5.1487053045689235E-2</v>
      </c>
      <c r="O44" s="34">
        <v>6.1821416510731808E-2</v>
      </c>
      <c r="P44" s="34">
        <v>3.2863181663324026E-2</v>
      </c>
      <c r="Q44" s="34">
        <v>4.1525414716703457E-2</v>
      </c>
      <c r="R44" s="34">
        <v>3.3240993479071168E-2</v>
      </c>
      <c r="S44" s="34">
        <v>-7.2160608653945135E-2</v>
      </c>
      <c r="T44" s="34">
        <v>-8.4505777467290488E-2</v>
      </c>
      <c r="U44" s="34">
        <v>-0.25160246492141369</v>
      </c>
      <c r="V44" s="34">
        <v>-3.0799742741805192E-2</v>
      </c>
      <c r="W44" s="34">
        <v>8.8707675388399077E-2</v>
      </c>
      <c r="X44" s="34">
        <v>0.27320683130290857</v>
      </c>
      <c r="Y44" s="34">
        <v>0.29759886254055434</v>
      </c>
      <c r="Z44" s="43">
        <v>0.14792456084453742</v>
      </c>
      <c r="AA44" s="43">
        <v>0.18491139057257833</v>
      </c>
      <c r="AB44" s="43">
        <v>-6.1490594465709703E-2</v>
      </c>
      <c r="AC44" s="43">
        <v>0.11694367335566058</v>
      </c>
      <c r="AD44" s="43">
        <v>-1.7895991602693062E-2</v>
      </c>
      <c r="AE44" s="43">
        <v>-7.6452757774362778E-2</v>
      </c>
      <c r="AF44" s="41">
        <v>6.4667943370943393E-2</v>
      </c>
      <c r="AG44" s="41">
        <v>0.17499302922260229</v>
      </c>
      <c r="AH44" s="41">
        <v>0.25580717317066504</v>
      </c>
      <c r="AI44" s="41">
        <v>0.18506949367075509</v>
      </c>
      <c r="AJ44" s="41">
        <v>0.18667730302218133</v>
      </c>
      <c r="AK44" s="41">
        <v>7.8795217084524971E-2</v>
      </c>
      <c r="AL44" s="41">
        <v>5.5194455989522995E-2</v>
      </c>
      <c r="AM44" s="41">
        <v>8.527043757488717E-2</v>
      </c>
      <c r="AN44" s="41">
        <v>-3.7565584271050279E-2</v>
      </c>
      <c r="AO44" s="41">
        <v>-3.5201104163534058E-2</v>
      </c>
      <c r="AP44" s="41">
        <v>-5.6439014191584147E-2</v>
      </c>
    </row>
    <row r="45" spans="1:42" s="14" customFormat="1" ht="13.35" customHeight="1">
      <c r="A45" s="36" t="s">
        <v>64</v>
      </c>
      <c r="B45" s="35">
        <v>9.8886262248626275E-2</v>
      </c>
      <c r="C45" s="35">
        <v>-3.2122931244031622E-2</v>
      </c>
      <c r="D45" s="35">
        <v>2.058128473204162E-2</v>
      </c>
      <c r="E45" s="35">
        <v>5.3836673896701534E-2</v>
      </c>
      <c r="F45" s="35">
        <f t="shared" ref="F45:W45" si="1">+F46+F47</f>
        <v>-9.7445672069652618E-3</v>
      </c>
      <c r="G45" s="35">
        <f t="shared" si="1"/>
        <v>2.0786782558250276E-2</v>
      </c>
      <c r="H45" s="35">
        <f t="shared" si="1"/>
        <v>3.0908503594732323E-2</v>
      </c>
      <c r="I45" s="35">
        <f t="shared" si="1"/>
        <v>3.8927428369020925E-2</v>
      </c>
      <c r="J45" s="35">
        <f t="shared" si="1"/>
        <v>0.17293542355107722</v>
      </c>
      <c r="K45" s="35">
        <f t="shared" si="1"/>
        <v>4.7637755828901361E-2</v>
      </c>
      <c r="L45" s="35">
        <f t="shared" si="1"/>
        <v>7.8124274693646394E-3</v>
      </c>
      <c r="M45" s="35">
        <f t="shared" si="1"/>
        <v>9.1259881650247524E-2</v>
      </c>
      <c r="N45" s="35">
        <f t="shared" si="1"/>
        <v>5.233243049892123E-2</v>
      </c>
      <c r="O45" s="35">
        <f t="shared" si="1"/>
        <v>4.8235975341596238E-2</v>
      </c>
      <c r="P45" s="35">
        <f t="shared" si="1"/>
        <v>6.913203736660789E-2</v>
      </c>
      <c r="Q45" s="35">
        <f t="shared" si="1"/>
        <v>4.9479035821741388E-2</v>
      </c>
      <c r="R45" s="35">
        <f t="shared" si="1"/>
        <v>7.3039202379889201E-2</v>
      </c>
      <c r="S45" s="35">
        <f t="shared" si="1"/>
        <v>4.8237382849897509E-2</v>
      </c>
      <c r="T45" s="35">
        <f t="shared" si="1"/>
        <v>5.6517411176791252E-2</v>
      </c>
      <c r="U45" s="35">
        <f t="shared" si="1"/>
        <v>-2.2925044182076366E-2</v>
      </c>
      <c r="V45" s="35">
        <f t="shared" si="1"/>
        <v>-0.12821628971558907</v>
      </c>
      <c r="W45" s="35">
        <f t="shared" si="1"/>
        <v>-5.5215495927973285E-2</v>
      </c>
      <c r="X45" s="35">
        <v>-5.7902403270217513E-2</v>
      </c>
      <c r="Y45" s="35">
        <v>0.10692537145422569</v>
      </c>
      <c r="Z45" s="28">
        <v>7.375625444457988E-2</v>
      </c>
      <c r="AA45" s="28">
        <v>4.9661734154289705E-2</v>
      </c>
      <c r="AB45" s="28">
        <v>5.8520568094366239E-2</v>
      </c>
      <c r="AC45" s="28">
        <v>7.6572400778825517E-2</v>
      </c>
      <c r="AD45" s="28">
        <v>4.0680972876864847E-2</v>
      </c>
      <c r="AE45" s="28">
        <v>0.10806983259007939</v>
      </c>
      <c r="AF45" s="41">
        <v>0.12879640287561156</v>
      </c>
      <c r="AG45" s="41">
        <v>5.4464967150267126E-3</v>
      </c>
      <c r="AH45" s="41">
        <v>0.17781264948052958</v>
      </c>
      <c r="AI45" s="41">
        <v>0.15842561097317395</v>
      </c>
      <c r="AJ45" s="41">
        <v>7.3304286845286434E-2</v>
      </c>
      <c r="AK45" s="41">
        <v>7.5263469691039975E-2</v>
      </c>
      <c r="AL45" s="41">
        <v>8.9822491610502292E-2</v>
      </c>
      <c r="AM45" s="41">
        <v>5.0373817631173982E-2</v>
      </c>
      <c r="AN45" s="41">
        <v>7.6211868192351345E-2</v>
      </c>
      <c r="AO45" s="41">
        <v>8.1613665188387165E-3</v>
      </c>
      <c r="AP45" s="41">
        <v>6.3594494402166121E-2</v>
      </c>
    </row>
    <row r="46" spans="1:42" ht="13.35" customHeight="1">
      <c r="A46" s="39" t="s">
        <v>65</v>
      </c>
      <c r="B46" s="35">
        <v>6.9619964248999147E-2</v>
      </c>
      <c r="C46" s="35">
        <v>-4.4318922568980658E-2</v>
      </c>
      <c r="D46" s="35">
        <v>-1.2981779427191252E-2</v>
      </c>
      <c r="E46" s="35">
        <v>4.7975221413408514E-2</v>
      </c>
      <c r="F46" s="35">
        <v>-1.4815632497293893E-3</v>
      </c>
      <c r="G46" s="35">
        <v>1.360695884262016E-2</v>
      </c>
      <c r="H46" s="35">
        <v>5.6855521782597861E-2</v>
      </c>
      <c r="I46" s="35">
        <v>2.9985926310968337E-2</v>
      </c>
      <c r="J46" s="35">
        <v>0.16345594389613144</v>
      </c>
      <c r="K46" s="35">
        <v>5.0611528753059853E-2</v>
      </c>
      <c r="L46" s="35">
        <v>1.1722907204260034E-2</v>
      </c>
      <c r="M46" s="35">
        <v>8.5438167791565683E-2</v>
      </c>
      <c r="N46" s="35">
        <v>3.843162060183121E-2</v>
      </c>
      <c r="O46" s="35">
        <v>2.7728088462620228E-2</v>
      </c>
      <c r="P46" s="35">
        <v>5.1574154744519075E-2</v>
      </c>
      <c r="Q46" s="35">
        <v>3.1739889567195534E-2</v>
      </c>
      <c r="R46" s="35">
        <v>5.2697580765209633E-2</v>
      </c>
      <c r="S46" s="35">
        <v>3.5269958273415551E-2</v>
      </c>
      <c r="T46" s="35">
        <v>3.3338100746569302E-2</v>
      </c>
      <c r="U46" s="35">
        <v>-5.513976057186705E-2</v>
      </c>
      <c r="V46" s="35">
        <v>-0.10604709883018934</v>
      </c>
      <c r="W46" s="35">
        <v>-4.5451319211850173E-2</v>
      </c>
      <c r="X46" s="35">
        <v>-4.4859487527313412E-2</v>
      </c>
      <c r="Y46" s="35">
        <v>1.3222403617647486E-2</v>
      </c>
      <c r="Z46" s="28">
        <v>6.5186695172263456E-2</v>
      </c>
      <c r="AA46" s="28">
        <v>3.5923324488799854E-2</v>
      </c>
      <c r="AB46" s="28">
        <v>5.3642380159683811E-2</v>
      </c>
      <c r="AC46" s="28">
        <v>5.0661188642499147E-2</v>
      </c>
      <c r="AD46" s="28">
        <v>2.0470095981010714E-2</v>
      </c>
      <c r="AE46" s="28">
        <v>6.8458215811555215E-2</v>
      </c>
      <c r="AF46" s="40">
        <v>9.1361548463626943E-2</v>
      </c>
      <c r="AG46" s="40">
        <v>6.3402283297478587E-2</v>
      </c>
      <c r="AH46" s="40">
        <v>0.12154140076460002</v>
      </c>
      <c r="AI46" s="40">
        <v>0.11399546730755233</v>
      </c>
      <c r="AJ46" s="40">
        <v>6.6422549837219583E-2</v>
      </c>
      <c r="AK46" s="40">
        <v>6.1952142895567601E-2</v>
      </c>
      <c r="AL46" s="40">
        <v>9.659053090419481E-2</v>
      </c>
      <c r="AM46" s="40">
        <v>6.0892786586588955E-2</v>
      </c>
      <c r="AN46" s="40">
        <v>6.7162285291110541E-2</v>
      </c>
      <c r="AO46" s="40">
        <v>4.7239014599488351E-2</v>
      </c>
      <c r="AP46" s="40">
        <v>4.342396829883572E-2</v>
      </c>
    </row>
    <row r="47" spans="1:42" ht="13.35" customHeight="1">
      <c r="A47" s="39" t="s">
        <v>66</v>
      </c>
      <c r="B47" s="35">
        <v>2.9266297999627149E-2</v>
      </c>
      <c r="C47" s="35">
        <v>1.2195991324949033E-2</v>
      </c>
      <c r="D47" s="35">
        <v>3.3563064159232874E-2</v>
      </c>
      <c r="E47" s="35">
        <v>5.8614524832930164E-3</v>
      </c>
      <c r="F47" s="35">
        <v>-8.2630039572358718E-3</v>
      </c>
      <c r="G47" s="35">
        <v>7.179823715630116E-3</v>
      </c>
      <c r="H47" s="35">
        <v>-2.5947018187865538E-2</v>
      </c>
      <c r="I47" s="35">
        <v>8.9415020580525875E-3</v>
      </c>
      <c r="J47" s="35">
        <v>9.4794796549457702E-3</v>
      </c>
      <c r="K47" s="35">
        <v>-2.973772924158494E-3</v>
      </c>
      <c r="L47" s="35">
        <v>-3.9104797348953942E-3</v>
      </c>
      <c r="M47" s="35">
        <v>5.8217138586818392E-3</v>
      </c>
      <c r="N47" s="35">
        <v>1.3900809897090022E-2</v>
      </c>
      <c r="O47" s="35">
        <v>2.050788687897601E-2</v>
      </c>
      <c r="P47" s="35">
        <v>1.7557882622088822E-2</v>
      </c>
      <c r="Q47" s="35">
        <v>1.773914625454585E-2</v>
      </c>
      <c r="R47" s="35">
        <v>2.0341621614679561E-2</v>
      </c>
      <c r="S47" s="35">
        <v>1.2967424576481959E-2</v>
      </c>
      <c r="T47" s="35">
        <v>2.317931043022195E-2</v>
      </c>
      <c r="U47" s="35">
        <v>3.2214716389790683E-2</v>
      </c>
      <c r="V47" s="35">
        <v>-2.2169190885399741E-2</v>
      </c>
      <c r="W47" s="35">
        <v>-9.7641767161231151E-3</v>
      </c>
      <c r="X47" s="35">
        <v>-1.3042915742904072E-2</v>
      </c>
      <c r="Y47" s="35">
        <v>9.3702967836578291E-2</v>
      </c>
      <c r="Z47" s="28">
        <v>8.5695592723164585E-3</v>
      </c>
      <c r="AA47" s="28">
        <v>1.3738409665489885E-2</v>
      </c>
      <c r="AB47" s="28">
        <v>4.878187934682446E-3</v>
      </c>
      <c r="AC47" s="28">
        <v>2.5911212136326373E-2</v>
      </c>
      <c r="AD47" s="28">
        <v>2.0210876895854175E-2</v>
      </c>
      <c r="AE47" s="28">
        <v>3.9611616778524178E-2</v>
      </c>
      <c r="AF47" s="40">
        <v>3.7434854411984596E-2</v>
      </c>
      <c r="AG47" s="40">
        <v>-5.7955786582451957E-2</v>
      </c>
      <c r="AH47" s="40">
        <v>5.6271250340442572E-2</v>
      </c>
      <c r="AI47" s="40">
        <v>4.4430145059769152E-2</v>
      </c>
      <c r="AJ47" s="40">
        <v>6.8817370080668542E-3</v>
      </c>
      <c r="AK47" s="40">
        <v>1.3311326795472369E-2</v>
      </c>
      <c r="AL47" s="40">
        <v>-6.7680407993900822E-3</v>
      </c>
      <c r="AM47" s="40">
        <v>-1.051897030071665E-2</v>
      </c>
      <c r="AN47" s="40">
        <v>9.0495829012408012E-3</v>
      </c>
      <c r="AO47" s="40">
        <v>-3.9077648080649584E-2</v>
      </c>
      <c r="AP47" s="40">
        <v>2.0170526103330602E-2</v>
      </c>
    </row>
    <row r="48" spans="1:42" ht="13.35" customHeight="1">
      <c r="A48" s="36" t="s">
        <v>67</v>
      </c>
      <c r="B48" s="35">
        <v>-1.3337394969930983E-2</v>
      </c>
      <c r="C48" s="35">
        <v>5.5683853760227012E-2</v>
      </c>
      <c r="D48" s="35">
        <v>-2.07172343711437E-3</v>
      </c>
      <c r="E48" s="35">
        <v>-5.8627941829050179E-2</v>
      </c>
      <c r="F48" s="35">
        <f t="shared" ref="F48" si="2">+F49+F50</f>
        <v>0.14481981577673289</v>
      </c>
      <c r="G48" s="35">
        <f t="shared" ref="G48" si="3">+G49+G50</f>
        <v>-1.5506006817762978E-2</v>
      </c>
      <c r="H48" s="35">
        <f t="shared" ref="H48" si="4">+H49+H50</f>
        <v>-6.5360213723692218E-3</v>
      </c>
      <c r="I48" s="35">
        <f t="shared" ref="I48" si="5">+I49+I50</f>
        <v>0.18277311087284784</v>
      </c>
      <c r="J48" s="35">
        <f t="shared" ref="J48" si="6">+J49+J50</f>
        <v>0.15245352224581019</v>
      </c>
      <c r="K48" s="35">
        <f t="shared" ref="K48" si="7">+K49+K50</f>
        <v>0.13381656880869008</v>
      </c>
      <c r="L48" s="35">
        <f t="shared" ref="L48" si="8">+L49+L50</f>
        <v>0.20475542706199232</v>
      </c>
      <c r="M48" s="35">
        <f t="shared" ref="M48" si="9">+M49+M50</f>
        <v>0.12636070678151456</v>
      </c>
      <c r="N48" s="35">
        <f t="shared" ref="N48" si="10">+N49+N50</f>
        <v>1.4990366610661894E-2</v>
      </c>
      <c r="O48" s="35">
        <f t="shared" ref="O48" si="11">+O49+O50</f>
        <v>2.1704752951621518E-2</v>
      </c>
      <c r="P48" s="35">
        <f t="shared" ref="P48" si="12">+P49+P50</f>
        <v>-3.1186553321246799E-2</v>
      </c>
      <c r="Q48" s="35">
        <f t="shared" ref="Q48" si="13">+Q49+Q50</f>
        <v>1.5354093856450694E-3</v>
      </c>
      <c r="R48" s="35">
        <f t="shared" ref="R48" si="14">+R49+R50</f>
        <v>-3.094204624461698E-2</v>
      </c>
      <c r="S48" s="35">
        <f t="shared" ref="S48" si="15">+S49+S50</f>
        <v>-0.12914742879812949</v>
      </c>
      <c r="T48" s="35">
        <f t="shared" ref="T48" si="16">+T49+T50</f>
        <v>-0.15160863650181397</v>
      </c>
      <c r="U48" s="35">
        <f t="shared" ref="U48" si="17">+U49+U50</f>
        <v>-0.29444069825092789</v>
      </c>
      <c r="V48" s="35">
        <f t="shared" ref="V48" si="18">+V49+V50</f>
        <v>8.4740988392612931E-2</v>
      </c>
      <c r="W48" s="35">
        <f t="shared" ref="W48" si="19">+W49+W50</f>
        <v>0.15518241909527758</v>
      </c>
      <c r="X48" s="35">
        <v>0.34871742614039569</v>
      </c>
      <c r="Y48" s="35">
        <v>0.17459765879911451</v>
      </c>
      <c r="Z48" s="28">
        <v>0.10205872503707679</v>
      </c>
      <c r="AA48" s="28">
        <v>0.17844519850548884</v>
      </c>
      <c r="AB48" s="28">
        <v>-0.14289423138303994</v>
      </c>
      <c r="AC48" s="28">
        <v>7.1035440821110407E-2</v>
      </c>
      <c r="AD48" s="28">
        <v>-6.5710908470683796E-2</v>
      </c>
      <c r="AE48" s="28">
        <v>-0.21780850687729331</v>
      </c>
      <c r="AF48" s="40">
        <v>-5.1285943465969361E-2</v>
      </c>
      <c r="AG48" s="40">
        <v>0.21638832804533356</v>
      </c>
      <c r="AH48" s="40">
        <v>0.14788402784717339</v>
      </c>
      <c r="AI48" s="40">
        <v>7.5404991080038716E-2</v>
      </c>
      <c r="AJ48" s="40">
        <v>0.14560127496292935</v>
      </c>
      <c r="AK48" s="40">
        <v>3.4262838678759525E-2</v>
      </c>
      <c r="AL48" s="40">
        <v>-8.0262136385997364E-3</v>
      </c>
      <c r="AM48" s="40">
        <v>7.2828757760540819E-2</v>
      </c>
      <c r="AN48" s="40">
        <v>-0.1266427225081643</v>
      </c>
      <c r="AO48" s="40">
        <v>-5.8186391882085346E-2</v>
      </c>
      <c r="AP48" s="40">
        <v>-0.1496735761990558</v>
      </c>
    </row>
    <row r="49" spans="1:42" ht="13.35" customHeight="1">
      <c r="A49" s="39" t="s">
        <v>68</v>
      </c>
      <c r="B49" s="35">
        <v>3.0038744901046039E-2</v>
      </c>
      <c r="C49" s="35">
        <v>2.4542181892887881E-2</v>
      </c>
      <c r="D49" s="35">
        <v>-4.0333041221181094E-2</v>
      </c>
      <c r="E49" s="35">
        <v>4.9474391619418565E-2</v>
      </c>
      <c r="F49" s="35">
        <v>1.7671743313830694E-2</v>
      </c>
      <c r="G49" s="35">
        <v>5.8866546364418175E-2</v>
      </c>
      <c r="H49" s="35">
        <v>3.6814813185642725E-2</v>
      </c>
      <c r="I49" s="35">
        <v>9.1886595522547035E-2</v>
      </c>
      <c r="J49" s="35">
        <v>0.10699389985771487</v>
      </c>
      <c r="K49" s="35">
        <v>6.6964807256444381E-2</v>
      </c>
      <c r="L49" s="35">
        <v>0.11904367201093681</v>
      </c>
      <c r="M49" s="35">
        <v>1.8910092529382153E-2</v>
      </c>
      <c r="N49" s="35">
        <v>7.5757345298454085E-2</v>
      </c>
      <c r="O49" s="35">
        <v>3.8610422122735175E-2</v>
      </c>
      <c r="P49" s="35">
        <v>4.4021840189733402E-2</v>
      </c>
      <c r="Q49" s="35">
        <v>1.5249342266715179E-2</v>
      </c>
      <c r="R49" s="35">
        <v>-4.5319259804754305E-2</v>
      </c>
      <c r="S49" s="35">
        <v>-7.4738355095259668E-2</v>
      </c>
      <c r="T49" s="35">
        <v>-1.6576156726364595E-2</v>
      </c>
      <c r="U49" s="35">
        <v>-0.11878427174237978</v>
      </c>
      <c r="V49" s="35">
        <v>3.2758112327466317E-2</v>
      </c>
      <c r="W49" s="35">
        <v>3.2076661096775157E-2</v>
      </c>
      <c r="X49" s="35">
        <v>-3.2967231627846212E-2</v>
      </c>
      <c r="Y49" s="35">
        <v>0.13810610954061189</v>
      </c>
      <c r="Z49" s="28">
        <v>4.8544569221892807E-3</v>
      </c>
      <c r="AA49" s="28">
        <v>6.5738749983759795E-2</v>
      </c>
      <c r="AB49" s="28">
        <v>4.6411746201450485E-2</v>
      </c>
      <c r="AC49" s="28">
        <v>3.6275979977478563E-2</v>
      </c>
      <c r="AD49" s="28">
        <v>3.9854412179226077E-2</v>
      </c>
      <c r="AE49" s="28">
        <v>6.2614860092540577E-3</v>
      </c>
      <c r="AF49" s="40">
        <v>2.2483585787605995E-2</v>
      </c>
      <c r="AG49" s="40">
        <v>5.6022746186752117E-3</v>
      </c>
      <c r="AH49" s="40">
        <v>0.11109284853539324</v>
      </c>
      <c r="AI49" s="40">
        <v>6.5866788531558154E-3</v>
      </c>
      <c r="AJ49" s="40">
        <v>3.5877576257464926E-2</v>
      </c>
      <c r="AK49" s="40">
        <v>0.12633527941337938</v>
      </c>
      <c r="AL49" s="40">
        <v>4.789844792194372E-2</v>
      </c>
      <c r="AM49" s="40">
        <v>7.9572916494299928E-2</v>
      </c>
      <c r="AN49" s="40">
        <v>6.5058332667461846E-2</v>
      </c>
      <c r="AO49" s="40">
        <v>-4.271464755894417E-2</v>
      </c>
      <c r="AP49" s="40">
        <v>-6.7991930145970408E-2</v>
      </c>
    </row>
    <row r="50" spans="1:42" ht="13.35" customHeight="1">
      <c r="A50" s="39" t="s">
        <v>69</v>
      </c>
      <c r="B50" s="35">
        <v>-4.3376139870977021E-2</v>
      </c>
      <c r="C50" s="35">
        <v>3.1141671867339127E-2</v>
      </c>
      <c r="D50" s="35">
        <v>3.8261317784066724E-2</v>
      </c>
      <c r="E50" s="35">
        <v>-0.10810233344846874</v>
      </c>
      <c r="F50" s="35">
        <v>0.12714807246290219</v>
      </c>
      <c r="G50" s="35">
        <v>-7.4372553182181153E-2</v>
      </c>
      <c r="H50" s="35">
        <v>-4.3350834558011947E-2</v>
      </c>
      <c r="I50" s="35">
        <v>9.0886515350300803E-2</v>
      </c>
      <c r="J50" s="35">
        <v>4.5459622388095304E-2</v>
      </c>
      <c r="K50" s="35">
        <v>6.6851761552245717E-2</v>
      </c>
      <c r="L50" s="35">
        <v>8.5711755051055508E-2</v>
      </c>
      <c r="M50" s="35">
        <v>0.10745061425213243</v>
      </c>
      <c r="N50" s="35">
        <v>-6.0766978687792191E-2</v>
      </c>
      <c r="O50" s="35">
        <v>-1.6905669171113656E-2</v>
      </c>
      <c r="P50" s="35">
        <v>-7.5208393510980201E-2</v>
      </c>
      <c r="Q50" s="35">
        <v>-1.3713932881070109E-2</v>
      </c>
      <c r="R50" s="35">
        <v>1.4377213560137325E-2</v>
      </c>
      <c r="S50" s="35">
        <v>-5.4409073702869813E-2</v>
      </c>
      <c r="T50" s="35">
        <v>-0.13503247977544938</v>
      </c>
      <c r="U50" s="35">
        <v>-0.1756564265085481</v>
      </c>
      <c r="V50" s="35">
        <v>5.1982876065146608E-2</v>
      </c>
      <c r="W50" s="35">
        <v>0.12310575799850243</v>
      </c>
      <c r="X50" s="35">
        <v>0.38168465776824173</v>
      </c>
      <c r="Y50" s="35">
        <v>3.6491562255400345E-2</v>
      </c>
      <c r="Z50" s="28">
        <v>9.720426811488754E-2</v>
      </c>
      <c r="AA50" s="28">
        <v>0.11270644852172901</v>
      </c>
      <c r="AB50" s="28">
        <v>-0.18930597758449036</v>
      </c>
      <c r="AC50" s="28">
        <v>3.475946084363183E-2</v>
      </c>
      <c r="AD50" s="28">
        <v>-0.10556532064990992</v>
      </c>
      <c r="AE50" s="28">
        <v>-0.2240699928865473</v>
      </c>
      <c r="AF50" s="40">
        <v>-7.3769529253575314E-2</v>
      </c>
      <c r="AG50" s="40">
        <v>0.21078605342665835</v>
      </c>
      <c r="AH50" s="40">
        <v>3.6791179311780157E-2</v>
      </c>
      <c r="AI50" s="40">
        <v>6.8818313621030316E-2</v>
      </c>
      <c r="AJ50" s="40">
        <v>0.10972369870546439</v>
      </c>
      <c r="AK50" s="40">
        <v>-9.2072440734619912E-2</v>
      </c>
      <c r="AL50" s="40">
        <v>-5.5924661560543439E-2</v>
      </c>
      <c r="AM50" s="40">
        <v>-6.7441600790606841E-3</v>
      </c>
      <c r="AN50" s="40">
        <v>-0.19170105517562613</v>
      </c>
      <c r="AO50" s="40">
        <v>-1.5471744323141126E-2</v>
      </c>
      <c r="AP50" s="40">
        <v>-8.1681646053085422E-2</v>
      </c>
    </row>
    <row r="51" spans="1:42" ht="13.35" customHeight="1">
      <c r="A51" s="36" t="s">
        <v>70</v>
      </c>
      <c r="B51" s="35">
        <v>-5.7643216009243742E-2</v>
      </c>
      <c r="C51" s="35">
        <v>-1.8347858805825023E-2</v>
      </c>
      <c r="D51" s="35">
        <v>-7.6325735460027105E-2</v>
      </c>
      <c r="E51" s="35">
        <v>9.6642069437481604E-2</v>
      </c>
      <c r="F51" s="35">
        <f t="shared" ref="F51" si="20">+F52+F53</f>
        <v>-7.6597306750396596E-2</v>
      </c>
      <c r="G51" s="35">
        <f t="shared" ref="G51" si="21">+G52+G53</f>
        <v>5.0545817286433078E-2</v>
      </c>
      <c r="H51" s="35">
        <f t="shared" ref="H51" si="22">+H52+H53</f>
        <v>5.40766378319208E-2</v>
      </c>
      <c r="I51" s="35">
        <f t="shared" ref="I51" si="23">+I52+I53</f>
        <v>-0.18871628127716772</v>
      </c>
      <c r="J51" s="35">
        <f t="shared" ref="J51" si="24">+J52+J53</f>
        <v>-0.26031058710048849</v>
      </c>
      <c r="K51" s="35">
        <f t="shared" ref="K51" si="25">+K52+K53</f>
        <v>-0.10663184875776194</v>
      </c>
      <c r="L51" s="35">
        <f t="shared" ref="L51" si="26">+L52+L53</f>
        <v>-0.15080990551131776</v>
      </c>
      <c r="M51" s="35">
        <f t="shared" ref="M51" si="27">+M52+M53</f>
        <v>-0.12030224375526247</v>
      </c>
      <c r="N51" s="35">
        <f t="shared" ref="N51" si="28">+N52+N53</f>
        <v>1.8325859093900845E-2</v>
      </c>
      <c r="O51" s="35">
        <f t="shared" ref="O51" si="29">+O52+O53</f>
        <v>1.4315416724580768E-3</v>
      </c>
      <c r="P51" s="35">
        <f t="shared" ref="P51" si="30">+P52+P53</f>
        <v>2.1891757153180078E-2</v>
      </c>
      <c r="Q51" s="35">
        <f t="shared" ref="Q51" si="31">+Q52+Q53</f>
        <v>-3.6626902505358869E-2</v>
      </c>
      <c r="R51" s="35">
        <f t="shared" ref="R51" si="32">+R52+R53</f>
        <v>-0.11508619129596191</v>
      </c>
      <c r="S51" s="35">
        <f t="shared" ref="S51" si="33">+S52+S53</f>
        <v>4.0763215002566078E-3</v>
      </c>
      <c r="T51" s="35">
        <f t="shared" ref="T51" si="34">+T52+T53</f>
        <v>6.2888576225128417E-2</v>
      </c>
      <c r="U51" s="35">
        <f t="shared" ref="U51" si="35">+U52+U53</f>
        <v>0.31528368141373098</v>
      </c>
      <c r="V51" s="35">
        <f t="shared" ref="V51" si="36">+V52+V53</f>
        <v>0.19452331394632949</v>
      </c>
      <c r="W51" s="35">
        <f t="shared" ref="W51" si="37">+W52+W53</f>
        <v>-0.10540568956781413</v>
      </c>
      <c r="X51" s="35">
        <v>-0.30311278977395906</v>
      </c>
      <c r="Y51" s="35">
        <v>-0.30902121777112634</v>
      </c>
      <c r="Z51" s="28">
        <v>-0.20032015631226616</v>
      </c>
      <c r="AA51" s="28">
        <v>-0.20976379582419266</v>
      </c>
      <c r="AB51" s="28">
        <v>0.1587726289456366</v>
      </c>
      <c r="AC51" s="127">
        <v>-3.5479278501389648E-2</v>
      </c>
      <c r="AD51" s="127">
        <v>0.10387937158009217</v>
      </c>
      <c r="AE51" s="127">
        <v>0.15894079163405758</v>
      </c>
      <c r="AF51" s="127">
        <v>1.0718205528934948E-2</v>
      </c>
      <c r="AG51" s="127">
        <v>-0.15025217685669284</v>
      </c>
      <c r="AH51" s="127">
        <v>-0.2467860192199878</v>
      </c>
      <c r="AI51" s="128">
        <v>-0.19752216260269226</v>
      </c>
      <c r="AJ51" s="128">
        <v>-0.18235202780084009</v>
      </c>
      <c r="AK51" s="128">
        <v>-5.4346250856387036E-2</v>
      </c>
      <c r="AL51" s="127">
        <v>-5.6492920814349909E-2</v>
      </c>
      <c r="AM51" s="127">
        <v>-3.8571671686659856E-2</v>
      </c>
      <c r="AN51" s="127">
        <v>0.11306019184116982</v>
      </c>
      <c r="AO51" s="304">
        <v>0.14218057599793327</v>
      </c>
      <c r="AP51" s="304">
        <v>0.16601095835177812</v>
      </c>
    </row>
    <row r="52" spans="1:42" ht="13.35" customHeight="1">
      <c r="A52" s="39" t="s">
        <v>71</v>
      </c>
      <c r="B52" s="35">
        <v>-2.7692394692573414E-2</v>
      </c>
      <c r="C52" s="35">
        <v>2.9224968396063516E-2</v>
      </c>
      <c r="D52" s="35">
        <v>2.3175912985869299E-2</v>
      </c>
      <c r="E52" s="35">
        <v>0.22254794259889923</v>
      </c>
      <c r="F52" s="35">
        <v>8.7191390482253314E-2</v>
      </c>
      <c r="G52" s="35">
        <v>4.1506869717546899E-2</v>
      </c>
      <c r="H52" s="35">
        <v>8.9331196970207763E-2</v>
      </c>
      <c r="I52" s="35">
        <v>-0.11163147180615302</v>
      </c>
      <c r="J52" s="35">
        <v>5.1253691259085403E-2</v>
      </c>
      <c r="K52" s="35">
        <v>0.11150974412078077</v>
      </c>
      <c r="L52" s="35">
        <v>-4.5270702189313273E-3</v>
      </c>
      <c r="M52" s="35">
        <v>-2.6846466295264455E-2</v>
      </c>
      <c r="N52" s="35">
        <v>2.0818803830952227E-2</v>
      </c>
      <c r="O52" s="35">
        <v>4.1883103476964625E-2</v>
      </c>
      <c r="P52" s="35">
        <v>0.12596722514702574</v>
      </c>
      <c r="Q52" s="35">
        <v>3.6415925804404212E-2</v>
      </c>
      <c r="R52" s="35">
        <v>-0.23285483292382286</v>
      </c>
      <c r="S52" s="35">
        <v>-8.1685350388125424E-2</v>
      </c>
      <c r="T52" s="35">
        <v>-4.6168224339848331E-2</v>
      </c>
      <c r="U52" s="35">
        <v>0.18865794954362194</v>
      </c>
      <c r="V52" s="35">
        <v>0.27671018796431179</v>
      </c>
      <c r="W52" s="35">
        <v>-0.10226044973914758</v>
      </c>
      <c r="X52" s="35">
        <v>-0.21622572693473158</v>
      </c>
      <c r="Y52" s="35">
        <v>-0.1529222288021172</v>
      </c>
      <c r="Z52" s="28">
        <v>-0.15656397355329554</v>
      </c>
      <c r="AA52" s="28">
        <v>1.2586157852250479E-2</v>
      </c>
      <c r="AB52" s="28">
        <v>0.42431908860742018</v>
      </c>
      <c r="AC52" s="28">
        <v>0.21558712202834859</v>
      </c>
      <c r="AD52" s="28">
        <v>0.4439939889731439</v>
      </c>
      <c r="AE52" s="28">
        <v>0.3099700737190717</v>
      </c>
      <c r="AF52" s="40">
        <v>0.12123326422443337</v>
      </c>
      <c r="AG52" s="40">
        <v>-5.5311243370162015E-2</v>
      </c>
      <c r="AH52" s="40">
        <v>-7.5145911115314559E-2</v>
      </c>
      <c r="AI52" s="40">
        <v>3.1861407373696159E-2</v>
      </c>
      <c r="AJ52" s="40">
        <v>-2.4429619626769743E-2</v>
      </c>
      <c r="AK52" s="40">
        <v>6.5860132963950782E-2</v>
      </c>
      <c r="AL52" s="40">
        <v>-2.4257082626921601E-2</v>
      </c>
      <c r="AM52" s="40">
        <v>-3.5815506404510429E-2</v>
      </c>
      <c r="AN52" s="40">
        <v>9.4671319704960566E-2</v>
      </c>
      <c r="AO52" s="40">
        <v>9.5821786038243928E-2</v>
      </c>
      <c r="AP52" s="40">
        <v>0.27076624961348061</v>
      </c>
    </row>
    <row r="53" spans="1:42" ht="13.35" customHeight="1">
      <c r="A53" s="39" t="s">
        <v>72</v>
      </c>
      <c r="B53" s="35">
        <v>-2.9950844267227297E-2</v>
      </c>
      <c r="C53" s="35">
        <v>-4.7572827201888539E-2</v>
      </c>
      <c r="D53" s="35">
        <v>-9.9501648445896401E-2</v>
      </c>
      <c r="E53" s="35">
        <v>-0.12590587316141763</v>
      </c>
      <c r="F53" s="35">
        <v>-0.16378869723264991</v>
      </c>
      <c r="G53" s="35">
        <v>9.0389475688861815E-3</v>
      </c>
      <c r="H53" s="35">
        <v>-3.5254559138286963E-2</v>
      </c>
      <c r="I53" s="35">
        <v>-7.708480947101469E-2</v>
      </c>
      <c r="J53" s="35">
        <v>-0.3115642783595739</v>
      </c>
      <c r="K53" s="35">
        <v>-0.21814159287854271</v>
      </c>
      <c r="L53" s="35">
        <v>-0.14628283529238642</v>
      </c>
      <c r="M53" s="35">
        <v>-9.3455777459998016E-2</v>
      </c>
      <c r="N53" s="35">
        <v>-2.492944737051383E-3</v>
      </c>
      <c r="O53" s="35">
        <v>-4.0451561804506549E-2</v>
      </c>
      <c r="P53" s="35">
        <v>-0.10407546799384566</v>
      </c>
      <c r="Q53" s="35">
        <v>-7.304282830976308E-2</v>
      </c>
      <c r="R53" s="35">
        <v>0.11776864162786095</v>
      </c>
      <c r="S53" s="35">
        <v>8.5761671888382032E-2</v>
      </c>
      <c r="T53" s="35">
        <v>0.10905680056497676</v>
      </c>
      <c r="U53" s="35">
        <v>0.12662573187010906</v>
      </c>
      <c r="V53" s="35">
        <v>-8.2186874017982289E-2</v>
      </c>
      <c r="W53" s="35">
        <v>-3.1452398286665397E-3</v>
      </c>
      <c r="X53" s="35">
        <v>-8.6887062839227439E-2</v>
      </c>
      <c r="Y53" s="35">
        <v>-0.1560989759721115</v>
      </c>
      <c r="Z53" s="28">
        <v>-4.3756165662399794E-2</v>
      </c>
      <c r="AA53" s="28">
        <v>-0.22234995367644311</v>
      </c>
      <c r="AB53" s="28">
        <v>-0.26554645966178364</v>
      </c>
      <c r="AC53" s="28">
        <v>-0.25106640052973828</v>
      </c>
      <c r="AD53" s="28">
        <v>-0.34011461739305177</v>
      </c>
      <c r="AE53" s="28">
        <v>-0.15102928208501415</v>
      </c>
      <c r="AF53" s="40">
        <v>-0.11051505869549842</v>
      </c>
      <c r="AG53" s="40">
        <v>-9.4940934688225842E-2</v>
      </c>
      <c r="AH53" s="40">
        <v>-0.17164010810467312</v>
      </c>
      <c r="AI53" s="40">
        <v>-0.22938357137053594</v>
      </c>
      <c r="AJ53" s="40">
        <v>-0.15792240817407027</v>
      </c>
      <c r="AK53" s="40">
        <v>-0.12020638269891709</v>
      </c>
      <c r="AL53" s="40">
        <v>-3.2235838187428451E-2</v>
      </c>
      <c r="AM53" s="40">
        <v>-2.7561639368477824E-3</v>
      </c>
      <c r="AN53" s="40">
        <v>1.8388872136209083E-2</v>
      </c>
      <c r="AO53" s="40">
        <v>4.6358789959689284E-2</v>
      </c>
      <c r="AP53" s="40">
        <v>-0.10475528656237922</v>
      </c>
    </row>
    <row r="54" spans="1:42" ht="13.35" customHeight="1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42" ht="13.35" customHeight="1">
      <c r="A55" s="36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28"/>
      <c r="AA55" s="28"/>
      <c r="AB55" s="28"/>
      <c r="AC55" s="28"/>
      <c r="AD55" s="28"/>
      <c r="AE55" s="28"/>
    </row>
    <row r="56" spans="1:42" ht="13.35" customHeight="1">
      <c r="A56" s="36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28"/>
      <c r="AA56" s="28"/>
      <c r="AB56" s="28"/>
      <c r="AC56" s="28"/>
      <c r="AD56" s="28"/>
      <c r="AE56" s="28"/>
      <c r="AJ56" s="243">
        <v>2022</v>
      </c>
      <c r="AK56" s="243">
        <v>2023</v>
      </c>
      <c r="AL56" s="244">
        <v>2024</v>
      </c>
      <c r="AM56" s="245" t="s">
        <v>323</v>
      </c>
      <c r="AN56" s="245" t="s">
        <v>407</v>
      </c>
    </row>
    <row r="57" spans="1:42" ht="13.35" customHeight="1">
      <c r="A57" s="14" t="s">
        <v>62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28"/>
      <c r="AA57" s="28"/>
      <c r="AB57" s="28"/>
      <c r="AC57" s="28"/>
      <c r="AD57" s="28"/>
      <c r="AE57" s="28"/>
      <c r="AI57" s="14" t="s">
        <v>62</v>
      </c>
      <c r="AJ57" s="40">
        <v>4.9541573342455139E-2</v>
      </c>
      <c r="AK57" s="40">
        <v>7.2069475917306891E-2</v>
      </c>
      <c r="AL57" s="40">
        <v>5.0517278031636158E-2</v>
      </c>
      <c r="AM57" s="40">
        <v>6.9000000000000006E-2</v>
      </c>
      <c r="AN57" s="41">
        <v>7.9931860400965116E-2</v>
      </c>
    </row>
    <row r="58" spans="1:42" ht="13.35" customHeight="1">
      <c r="A58" s="14" t="s">
        <v>63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28"/>
      <c r="AA58" s="28"/>
      <c r="AB58" s="28"/>
      <c r="AC58" s="28"/>
      <c r="AD58" s="28"/>
      <c r="AE58" s="28"/>
      <c r="AI58" s="1" t="s">
        <v>73</v>
      </c>
      <c r="AJ58" s="40"/>
      <c r="AK58" s="40"/>
      <c r="AL58" s="40"/>
      <c r="AM58" s="40"/>
      <c r="AN58" s="41"/>
    </row>
    <row r="59" spans="1:42" ht="13.35" customHeight="1">
      <c r="A59" s="36" t="s">
        <v>64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28"/>
      <c r="AA59" s="28"/>
      <c r="AB59" s="28"/>
      <c r="AC59" s="28"/>
      <c r="AD59" s="28"/>
      <c r="AE59" s="28"/>
      <c r="AI59" s="1" t="s">
        <v>64</v>
      </c>
      <c r="AJ59" s="40">
        <v>6.4608868513419099E-2</v>
      </c>
      <c r="AK59" s="40">
        <v>6.9950556014206314E-2</v>
      </c>
      <c r="AL59" s="40">
        <v>0.11506815639982423</v>
      </c>
      <c r="AM59" s="40">
        <v>5.3010108705586707E-2</v>
      </c>
      <c r="AN59" s="41">
        <v>6.3594494402166121E-2</v>
      </c>
    </row>
    <row r="60" spans="1:42" ht="13.35" customHeight="1">
      <c r="A60" s="39" t="s">
        <v>65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28"/>
      <c r="AA60" s="28"/>
      <c r="AB60" s="28"/>
      <c r="AC60" s="28"/>
      <c r="AD60" s="28"/>
      <c r="AE60" s="28"/>
      <c r="AI60" s="1" t="s">
        <v>74</v>
      </c>
      <c r="AJ60" s="40">
        <v>5.0916915550423353E-2</v>
      </c>
      <c r="AK60" s="40">
        <v>6.340825813387313E-2</v>
      </c>
      <c r="AL60" s="40">
        <v>8.746831016712453E-2</v>
      </c>
      <c r="AM60" s="40">
        <v>6.5954588385370619E-2</v>
      </c>
      <c r="AN60" s="40">
        <v>4.342396829883572E-2</v>
      </c>
    </row>
    <row r="61" spans="1:42" ht="13.35" customHeight="1">
      <c r="A61" s="39" t="s">
        <v>66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28"/>
      <c r="AA61" s="28"/>
      <c r="AB61" s="28"/>
      <c r="AC61" s="28"/>
      <c r="AD61" s="28"/>
      <c r="AE61" s="28"/>
      <c r="AI61" s="1" t="s">
        <v>75</v>
      </c>
      <c r="AJ61" s="40">
        <v>1.3691952962995838E-2</v>
      </c>
      <c r="AK61" s="40">
        <v>6.5422978803331491E-3</v>
      </c>
      <c r="AL61" s="40">
        <v>2.759984688969817E-2</v>
      </c>
      <c r="AM61" s="40">
        <v>-1.2944480305188631E-2</v>
      </c>
      <c r="AN61" s="40">
        <v>2.0170526103330602E-2</v>
      </c>
    </row>
    <row r="62" spans="1:42" ht="13.35" customHeight="1">
      <c r="A62" s="36" t="s">
        <v>67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28"/>
      <c r="AA62" s="28"/>
      <c r="AB62" s="28"/>
      <c r="AC62" s="28"/>
      <c r="AD62" s="28"/>
      <c r="AE62" s="28"/>
      <c r="AI62" s="1" t="s">
        <v>67</v>
      </c>
      <c r="AJ62" s="40">
        <v>4.8967372421016404E-2</v>
      </c>
      <c r="AK62" s="40">
        <v>-1.5831191711085806E-2</v>
      </c>
      <c r="AL62" s="40">
        <v>9.6908203291117878E-2</v>
      </c>
      <c r="AM62" s="40">
        <v>-3.5501286184619868E-2</v>
      </c>
      <c r="AN62" s="40">
        <v>-0.1496735761990558</v>
      </c>
    </row>
    <row r="63" spans="1:42" ht="13.35" customHeight="1">
      <c r="A63" s="39" t="s">
        <v>68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28"/>
      <c r="AA63" s="28"/>
      <c r="AB63" s="28"/>
      <c r="AC63" s="28"/>
      <c r="AD63" s="28"/>
      <c r="AE63" s="28"/>
      <c r="AI63" s="1" t="s">
        <v>68</v>
      </c>
      <c r="AJ63" s="40">
        <v>3.9419736941524237E-2</v>
      </c>
      <c r="AK63" s="40">
        <v>1.7121145273028805E-2</v>
      </c>
      <c r="AL63" s="40">
        <v>7.0683312724996228E-2</v>
      </c>
      <c r="AM63" s="40">
        <v>3.3158147805565141E-2</v>
      </c>
      <c r="AN63" s="40">
        <v>-6.7991930145970408E-2</v>
      </c>
    </row>
    <row r="64" spans="1:42" ht="13.35" customHeight="1">
      <c r="A64" s="39" t="s">
        <v>69</v>
      </c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28"/>
      <c r="AA64" s="28"/>
      <c r="AB64" s="28"/>
      <c r="AC64" s="28"/>
      <c r="AD64" s="28"/>
      <c r="AE64" s="28"/>
      <c r="AI64" s="1" t="s">
        <v>69</v>
      </c>
      <c r="AJ64" s="40">
        <v>9.5476354794922155E-3</v>
      </c>
      <c r="AK64" s="40">
        <v>-3.2952336984114615E-2</v>
      </c>
      <c r="AL64" s="40">
        <v>2.6224890894620823E-2</v>
      </c>
      <c r="AM64" s="40">
        <v>-6.8659434302887332E-2</v>
      </c>
      <c r="AN64" s="40">
        <v>-8.1681646053085422E-2</v>
      </c>
    </row>
    <row r="65" spans="1:41" ht="13.35" customHeight="1">
      <c r="A65" s="36" t="s">
        <v>70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28"/>
      <c r="AA65" s="28"/>
      <c r="AB65" s="28"/>
      <c r="AC65" s="28"/>
      <c r="AD65" s="28"/>
      <c r="AE65" s="28"/>
      <c r="AI65" s="1" t="s">
        <v>70</v>
      </c>
      <c r="AJ65" s="40">
        <v>-6.4034667591980593E-2</v>
      </c>
      <c r="AK65" s="40">
        <v>1.7950111614186387E-2</v>
      </c>
      <c r="AL65" s="40">
        <v>-0.16145908198780515</v>
      </c>
      <c r="AM65" s="40">
        <v>5.1170270130012303E-2</v>
      </c>
      <c r="AN65" s="304">
        <v>0.16601095835177812</v>
      </c>
    </row>
    <row r="66" spans="1:41" ht="13.35" customHeight="1">
      <c r="A66" s="39" t="s">
        <v>71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28"/>
      <c r="AA66" s="28"/>
      <c r="AB66" s="28"/>
      <c r="AC66" s="28"/>
      <c r="AD66" s="28"/>
      <c r="AE66" s="28"/>
      <c r="AI66" s="1" t="s">
        <v>71</v>
      </c>
      <c r="AJ66" s="40">
        <v>0.13883807747652202</v>
      </c>
      <c r="AK66" s="40">
        <v>0.17979173505630541</v>
      </c>
      <c r="AL66" s="40">
        <v>5.0272361919313086E-3</v>
      </c>
      <c r="AM66" s="40">
        <v>3.998043795173447E-2</v>
      </c>
      <c r="AN66" s="40">
        <v>0.27076624961348061</v>
      </c>
    </row>
    <row r="67" spans="1:41" ht="13.35" customHeight="1">
      <c r="A67" s="39" t="s">
        <v>72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28"/>
      <c r="AA67" s="28"/>
      <c r="AB67" s="28"/>
      <c r="AC67" s="28"/>
      <c r="AD67" s="28"/>
      <c r="AE67" s="28"/>
      <c r="AI67" s="1" t="s">
        <v>72</v>
      </c>
      <c r="AJ67" s="40">
        <v>-0.20287274137228986</v>
      </c>
      <c r="AK67" s="40">
        <v>-0.16184162379429312</v>
      </c>
      <c r="AL67" s="40">
        <v>-0.16648631817973639</v>
      </c>
      <c r="AM67" s="40">
        <v>1.1189832490980153E-2</v>
      </c>
      <c r="AN67" s="40">
        <v>-0.10475528656237922</v>
      </c>
    </row>
    <row r="68" spans="1:41" ht="13.35" customHeight="1">
      <c r="A68" s="36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28"/>
      <c r="AA68" s="28"/>
      <c r="AB68" s="28"/>
      <c r="AC68" s="28"/>
      <c r="AD68" s="28"/>
      <c r="AE68" s="28"/>
    </row>
    <row r="69" spans="1:41" ht="13.35" customHeight="1">
      <c r="A69" s="36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28"/>
      <c r="AA69" s="28"/>
      <c r="AB69" s="28"/>
      <c r="AC69" s="28"/>
      <c r="AD69" s="28"/>
      <c r="AE69" s="28"/>
    </row>
    <row r="70" spans="1:41" ht="13.35" customHeight="1">
      <c r="A70" s="36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28"/>
      <c r="AA70" s="28"/>
      <c r="AB70" s="28"/>
      <c r="AC70" s="28"/>
      <c r="AD70" s="28"/>
      <c r="AE70" s="28"/>
    </row>
    <row r="71" spans="1:41" ht="13.35" customHeight="1">
      <c r="A71" s="36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28"/>
      <c r="AA71" s="28"/>
      <c r="AB71" s="28"/>
      <c r="AC71" s="28"/>
      <c r="AD71" s="28"/>
      <c r="AE71" s="28"/>
    </row>
    <row r="72" spans="1:41" ht="13.35" customHeight="1">
      <c r="A72" s="2" t="s">
        <v>76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41" ht="13.35" customHeight="1">
      <c r="A73" s="1" t="s">
        <v>77</v>
      </c>
      <c r="B73" s="111">
        <v>935625</v>
      </c>
      <c r="C73" s="111">
        <v>970388</v>
      </c>
      <c r="D73" s="111">
        <v>937053</v>
      </c>
      <c r="E73" s="111">
        <v>914900</v>
      </c>
      <c r="F73" s="111">
        <v>976824</v>
      </c>
      <c r="G73" s="111">
        <v>1032112</v>
      </c>
      <c r="H73" s="111">
        <v>1018563</v>
      </c>
      <c r="I73" s="111">
        <v>1041080</v>
      </c>
      <c r="J73" s="111">
        <v>1132259</v>
      </c>
      <c r="K73" s="111">
        <v>1147242</v>
      </c>
      <c r="L73" s="111">
        <v>1168532</v>
      </c>
      <c r="M73" s="111">
        <v>1201880</v>
      </c>
      <c r="N73" s="111">
        <v>1260167</v>
      </c>
      <c r="O73" s="111">
        <v>1356714</v>
      </c>
      <c r="P73" s="111">
        <v>1390382</v>
      </c>
      <c r="Q73" s="111">
        <v>1375080</v>
      </c>
      <c r="R73" s="111">
        <v>1508677</v>
      </c>
      <c r="S73" s="111">
        <v>1484800</v>
      </c>
      <c r="T73" s="111">
        <v>1512688</v>
      </c>
      <c r="U73" s="111">
        <v>1424598</v>
      </c>
      <c r="V73" s="111">
        <v>1450065</v>
      </c>
      <c r="W73" s="111">
        <v>1542867</v>
      </c>
      <c r="X73" s="111">
        <v>1636403</v>
      </c>
      <c r="Y73" s="111">
        <v>1642915</v>
      </c>
      <c r="Z73" s="111">
        <v>1785809</v>
      </c>
      <c r="AA73" s="112">
        <v>1787503</v>
      </c>
      <c r="AB73" s="112">
        <v>1814676</v>
      </c>
      <c r="AC73" s="112">
        <v>1846967</v>
      </c>
      <c r="AD73" s="112">
        <v>1886906</v>
      </c>
      <c r="AE73" s="112">
        <v>2009015</v>
      </c>
      <c r="AF73" s="112">
        <v>2246131</v>
      </c>
      <c r="AG73" s="112">
        <v>2286259</v>
      </c>
      <c r="AH73" s="112">
        <v>2423344</v>
      </c>
      <c r="AI73" s="112">
        <v>2509331</v>
      </c>
      <c r="AJ73" s="112">
        <v>2617237</v>
      </c>
      <c r="AK73" s="112">
        <v>2641671</v>
      </c>
      <c r="AL73" s="112">
        <v>2817611</v>
      </c>
      <c r="AM73" s="112">
        <v>2951287</v>
      </c>
      <c r="AN73" s="112">
        <v>2971516</v>
      </c>
      <c r="AO73" s="112">
        <v>3012907</v>
      </c>
    </row>
    <row r="74" spans="1:41" ht="13.35" customHeight="1">
      <c r="A74" s="1" t="s">
        <v>78</v>
      </c>
      <c r="B74" s="3">
        <v>59.461366342391621</v>
      </c>
      <c r="C74" s="3">
        <v>60.216118035891888</v>
      </c>
      <c r="D74" s="3">
        <v>59.917518358767545</v>
      </c>
      <c r="E74" s="3">
        <v>59.649768800217551</v>
      </c>
      <c r="F74" s="3">
        <v>60.954660761912749</v>
      </c>
      <c r="G74" s="3">
        <v>62.349959276547423</v>
      </c>
      <c r="H74" s="3">
        <v>62.721488737197326</v>
      </c>
      <c r="I74" s="3">
        <v>63.515660427067587</v>
      </c>
      <c r="J74" s="3">
        <v>65.134118376089205</v>
      </c>
      <c r="K74" s="3">
        <v>66.325774043274151</v>
      </c>
      <c r="L74" s="3">
        <v>66.764562845761432</v>
      </c>
      <c r="M74" s="3">
        <v>68.280632487501663</v>
      </c>
      <c r="N74" s="3">
        <v>69.570221398924417</v>
      </c>
      <c r="O74" s="3">
        <v>71.3566988960131</v>
      </c>
      <c r="P74" s="3">
        <v>72.273501993656325</v>
      </c>
      <c r="Q74" s="3">
        <v>72.205558537458131</v>
      </c>
      <c r="R74" s="3">
        <v>73.867685389895158</v>
      </c>
      <c r="S74" s="3">
        <v>74.008242572045205</v>
      </c>
      <c r="T74" s="3">
        <v>74.138134641316825</v>
      </c>
      <c r="U74" s="3">
        <v>74.391635868911621</v>
      </c>
      <c r="V74" s="3">
        <v>75.472899389282389</v>
      </c>
      <c r="W74" s="3">
        <v>78.238526751165509</v>
      </c>
      <c r="X74" s="3">
        <v>80.804126256111488</v>
      </c>
      <c r="Y74" s="3">
        <v>82.896288380780604</v>
      </c>
      <c r="Z74" s="3">
        <v>86.969109601680245</v>
      </c>
      <c r="AA74" s="108">
        <v>90.908293120286501</v>
      </c>
      <c r="AB74" s="108">
        <v>92.631026991287385</v>
      </c>
      <c r="AC74" s="108">
        <v>94.443202507381088</v>
      </c>
      <c r="AD74" s="108">
        <v>97.297768184287023</v>
      </c>
      <c r="AE74" s="108">
        <v>100.39608880676542</v>
      </c>
      <c r="AF74" s="108">
        <v>100.76805551661376</v>
      </c>
      <c r="AG74" s="108">
        <v>101.53808749233372</v>
      </c>
      <c r="AH74" s="108">
        <v>103.50879873722651</v>
      </c>
      <c r="AI74" s="108">
        <v>105.55262382033543</v>
      </c>
      <c r="AJ74" s="108">
        <v>106.66448220613779</v>
      </c>
      <c r="AK74" s="108">
        <v>109.10262729671207</v>
      </c>
      <c r="AL74" s="108">
        <v>112.97185703085677</v>
      </c>
      <c r="AM74" s="108">
        <v>114.38484562973866</v>
      </c>
      <c r="AN74" s="108">
        <v>115.8778812920263</v>
      </c>
      <c r="AO74" s="108">
        <v>118.10995955860925</v>
      </c>
    </row>
    <row r="75" spans="1:41" ht="13.35" customHeight="1">
      <c r="A75" s="36" t="s">
        <v>79</v>
      </c>
      <c r="B75" s="111">
        <f t="shared" ref="B75:AC75" si="38">+B73/B74*100</f>
        <v>1573500.6737189079</v>
      </c>
      <c r="C75" s="113">
        <f t="shared" si="38"/>
        <v>1611508.7316349405</v>
      </c>
      <c r="D75" s="113">
        <f t="shared" si="38"/>
        <v>1563904.8907019426</v>
      </c>
      <c r="E75" s="113">
        <f t="shared" si="38"/>
        <v>1533786.3304453632</v>
      </c>
      <c r="F75" s="113">
        <f t="shared" si="38"/>
        <v>1602541.9349234805</v>
      </c>
      <c r="G75" s="113">
        <f t="shared" si="38"/>
        <v>1655353.1260897277</v>
      </c>
      <c r="H75" s="113">
        <f t="shared" si="38"/>
        <v>1623945.8286262513</v>
      </c>
      <c r="I75" s="113">
        <f t="shared" si="38"/>
        <v>1639091.8286922784</v>
      </c>
      <c r="J75" s="113">
        <f t="shared" si="38"/>
        <v>1738350.0816918302</v>
      </c>
      <c r="K75" s="113">
        <f t="shared" si="38"/>
        <v>1729707.668773656</v>
      </c>
      <c r="L75" s="113">
        <f t="shared" si="38"/>
        <v>1750227.8906543977</v>
      </c>
      <c r="M75" s="113">
        <f t="shared" si="38"/>
        <v>1760206.3077256887</v>
      </c>
      <c r="N75" s="113">
        <f t="shared" si="38"/>
        <v>1811359.7666651709</v>
      </c>
      <c r="O75" s="113">
        <f>+O73/O74*100</f>
        <v>1901312.7302555239</v>
      </c>
      <c r="P75" s="113">
        <f t="shared" si="38"/>
        <v>1923778.3719433413</v>
      </c>
      <c r="Q75" s="113">
        <f t="shared" si="38"/>
        <v>1904396.3205223994</v>
      </c>
      <c r="R75" s="113">
        <f t="shared" si="38"/>
        <v>2042404.5941561097</v>
      </c>
      <c r="S75" s="113">
        <f t="shared" si="38"/>
        <v>2006263.0166559941</v>
      </c>
      <c r="T75" s="113">
        <f t="shared" si="38"/>
        <v>2040364.2569622819</v>
      </c>
      <c r="U75" s="113">
        <f>+U73/U74*100</f>
        <v>1914997.5442270676</v>
      </c>
      <c r="V75" s="113">
        <f t="shared" si="38"/>
        <v>1921305.5437564363</v>
      </c>
      <c r="W75" s="113">
        <f t="shared" si="38"/>
        <v>1972004.1571168979</v>
      </c>
      <c r="X75" s="113">
        <f t="shared" si="38"/>
        <v>2025147.8183346281</v>
      </c>
      <c r="Y75" s="113">
        <f t="shared" si="38"/>
        <v>1981892.1113251047</v>
      </c>
      <c r="Z75" s="113">
        <f t="shared" si="38"/>
        <v>2053383.1014012108</v>
      </c>
      <c r="AA75" s="113">
        <f t="shared" si="38"/>
        <v>1966270.5553549905</v>
      </c>
      <c r="AB75" s="113">
        <f t="shared" si="38"/>
        <v>1959036.9004228825</v>
      </c>
      <c r="AC75" s="113">
        <f t="shared" si="38"/>
        <v>1955637.8341317391</v>
      </c>
      <c r="AD75" s="113">
        <f t="shared" ref="AD75:AH75" si="39">+AD73/AD74*100</f>
        <v>1939310.6699283195</v>
      </c>
      <c r="AE75" s="113">
        <f t="shared" si="39"/>
        <v>2001088.9108108543</v>
      </c>
      <c r="AF75" s="113">
        <f t="shared" si="39"/>
        <v>2229010.958368327</v>
      </c>
      <c r="AG75" s="113">
        <f t="shared" si="39"/>
        <v>2251627.0066369097</v>
      </c>
      <c r="AH75" s="113">
        <f t="shared" si="39"/>
        <v>2341196.1394238984</v>
      </c>
      <c r="AI75" s="113">
        <f t="shared" ref="AI75:AK75" si="40">+AI73/AI74*100</f>
        <v>2377326.9760410828</v>
      </c>
      <c r="AJ75" s="113">
        <f t="shared" si="40"/>
        <v>2453709.9378047669</v>
      </c>
      <c r="AK75" s="113">
        <f t="shared" si="40"/>
        <v>2421271.6645363588</v>
      </c>
      <c r="AL75" s="113">
        <v>2494082.2201678129</v>
      </c>
      <c r="AM75" s="113">
        <v>2580138.1151077077</v>
      </c>
      <c r="AN75" s="113">
        <v>2564351.3385539209</v>
      </c>
      <c r="AO75" s="113">
        <v>2550933.9019838683</v>
      </c>
    </row>
    <row r="76" spans="1:41" ht="13.35" customHeight="1">
      <c r="A76" s="36" t="s">
        <v>80</v>
      </c>
      <c r="B76" s="3"/>
      <c r="C76" s="3"/>
      <c r="D76" s="3"/>
      <c r="E76" s="3"/>
      <c r="F76" s="35">
        <f t="shared" ref="F76:AD76" si="41">+F75/B75-1</f>
        <v>1.8456465694377311E-2</v>
      </c>
      <c r="G76" s="28">
        <f t="shared" si="41"/>
        <v>2.720704740476676E-2</v>
      </c>
      <c r="H76" s="28">
        <f t="shared" si="41"/>
        <v>3.8391681157387891E-2</v>
      </c>
      <c r="I76" s="28">
        <f t="shared" si="41"/>
        <v>6.8657215256533011E-2</v>
      </c>
      <c r="J76" s="28">
        <f t="shared" si="41"/>
        <v>8.4745455834099204E-2</v>
      </c>
      <c r="K76" s="28">
        <f t="shared" si="41"/>
        <v>4.4917632082266623E-2</v>
      </c>
      <c r="L76" s="28">
        <f t="shared" si="41"/>
        <v>7.7762484315731406E-2</v>
      </c>
      <c r="M76" s="28">
        <f t="shared" si="41"/>
        <v>7.3891210311285205E-2</v>
      </c>
      <c r="N76" s="28">
        <f t="shared" si="41"/>
        <v>4.1999414123928824E-2</v>
      </c>
      <c r="O76" s="28">
        <f>+O75/K75-1</f>
        <v>9.9210441498206459E-2</v>
      </c>
      <c r="P76" s="28">
        <f>+P75/L75-1</f>
        <v>9.9158790815551567E-2</v>
      </c>
      <c r="Q76" s="28">
        <f t="shared" si="41"/>
        <v>8.1916541353050043E-2</v>
      </c>
      <c r="R76" s="28">
        <f t="shared" si="41"/>
        <v>0.12755325128828887</v>
      </c>
      <c r="S76" s="28">
        <f t="shared" si="41"/>
        <v>5.5198855364717136E-2</v>
      </c>
      <c r="T76" s="28">
        <f t="shared" si="41"/>
        <v>6.0602555221144883E-2</v>
      </c>
      <c r="U76" s="28">
        <f>+U75/Q75-1</f>
        <v>5.5667108733754578E-3</v>
      </c>
      <c r="V76" s="28">
        <f t="shared" si="41"/>
        <v>-5.9292390325683564E-2</v>
      </c>
      <c r="W76" s="28">
        <f t="shared" si="41"/>
        <v>-1.7075956270279247E-2</v>
      </c>
      <c r="X76" s="28">
        <f t="shared" si="41"/>
        <v>-7.4577069146997133E-3</v>
      </c>
      <c r="Y76" s="28">
        <f t="shared" si="41"/>
        <v>3.493193362033109E-2</v>
      </c>
      <c r="Z76" s="28">
        <f t="shared" si="41"/>
        <v>6.8743650937759471E-2</v>
      </c>
      <c r="AA76" s="28">
        <f t="shared" si="41"/>
        <v>-2.9074998352386361E-3</v>
      </c>
      <c r="AB76" s="28">
        <f t="shared" si="41"/>
        <v>-3.2644983893625912E-2</v>
      </c>
      <c r="AC76" s="28">
        <f t="shared" si="41"/>
        <v>-1.3247076893510568E-2</v>
      </c>
      <c r="AD76" s="28">
        <f t="shared" si="41"/>
        <v>-5.5553409100839057E-2</v>
      </c>
      <c r="AE76" s="28">
        <f t="shared" ref="AE76:AJ76" si="42">+AE75/AA75-1</f>
        <v>1.770781511274655E-2</v>
      </c>
      <c r="AF76" s="28">
        <f t="shared" si="42"/>
        <v>0.13780958280426847</v>
      </c>
      <c r="AG76" s="28">
        <f t="shared" si="42"/>
        <v>0.15135173156259962</v>
      </c>
      <c r="AH76" s="28">
        <f t="shared" si="42"/>
        <v>0.2072310928451877</v>
      </c>
      <c r="AI76" s="28">
        <f t="shared" si="42"/>
        <v>0.18801666592504085</v>
      </c>
      <c r="AJ76" s="28">
        <f t="shared" si="42"/>
        <v>0.10080658356247985</v>
      </c>
      <c r="AK76" s="28">
        <f>+AK75/AG75-1</f>
        <v>7.5343144046240207E-2</v>
      </c>
      <c r="AL76" s="28">
        <v>6.5297405825594845E-2</v>
      </c>
      <c r="AM76" s="28">
        <v>8.5164113820972442E-2</v>
      </c>
      <c r="AN76" s="28">
        <v>4.4987996308107014E-2</v>
      </c>
      <c r="AO76" s="28">
        <v>5.3447026250107443E-2</v>
      </c>
    </row>
    <row r="77" spans="1:41" ht="13.35" customHeight="1">
      <c r="A77" s="36" t="s">
        <v>81</v>
      </c>
      <c r="B77" s="35"/>
      <c r="C77" s="35"/>
      <c r="D77" s="35"/>
      <c r="E77" s="35"/>
      <c r="F77" s="35">
        <v>-1.9595058298517202E-3</v>
      </c>
      <c r="G77" s="28">
        <v>2.2246201683508326E-2</v>
      </c>
      <c r="H77" s="28">
        <v>9.2677697028874295E-2</v>
      </c>
      <c r="I77" s="28">
        <v>5.509357420509664E-2</v>
      </c>
      <c r="J77" s="28">
        <v>0.22927712179475712</v>
      </c>
      <c r="K77" s="28">
        <v>8.5463633373753289E-2</v>
      </c>
      <c r="L77" s="28">
        <v>1.8860165503050474E-2</v>
      </c>
      <c r="M77" s="28">
        <v>0.15368735065806272</v>
      </c>
      <c r="N77" s="28">
        <v>4.67068394271557E-2</v>
      </c>
      <c r="O77" s="28">
        <v>4.6363187143816598E-2</v>
      </c>
      <c r="P77" s="28">
        <v>8.6467565073671704E-2</v>
      </c>
      <c r="Q77" s="28">
        <v>5.4304538030855776E-2</v>
      </c>
      <c r="R77" s="28">
        <v>6.6427312374276459E-2</v>
      </c>
      <c r="S77" s="28">
        <v>6.0383217062029093E-2</v>
      </c>
      <c r="T77" s="28">
        <v>5.4523582212835597E-2</v>
      </c>
      <c r="U77" s="28">
        <v>-9.0768136519343678E-2</v>
      </c>
      <c r="V77" s="28">
        <v>-0.11620061201808451</v>
      </c>
      <c r="W77" s="28">
        <v>-6.7744630739040357E-2</v>
      </c>
      <c r="X77" s="28">
        <v>-6.7332690320256239E-2</v>
      </c>
      <c r="Y77" s="28">
        <v>2.3889064749220035E-2</v>
      </c>
      <c r="Z77" s="28">
        <v>9.3026854750899668E-2</v>
      </c>
      <c r="AA77" s="28">
        <v>5.7121754959636117E-2</v>
      </c>
      <c r="AB77" s="28">
        <v>8.5266605457638311E-2</v>
      </c>
      <c r="AC77" s="28">
        <v>8.6936395044325154E-2</v>
      </c>
      <c r="AD77" s="28">
        <v>2.6071342171338757E-2</v>
      </c>
      <c r="AE77" s="28">
        <v>0.10486238404499687</v>
      </c>
      <c r="AF77" s="28">
        <v>0.14376842919059427</v>
      </c>
      <c r="AG77" s="28">
        <v>0.11132225923584357</v>
      </c>
      <c r="AH77" s="28">
        <v>0.16276125451029255</v>
      </c>
      <c r="AI77" s="28">
        <v>0.16581839404567078</v>
      </c>
      <c r="AJ77" s="28">
        <v>9.9448371533515934E-2</v>
      </c>
      <c r="AK77" s="28">
        <v>0.10488638283500107</v>
      </c>
      <c r="AL77" s="28">
        <v>0.12002073351250542</v>
      </c>
      <c r="AM77" s="28">
        <v>7.8735230260822187E-2</v>
      </c>
      <c r="AN77" s="28">
        <v>9.480352740496989E-2</v>
      </c>
      <c r="AO77" s="28">
        <v>7.63787521132651E-2</v>
      </c>
    </row>
    <row r="78" spans="1:41" ht="13.35" customHeight="1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41" ht="13.35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40"/>
      <c r="O79" s="40"/>
      <c r="P79" s="40"/>
      <c r="Q79" s="40"/>
      <c r="R79" s="40"/>
      <c r="S79" s="40"/>
      <c r="T79" s="40"/>
      <c r="U79" s="40"/>
      <c r="V79" s="93"/>
      <c r="W79" s="40"/>
      <c r="X79" s="40"/>
      <c r="Y79" s="40"/>
      <c r="Z79" s="40"/>
      <c r="AA79" s="40"/>
      <c r="AB79" s="40"/>
      <c r="AC79" s="105"/>
      <c r="AD79" s="45"/>
      <c r="AE79" s="46"/>
      <c r="AF79" s="47"/>
      <c r="AG79" s="47"/>
    </row>
    <row r="80" spans="1:41" ht="13.35" customHeight="1">
      <c r="A80" s="2" t="s">
        <v>82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D80" s="108"/>
      <c r="AE80" s="46"/>
      <c r="AF80" s="47"/>
      <c r="AG80" s="47"/>
    </row>
    <row r="81" spans="1:39" ht="13.35" customHeight="1">
      <c r="A81" s="36" t="s">
        <v>83</v>
      </c>
      <c r="B81" s="106">
        <v>3252.4294</v>
      </c>
      <c r="C81" s="106">
        <v>6425.8547634999995</v>
      </c>
      <c r="D81" s="106">
        <v>6397.3864915999993</v>
      </c>
      <c r="E81" s="106">
        <v>9532.6680460000007</v>
      </c>
      <c r="F81" s="106">
        <v>8016.1742629999999</v>
      </c>
      <c r="G81" s="106">
        <v>10940.638580000001</v>
      </c>
      <c r="H81" s="106">
        <v>6575.7641570000033</v>
      </c>
      <c r="I81" s="106">
        <v>7459.0664629999992</v>
      </c>
      <c r="J81" s="106">
        <v>6612.6475999999993</v>
      </c>
      <c r="K81" s="106">
        <v>11411.600759999999</v>
      </c>
      <c r="L81" s="106">
        <v>9003.0814800000007</v>
      </c>
      <c r="M81" s="106">
        <v>8730.9723180000055</v>
      </c>
      <c r="N81" s="106">
        <v>7733.12093</v>
      </c>
      <c r="O81" s="106">
        <v>10296.971590000001</v>
      </c>
      <c r="P81" s="106">
        <v>10598.78392</v>
      </c>
      <c r="Q81" s="106">
        <v>7837.8873899999999</v>
      </c>
      <c r="R81" s="107">
        <v>3121.6424080000002</v>
      </c>
      <c r="S81" s="107">
        <v>5531.6059100000011</v>
      </c>
      <c r="T81" s="107">
        <v>11168.482148999999</v>
      </c>
      <c r="U81" s="107">
        <v>8765.3683500000006</v>
      </c>
      <c r="V81" s="107">
        <v>6671.8142600000001</v>
      </c>
      <c r="W81" s="107">
        <v>2615.7877000000003</v>
      </c>
      <c r="X81" s="107">
        <v>2701.8618999999999</v>
      </c>
      <c r="Y81" s="107">
        <v>3718.6242000000002</v>
      </c>
      <c r="Z81" s="107">
        <v>2523.1590000000001</v>
      </c>
      <c r="AA81" s="45">
        <v>5558.2</v>
      </c>
      <c r="AB81" s="45">
        <v>10937.33</v>
      </c>
      <c r="AC81" s="45">
        <v>12667.369999999999</v>
      </c>
      <c r="AD81" s="45">
        <v>14142.773950000001</v>
      </c>
      <c r="AE81" s="45">
        <v>15375.5633</v>
      </c>
      <c r="AF81" s="45">
        <v>19405.763440000002</v>
      </c>
      <c r="AG81" s="45">
        <v>20684.346882000002</v>
      </c>
      <c r="AH81" s="1">
        <v>18133.608900000003</v>
      </c>
      <c r="AI81" s="1">
        <v>22486.159259999997</v>
      </c>
      <c r="AJ81" s="1">
        <v>20605.411926000004</v>
      </c>
      <c r="AK81" s="1">
        <v>22529.823034999998</v>
      </c>
      <c r="AL81" s="1">
        <v>17533.18794</v>
      </c>
      <c r="AM81" s="1">
        <v>20341.884180000005</v>
      </c>
    </row>
    <row r="82" spans="1:39" ht="13.35" customHeight="1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D82" s="45"/>
      <c r="AE82" s="46"/>
      <c r="AF82" s="47"/>
      <c r="AG82" s="47"/>
    </row>
  </sheetData>
  <customSheetViews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Z28"/>
  <sheetViews>
    <sheetView topLeftCell="A20" zoomScale="115" zoomScaleNormal="115" workbookViewId="0">
      <selection activeCell="T48" sqref="T48"/>
    </sheetView>
  </sheetViews>
  <sheetFormatPr defaultColWidth="8.42578125" defaultRowHeight="12.75"/>
  <cols>
    <col min="1" max="1" width="50.28515625" style="15" customWidth="1"/>
    <col min="2" max="16384" width="8.42578125" style="15"/>
  </cols>
  <sheetData>
    <row r="1" spans="1:26" ht="15" customHeight="1">
      <c r="A1" s="223" t="s">
        <v>472</v>
      </c>
      <c r="B1" s="519">
        <v>2023</v>
      </c>
      <c r="C1" s="519"/>
      <c r="D1" s="519"/>
      <c r="E1" s="520"/>
      <c r="F1" s="519">
        <v>2024</v>
      </c>
      <c r="G1" s="519"/>
      <c r="H1" s="519"/>
      <c r="I1" s="520"/>
      <c r="J1" s="519">
        <v>2025</v>
      </c>
      <c r="K1" s="519"/>
      <c r="L1" s="519"/>
      <c r="M1" s="520"/>
      <c r="N1" s="519">
        <v>2026</v>
      </c>
      <c r="O1" s="519"/>
      <c r="P1" s="519"/>
      <c r="Q1" s="520"/>
      <c r="R1" s="519">
        <v>2027</v>
      </c>
      <c r="S1" s="519"/>
      <c r="T1" s="519"/>
      <c r="U1" s="520"/>
      <c r="V1" s="191"/>
    </row>
    <row r="2" spans="1:26">
      <c r="A2" s="224" t="s">
        <v>84</v>
      </c>
      <c r="B2" s="221" t="s">
        <v>4</v>
      </c>
      <c r="C2" s="221" t="s">
        <v>1</v>
      </c>
      <c r="D2" s="221" t="s">
        <v>2</v>
      </c>
      <c r="E2" s="222" t="s">
        <v>3</v>
      </c>
      <c r="F2" s="221" t="s">
        <v>4</v>
      </c>
      <c r="G2" s="221" t="s">
        <v>1</v>
      </c>
      <c r="H2" s="221" t="s">
        <v>2</v>
      </c>
      <c r="I2" s="222" t="s">
        <v>3</v>
      </c>
      <c r="J2" s="221" t="s">
        <v>4</v>
      </c>
      <c r="K2" s="221" t="s">
        <v>1</v>
      </c>
      <c r="L2" s="221" t="s">
        <v>2</v>
      </c>
      <c r="M2" s="222" t="s">
        <v>3</v>
      </c>
      <c r="N2" s="221" t="s">
        <v>4</v>
      </c>
      <c r="O2" s="221" t="s">
        <v>1</v>
      </c>
      <c r="P2" s="221" t="s">
        <v>2</v>
      </c>
      <c r="Q2" s="222" t="s">
        <v>3</v>
      </c>
      <c r="R2" s="221" t="s">
        <v>4</v>
      </c>
      <c r="S2" s="221" t="s">
        <v>1</v>
      </c>
      <c r="T2" s="221" t="s">
        <v>2</v>
      </c>
      <c r="U2" s="222" t="s">
        <v>3</v>
      </c>
    </row>
    <row r="3" spans="1:26">
      <c r="A3" s="224" t="s">
        <v>5</v>
      </c>
      <c r="B3" s="218">
        <v>7.3858119439696557E-2</v>
      </c>
      <c r="C3" s="218">
        <v>7.1781939023995989E-2</v>
      </c>
      <c r="D3" s="218">
        <v>7.456097582235488E-2</v>
      </c>
      <c r="E3" s="219">
        <v>7.4221116746049365E-2</v>
      </c>
      <c r="F3" s="218">
        <v>7.4490302652580498E-2</v>
      </c>
      <c r="G3" s="218">
        <v>6.9736906312265257E-2</v>
      </c>
      <c r="H3" s="218">
        <v>5.9711133409060091E-2</v>
      </c>
      <c r="I3" s="219">
        <v>5.1220453838194846E-2</v>
      </c>
      <c r="J3" s="218">
        <v>4.1004986472168437E-2</v>
      </c>
      <c r="K3" s="218">
        <v>5.0798025663657764E-2</v>
      </c>
      <c r="L3" s="246">
        <v>5.6344433679915928E-2</v>
      </c>
      <c r="M3" s="247">
        <v>4.3216707990366476E-2</v>
      </c>
      <c r="N3" s="246">
        <v>3.0766673986764248E-2</v>
      </c>
      <c r="O3" s="246">
        <v>3.6237804828933573E-3</v>
      </c>
      <c r="P3" s="246">
        <v>-2.2360379749900461E-2</v>
      </c>
      <c r="Q3" s="247">
        <v>-2.8726697316343034E-2</v>
      </c>
      <c r="R3" s="246">
        <v>-3.5579665272337795E-2</v>
      </c>
      <c r="S3" s="246">
        <v>-4.0947642984825998E-2</v>
      </c>
      <c r="T3" s="246">
        <v>-4.4908746130567841E-2</v>
      </c>
      <c r="U3" s="247">
        <v>-5.194210045274527E-2</v>
      </c>
    </row>
    <row r="4" spans="1:26">
      <c r="A4" s="224" t="s">
        <v>6</v>
      </c>
      <c r="B4" s="218">
        <v>0</v>
      </c>
      <c r="C4" s="218">
        <v>0</v>
      </c>
      <c r="D4" s="218">
        <v>0</v>
      </c>
      <c r="E4" s="219">
        <v>0</v>
      </c>
      <c r="F4" s="218">
        <v>0</v>
      </c>
      <c r="G4" s="218">
        <v>0</v>
      </c>
      <c r="H4" s="218">
        <v>0</v>
      </c>
      <c r="I4" s="219">
        <v>0</v>
      </c>
      <c r="J4" s="218">
        <v>0</v>
      </c>
      <c r="K4" s="218">
        <v>0</v>
      </c>
      <c r="L4" s="246">
        <v>0</v>
      </c>
      <c r="M4" s="247">
        <v>6.943960844471686E-3</v>
      </c>
      <c r="N4" s="246">
        <v>1.5789075540171282E-2</v>
      </c>
      <c r="O4" s="246">
        <v>2.5419142633474667E-2</v>
      </c>
      <c r="P4" s="246">
        <v>3.5739952658589869E-2</v>
      </c>
      <c r="Q4" s="247">
        <v>4.0279750998511672E-2</v>
      </c>
      <c r="R4" s="246">
        <v>4.3572859008372704E-2</v>
      </c>
      <c r="S4" s="246">
        <v>4.6528772450540649E-2</v>
      </c>
      <c r="T4" s="246">
        <v>4.9072788208845426E-2</v>
      </c>
      <c r="U4" s="247">
        <v>5.0946319542836453E-2</v>
      </c>
    </row>
    <row r="5" spans="1:26">
      <c r="A5" s="224" t="s">
        <v>7</v>
      </c>
      <c r="B5" s="218">
        <v>0</v>
      </c>
      <c r="C5" s="218">
        <v>0</v>
      </c>
      <c r="D5" s="218">
        <v>0</v>
      </c>
      <c r="E5" s="219">
        <v>0</v>
      </c>
      <c r="F5" s="218">
        <v>0</v>
      </c>
      <c r="G5" s="218">
        <v>0</v>
      </c>
      <c r="H5" s="218">
        <v>0</v>
      </c>
      <c r="I5" s="219">
        <v>0</v>
      </c>
      <c r="J5" s="218">
        <v>0</v>
      </c>
      <c r="K5" s="218">
        <v>0</v>
      </c>
      <c r="L5" s="246">
        <v>0</v>
      </c>
      <c r="M5" s="247">
        <v>4.0318331119792994E-3</v>
      </c>
      <c r="N5" s="246">
        <v>9.1992246140664147E-3</v>
      </c>
      <c r="O5" s="246">
        <v>1.484141311630327E-2</v>
      </c>
      <c r="P5" s="246">
        <v>2.0905087328557448E-2</v>
      </c>
      <c r="Q5" s="247">
        <v>2.3668746733166435E-2</v>
      </c>
      <c r="R5" s="246">
        <v>2.5689118323025006E-2</v>
      </c>
      <c r="S5" s="246">
        <v>2.748436360198192E-2</v>
      </c>
      <c r="T5" s="246">
        <v>2.9010948474802012E-2</v>
      </c>
      <c r="U5" s="247">
        <v>3.0170948715955603E-2</v>
      </c>
    </row>
    <row r="6" spans="1:26">
      <c r="A6" s="224" t="s">
        <v>85</v>
      </c>
      <c r="B6" s="218">
        <v>0</v>
      </c>
      <c r="C6" s="218">
        <v>0</v>
      </c>
      <c r="D6" s="218">
        <v>0</v>
      </c>
      <c r="E6" s="219">
        <v>0</v>
      </c>
      <c r="F6" s="218">
        <v>-1.918194314498578E-8</v>
      </c>
      <c r="G6" s="218">
        <v>0</v>
      </c>
      <c r="H6" s="218">
        <v>0</v>
      </c>
      <c r="I6" s="219">
        <v>0</v>
      </c>
      <c r="J6" s="218">
        <v>0</v>
      </c>
      <c r="K6" s="218">
        <v>0</v>
      </c>
      <c r="L6" s="246">
        <v>0</v>
      </c>
      <c r="M6" s="247">
        <v>3.454794259674987E-3</v>
      </c>
      <c r="N6" s="246">
        <v>7.9008818305217332E-3</v>
      </c>
      <c r="O6" s="246">
        <v>1.2764841773917235E-2</v>
      </c>
      <c r="P6" s="246">
        <v>1.8001851595478291E-2</v>
      </c>
      <c r="Q6" s="247">
        <v>2.0445093952071058E-2</v>
      </c>
      <c r="R6" s="246">
        <v>2.2239822457690517E-2</v>
      </c>
      <c r="S6" s="246">
        <v>2.3823897995003174E-2</v>
      </c>
      <c r="T6" s="246">
        <v>2.516068037318564E-2</v>
      </c>
      <c r="U6" s="247">
        <v>2.6197416506744897E-2</v>
      </c>
    </row>
    <row r="7" spans="1:26">
      <c r="A7" s="224">
        <v>0.3</v>
      </c>
      <c r="B7" s="218">
        <v>0</v>
      </c>
      <c r="C7" s="218">
        <v>0</v>
      </c>
      <c r="D7" s="218">
        <v>0</v>
      </c>
      <c r="E7" s="219">
        <v>0</v>
      </c>
      <c r="F7" s="218">
        <v>1.918194314498578E-8</v>
      </c>
      <c r="G7" s="218">
        <v>0</v>
      </c>
      <c r="H7" s="218">
        <v>0</v>
      </c>
      <c r="I7" s="219">
        <v>0</v>
      </c>
      <c r="J7" s="218">
        <v>0</v>
      </c>
      <c r="K7" s="218">
        <v>0</v>
      </c>
      <c r="L7" s="246">
        <v>0</v>
      </c>
      <c r="M7" s="247">
        <v>3.5013907614294126E-3</v>
      </c>
      <c r="N7" s="246">
        <v>8.0244473282196083E-3</v>
      </c>
      <c r="O7" s="246">
        <v>1.2981330177867623E-2</v>
      </c>
      <c r="P7" s="246">
        <v>1.8327452733313709E-2</v>
      </c>
      <c r="Q7" s="247">
        <v>2.0874709694028937E-2</v>
      </c>
      <c r="R7" s="246">
        <v>2.2753586698319728E-2</v>
      </c>
      <c r="S7" s="246">
        <v>2.4401845181358361E-2</v>
      </c>
      <c r="T7" s="246">
        <v>2.578351353670506E-2</v>
      </c>
      <c r="U7" s="247">
        <v>2.6874895583455682E-2</v>
      </c>
    </row>
    <row r="8" spans="1:26">
      <c r="A8" s="224">
        <v>0.6</v>
      </c>
      <c r="B8" s="218">
        <v>0</v>
      </c>
      <c r="C8" s="218">
        <v>0</v>
      </c>
      <c r="D8" s="218">
        <v>0</v>
      </c>
      <c r="E8" s="219">
        <v>0</v>
      </c>
      <c r="F8" s="218">
        <v>0</v>
      </c>
      <c r="G8" s="218">
        <v>0</v>
      </c>
      <c r="H8" s="218">
        <v>0</v>
      </c>
      <c r="I8" s="219">
        <v>0</v>
      </c>
      <c r="J8" s="218">
        <v>0</v>
      </c>
      <c r="K8" s="218">
        <v>0</v>
      </c>
      <c r="L8" s="246">
        <v>0</v>
      </c>
      <c r="M8" s="247">
        <v>4.2075517598068046E-3</v>
      </c>
      <c r="N8" s="246">
        <v>9.6652117051521103E-3</v>
      </c>
      <c r="O8" s="246">
        <v>1.5657842078282237E-2</v>
      </c>
      <c r="P8" s="246">
        <v>2.2133025126036775E-2</v>
      </c>
      <c r="Q8" s="247">
        <v>2.52890801506791E-2</v>
      </c>
      <c r="R8" s="246">
        <v>2.7626877642577208E-2</v>
      </c>
      <c r="S8" s="246">
        <v>2.9664204171041746E-2</v>
      </c>
      <c r="T8" s="246">
        <v>3.1360097532581822E-2</v>
      </c>
      <c r="U8" s="247">
        <v>3.272626736233674E-2</v>
      </c>
    </row>
    <row r="9" spans="1:26">
      <c r="A9" s="225">
        <v>0.9</v>
      </c>
      <c r="B9" s="217">
        <v>0</v>
      </c>
      <c r="C9" s="217">
        <v>0</v>
      </c>
      <c r="D9" s="217">
        <v>0</v>
      </c>
      <c r="E9" s="220">
        <v>0</v>
      </c>
      <c r="F9" s="217">
        <v>0</v>
      </c>
      <c r="G9" s="217">
        <v>0</v>
      </c>
      <c r="H9" s="217">
        <v>0</v>
      </c>
      <c r="I9" s="220">
        <v>0</v>
      </c>
      <c r="J9" s="217">
        <v>0</v>
      </c>
      <c r="K9" s="217">
        <v>0</v>
      </c>
      <c r="L9" s="250">
        <v>0</v>
      </c>
      <c r="M9" s="251">
        <v>7.5710040130765321E-3</v>
      </c>
      <c r="N9" s="250">
        <v>1.7452081304784706E-2</v>
      </c>
      <c r="O9" s="250">
        <v>2.8332969843294597E-2</v>
      </c>
      <c r="P9" s="250">
        <v>4.0122696726013984E-2</v>
      </c>
      <c r="Q9" s="251">
        <v>4.6064607667141606E-2</v>
      </c>
      <c r="R9" s="250">
        <v>5.0491640157465094E-2</v>
      </c>
      <c r="S9" s="250">
        <v>5.4311892390316106E-2</v>
      </c>
      <c r="T9" s="250">
        <v>5.74605472222234E-2</v>
      </c>
      <c r="U9" s="251">
        <v>6.0071120801928897E-2</v>
      </c>
    </row>
    <row r="10" spans="1:26">
      <c r="A10" s="227" t="s">
        <v>86</v>
      </c>
      <c r="B10" s="228">
        <v>7.3858119439696557E-2</v>
      </c>
      <c r="C10" s="228">
        <v>7.1781939023995989E-2</v>
      </c>
      <c r="D10" s="228">
        <v>7.456097582235488E-2</v>
      </c>
      <c r="E10" s="229">
        <v>7.4221116746049365E-2</v>
      </c>
      <c r="F10" s="228">
        <v>7.4490302652580498E-2</v>
      </c>
      <c r="G10" s="228">
        <v>6.9736906312265257E-2</v>
      </c>
      <c r="H10" s="228">
        <v>5.9711133409060091E-2</v>
      </c>
      <c r="I10" s="229">
        <v>5.1220453838194846E-2</v>
      </c>
      <c r="J10" s="228">
        <v>4.1004986472168437E-2</v>
      </c>
      <c r="K10" s="228">
        <v>5.0798025663657764E-2</v>
      </c>
      <c r="L10" s="252">
        <v>5.6344433679915928E-2</v>
      </c>
      <c r="M10" s="253">
        <v>5.7647296206492449E-2</v>
      </c>
      <c r="N10" s="252">
        <v>6.3655855971523678E-2</v>
      </c>
      <c r="O10" s="252">
        <v>5.664917800658853E-2</v>
      </c>
      <c r="P10" s="252">
        <v>5.2286511832725147E-2</v>
      </c>
      <c r="Q10" s="253">
        <v>5.5666894367406128E-2</v>
      </c>
      <c r="R10" s="252">
        <v>5.5922134516750432E-2</v>
      </c>
      <c r="S10" s="252">
        <v>5.6889391062699746E-2</v>
      </c>
      <c r="T10" s="252">
        <v>5.8335670926265237E-2</v>
      </c>
      <c r="U10" s="253">
        <v>5.5372584312791684E-2</v>
      </c>
    </row>
    <row r="11" spans="1:26">
      <c r="A11" s="226" t="s">
        <v>87</v>
      </c>
      <c r="B11" s="218">
        <v>7.3642908154792686E-2</v>
      </c>
      <c r="C11" s="218">
        <v>7.1781939023995989E-2</v>
      </c>
      <c r="D11" s="218">
        <v>7.456097582235488E-2</v>
      </c>
      <c r="E11" s="219">
        <v>7.4221116746049365E-2</v>
      </c>
      <c r="F11" s="218">
        <v>7.4490302652580498E-2</v>
      </c>
      <c r="G11" s="218">
        <v>6.9736906312265257E-2</v>
      </c>
      <c r="H11" s="218">
        <v>5.9711133409060091E-2</v>
      </c>
      <c r="I11" s="219">
        <v>5.1220453838194846E-2</v>
      </c>
      <c r="J11" s="248">
        <v>4.1004986472168437E-2</v>
      </c>
      <c r="K11" s="248">
        <v>5.0798025663657764E-2</v>
      </c>
      <c r="L11" s="248">
        <v>5.5572888990313984E-2</v>
      </c>
      <c r="M11" s="249">
        <v>5.7691721269666374E-2</v>
      </c>
      <c r="N11" s="248">
        <v>6.3293178654828974E-2</v>
      </c>
      <c r="O11" s="248">
        <v>5.567033782889097E-2</v>
      </c>
      <c r="P11" s="248">
        <v>5.3530898433922669E-2</v>
      </c>
      <c r="Q11" s="249">
        <v>5.6046049316931912E-2</v>
      </c>
      <c r="R11" s="248">
        <v>5.7883531586993886E-2</v>
      </c>
      <c r="S11" s="248">
        <v>6.0468281457182194E-2</v>
      </c>
      <c r="T11" s="248">
        <v>6.1027075186454116E-2</v>
      </c>
      <c r="U11" s="249">
        <v>5.765723115413901E-2</v>
      </c>
    </row>
    <row r="12" spans="1:26">
      <c r="B12" s="42"/>
      <c r="C12" s="42"/>
      <c r="D12" s="42"/>
      <c r="E12" s="42"/>
      <c r="F12" s="42"/>
    </row>
    <row r="13" spans="1:26">
      <c r="B13" s="42"/>
      <c r="C13" s="42"/>
      <c r="D13" s="42"/>
      <c r="E13" s="42"/>
      <c r="F13" s="42"/>
    </row>
    <row r="15" spans="1:26">
      <c r="A15" s="15" t="s">
        <v>473</v>
      </c>
      <c r="B15" s="519">
        <v>2023</v>
      </c>
      <c r="C15" s="519"/>
      <c r="D15" s="519"/>
      <c r="E15" s="520"/>
      <c r="F15" s="519">
        <v>2024</v>
      </c>
      <c r="G15" s="519"/>
      <c r="H15" s="519"/>
      <c r="I15" s="520"/>
      <c r="J15" s="519">
        <v>2025</v>
      </c>
      <c r="K15" s="519"/>
      <c r="L15" s="519"/>
      <c r="M15" s="520"/>
      <c r="N15" s="519">
        <v>2026</v>
      </c>
      <c r="O15" s="519"/>
      <c r="P15" s="519"/>
      <c r="Q15" s="520"/>
      <c r="R15" s="519">
        <v>2027</v>
      </c>
      <c r="S15" s="519"/>
      <c r="T15" s="519"/>
      <c r="U15" s="520"/>
      <c r="V15" s="519">
        <v>2028</v>
      </c>
      <c r="W15" s="519"/>
      <c r="X15" s="519"/>
      <c r="Y15" s="520"/>
      <c r="Z15" s="15">
        <v>2029</v>
      </c>
    </row>
    <row r="16" spans="1:26">
      <c r="A16" s="224" t="s">
        <v>84</v>
      </c>
      <c r="B16" s="221" t="s">
        <v>4</v>
      </c>
      <c r="C16" s="221" t="s">
        <v>1</v>
      </c>
      <c r="D16" s="221" t="s">
        <v>2</v>
      </c>
      <c r="E16" s="222" t="s">
        <v>3</v>
      </c>
      <c r="F16" s="221" t="s">
        <v>4</v>
      </c>
      <c r="G16" s="221" t="s">
        <v>1</v>
      </c>
      <c r="H16" s="221" t="s">
        <v>2</v>
      </c>
      <c r="I16" s="222" t="s">
        <v>3</v>
      </c>
      <c r="J16" s="221" t="s">
        <v>4</v>
      </c>
      <c r="K16" s="221" t="s">
        <v>1</v>
      </c>
      <c r="L16" s="221" t="s">
        <v>2</v>
      </c>
      <c r="M16" s="222" t="s">
        <v>3</v>
      </c>
      <c r="N16" s="221" t="s">
        <v>4</v>
      </c>
      <c r="O16" s="221" t="s">
        <v>1</v>
      </c>
      <c r="P16" s="221" t="s">
        <v>2</v>
      </c>
      <c r="Q16" s="222" t="s">
        <v>3</v>
      </c>
      <c r="R16" s="221" t="s">
        <v>4</v>
      </c>
      <c r="S16" s="221" t="s">
        <v>1</v>
      </c>
      <c r="T16" s="221" t="s">
        <v>2</v>
      </c>
      <c r="U16" s="222" t="s">
        <v>3</v>
      </c>
      <c r="V16" s="221" t="s">
        <v>4</v>
      </c>
      <c r="W16" s="221" t="s">
        <v>1</v>
      </c>
      <c r="X16" s="221" t="s">
        <v>2</v>
      </c>
      <c r="Y16" s="222" t="s">
        <v>3</v>
      </c>
      <c r="Z16" s="221" t="s">
        <v>4</v>
      </c>
    </row>
    <row r="17" spans="1:26">
      <c r="A17" s="224" t="s">
        <v>5</v>
      </c>
      <c r="B17" s="218">
        <v>7.9735202599999999E-2</v>
      </c>
      <c r="C17" s="218">
        <v>5.7571943900000006E-2</v>
      </c>
      <c r="D17" s="218">
        <v>8.1776836399999997E-2</v>
      </c>
      <c r="E17" s="218">
        <v>7.9261382800000002E-2</v>
      </c>
      <c r="F17" s="218">
        <v>8.0708464299999991E-2</v>
      </c>
      <c r="G17" s="218">
        <v>4.1146024499999996E-2</v>
      </c>
      <c r="H17" s="218">
        <v>4.37909779E-2</v>
      </c>
      <c r="I17" s="218">
        <v>4.8385283199999997E-2</v>
      </c>
      <c r="J17" s="218">
        <v>2.6420500400000001E-2</v>
      </c>
      <c r="K17" s="218">
        <v>7.7860457600000002E-2</v>
      </c>
      <c r="L17" s="218">
        <v>6.4908606699999996E-2</v>
      </c>
      <c r="M17" s="218">
        <v>9.08028855E-2</v>
      </c>
      <c r="N17" s="218">
        <v>7.6561016500000009E-2</v>
      </c>
      <c r="O17" s="218">
        <v>1.2231248599999996E-2</v>
      </c>
      <c r="P17" s="218">
        <v>-2.0347313299999996E-2</v>
      </c>
      <c r="Q17" s="218">
        <v>-5.22123294E-2</v>
      </c>
      <c r="R17" s="218">
        <v>-5.64612902E-2</v>
      </c>
      <c r="S17" s="218">
        <v>-5.808129129999999E-2</v>
      </c>
      <c r="T17" s="218">
        <v>-7.1782159999999984E-2</v>
      </c>
      <c r="U17" s="218">
        <v>-8.2156593499999986E-2</v>
      </c>
      <c r="V17" s="218">
        <v>-9.0197310900000008E-2</v>
      </c>
      <c r="W17" s="218">
        <v>-9.7795999799999991E-2</v>
      </c>
      <c r="X17" s="218">
        <v>-0.1046301444</v>
      </c>
      <c r="Y17" s="218">
        <v>-0.105865747</v>
      </c>
      <c r="Z17" s="218">
        <v>-0.15054023720000001</v>
      </c>
    </row>
    <row r="18" spans="1:26">
      <c r="A18" s="224" t="s">
        <v>6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3.9999999756901163E-10</v>
      </c>
      <c r="O18" s="218">
        <v>2.2326893400000002E-2</v>
      </c>
      <c r="P18" s="218">
        <v>3.48330933E-2</v>
      </c>
      <c r="Q18" s="218">
        <v>4.4199409000000002E-2</v>
      </c>
      <c r="R18" s="218">
        <v>5.3498318399999994E-2</v>
      </c>
      <c r="S18" s="218">
        <v>5.7535026399999994E-2</v>
      </c>
      <c r="T18" s="218">
        <v>6.2572991499999994E-2</v>
      </c>
      <c r="U18" s="218">
        <v>6.5280843549999995E-2</v>
      </c>
      <c r="V18" s="218">
        <v>6.7184486700000004E-2</v>
      </c>
      <c r="W18" s="218">
        <v>6.885846209999999E-2</v>
      </c>
      <c r="X18" s="218">
        <v>6.9803765800000001E-2</v>
      </c>
      <c r="Y18" s="218">
        <v>7.0276635000000004E-2</v>
      </c>
      <c r="Z18" s="218">
        <v>7.0609170700000001E-2</v>
      </c>
    </row>
    <row r="19" spans="1:26">
      <c r="A19" s="224" t="s">
        <v>7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2.9999999817675868E-10</v>
      </c>
      <c r="O19" s="218">
        <v>1.29133123E-2</v>
      </c>
      <c r="P19" s="218">
        <v>2.0353646600000001E-2</v>
      </c>
      <c r="Q19" s="218">
        <v>2.6036173800000003E-2</v>
      </c>
      <c r="R19" s="218">
        <v>3.1757609900000004E-2</v>
      </c>
      <c r="S19" s="218">
        <v>3.4285663399999999E-2</v>
      </c>
      <c r="T19" s="218">
        <v>3.7419816499999994E-2</v>
      </c>
      <c r="U19" s="218">
        <v>3.9112628050000001E-2</v>
      </c>
      <c r="V19" s="218">
        <v>4.0322959899999997E-2</v>
      </c>
      <c r="W19" s="218">
        <v>4.1387234300000006E-2</v>
      </c>
      <c r="X19" s="218">
        <v>4.2002822799999999E-2</v>
      </c>
      <c r="Y19" s="218">
        <v>4.2324939500000006E-2</v>
      </c>
      <c r="Z19" s="218">
        <v>4.2550731600000002E-2</v>
      </c>
    </row>
    <row r="20" spans="1:26">
      <c r="A20" s="224" t="s">
        <v>85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1.9999999878450582E-10</v>
      </c>
      <c r="O20" s="218">
        <v>1.1036448100000006E-2</v>
      </c>
      <c r="P20" s="218">
        <v>1.7514814400000002E-2</v>
      </c>
      <c r="Q20" s="218">
        <v>2.2526339700000002E-2</v>
      </c>
      <c r="R20" s="218">
        <v>2.76187076E-2</v>
      </c>
      <c r="S20" s="218">
        <v>2.9894665799999998E-2</v>
      </c>
      <c r="T20" s="218">
        <v>3.2704464699999998E-2</v>
      </c>
      <c r="U20" s="218">
        <v>3.42269412E-2</v>
      </c>
      <c r="V20" s="218">
        <v>3.5326994800000004E-2</v>
      </c>
      <c r="W20" s="218">
        <v>3.62942027E-2</v>
      </c>
      <c r="X20" s="218">
        <v>3.68619923E-2</v>
      </c>
      <c r="Y20" s="218">
        <v>3.7166907200000002E-2</v>
      </c>
      <c r="Z20" s="218">
        <v>3.7380334899999999E-2</v>
      </c>
    </row>
    <row r="21" spans="1:26">
      <c r="A21" s="224">
        <v>0.3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2.9999999817675868E-10</v>
      </c>
      <c r="O21" s="218">
        <v>1.1158726099999993E-2</v>
      </c>
      <c r="P21" s="218">
        <v>1.7820198200000005E-2</v>
      </c>
      <c r="Q21" s="218">
        <v>2.3032978499999999E-2</v>
      </c>
      <c r="R21" s="218">
        <v>2.8373747199999997E-2</v>
      </c>
      <c r="S21" s="218">
        <v>3.0785170100000005E-2</v>
      </c>
      <c r="T21" s="218">
        <v>3.3751282199999996E-2</v>
      </c>
      <c r="U21" s="218">
        <v>3.5363082500000004E-2</v>
      </c>
      <c r="V21" s="218">
        <v>3.6538354899999993E-2</v>
      </c>
      <c r="W21" s="218">
        <v>3.7571552000000008E-2</v>
      </c>
      <c r="X21" s="218">
        <v>3.8185890300000011E-2</v>
      </c>
      <c r="Y21" s="218">
        <v>3.8522925400000005E-2</v>
      </c>
      <c r="Z21" s="218">
        <v>3.87586184E-2</v>
      </c>
    </row>
    <row r="22" spans="1:26">
      <c r="A22" s="224">
        <v>0.6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2.0000000766628999E-10</v>
      </c>
      <c r="O22" s="218">
        <v>1.3374423200000009E-2</v>
      </c>
      <c r="P22" s="218">
        <v>2.1505328899999999E-2</v>
      </c>
      <c r="Q22" s="218">
        <v>2.7946986700000006E-2</v>
      </c>
      <c r="R22" s="218">
        <v>3.4605535899999998E-2</v>
      </c>
      <c r="S22" s="218">
        <v>3.7644755399999993E-2</v>
      </c>
      <c r="T22" s="218">
        <v>4.1368709300000008E-2</v>
      </c>
      <c r="U22" s="218">
        <v>4.339858399999999E-2</v>
      </c>
      <c r="V22" s="218">
        <v>4.4892784999999991E-2</v>
      </c>
      <c r="W22" s="218">
        <v>4.6206087E-2</v>
      </c>
      <c r="X22" s="218">
        <v>4.6997381899999996E-2</v>
      </c>
      <c r="Y22" s="218">
        <v>4.74407643E-2</v>
      </c>
      <c r="Z22" s="218">
        <v>4.7750625400000003E-2</v>
      </c>
    </row>
    <row r="23" spans="1:26">
      <c r="A23" s="225">
        <v>0.9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4.9999999696126447E-10</v>
      </c>
      <c r="O23" s="218">
        <v>2.3972209399999986E-2</v>
      </c>
      <c r="P23" s="218">
        <v>3.8943497899999999E-2</v>
      </c>
      <c r="Q23" s="218">
        <v>5.1021043299999992E-2</v>
      </c>
      <c r="R23" s="218">
        <v>6.3668786000000019E-2</v>
      </c>
      <c r="S23" s="218">
        <v>6.9533644000000019E-2</v>
      </c>
      <c r="T23" s="218">
        <v>7.6680526999999998E-2</v>
      </c>
      <c r="U23" s="218">
        <v>8.0593951999999996E-2</v>
      </c>
      <c r="V23" s="218">
        <v>8.3513314000000005E-2</v>
      </c>
      <c r="W23" s="218">
        <v>8.6078181999999989E-2</v>
      </c>
      <c r="X23" s="218">
        <v>8.7652655999999995E-2</v>
      </c>
      <c r="Y23" s="218">
        <v>8.8560031000000011E-2</v>
      </c>
      <c r="Z23" s="218">
        <v>8.9193895999999995E-2</v>
      </c>
    </row>
    <row r="24" spans="1:26">
      <c r="A24" s="227" t="s">
        <v>86</v>
      </c>
      <c r="B24" s="228">
        <v>7.9735202599999999E-2</v>
      </c>
      <c r="C24" s="228">
        <v>5.7571943900000006E-2</v>
      </c>
      <c r="D24" s="228">
        <v>8.1776836399999997E-2</v>
      </c>
      <c r="E24" s="228">
        <v>7.9261382800000002E-2</v>
      </c>
      <c r="F24" s="228">
        <v>8.0708464299999991E-2</v>
      </c>
      <c r="G24" s="228">
        <v>4.1146024499999996E-2</v>
      </c>
      <c r="H24" s="228">
        <v>4.37909779E-2</v>
      </c>
      <c r="I24" s="228">
        <v>4.8385283199999997E-2</v>
      </c>
      <c r="J24" s="228">
        <v>2.6420500400000001E-2</v>
      </c>
      <c r="K24" s="228">
        <v>7.7860457600000002E-2</v>
      </c>
      <c r="L24" s="228">
        <v>6.4908552800000005E-2</v>
      </c>
      <c r="M24" s="228">
        <v>9.0802907299999999E-2</v>
      </c>
      <c r="N24" s="228">
        <v>7.8655973800000001E-2</v>
      </c>
      <c r="O24" s="228">
        <v>6.2235862099999997E-2</v>
      </c>
      <c r="P24" s="228">
        <v>4.2880971800000001E-2</v>
      </c>
      <c r="Q24" s="228">
        <v>3.4157793299999996E-2</v>
      </c>
      <c r="R24" s="228">
        <v>4.0808177199999997E-2</v>
      </c>
      <c r="S24" s="228">
        <v>4.2931205200000003E-2</v>
      </c>
      <c r="T24" s="228">
        <v>5.8105418399999997E-2</v>
      </c>
      <c r="U24" s="228">
        <v>6.6028176699999996E-2</v>
      </c>
      <c r="V24" s="228">
        <v>6.4165917200000006E-2</v>
      </c>
      <c r="W24" s="228">
        <v>6.3581792299999995E-2</v>
      </c>
      <c r="X24" s="228">
        <v>5.8733217599999998E-2</v>
      </c>
      <c r="Y24" s="228">
        <v>5.2540463799999999E-2</v>
      </c>
      <c r="Z24" s="228">
        <v>4.8743799099999999E-2</v>
      </c>
    </row>
    <row r="25" spans="1:26">
      <c r="A25" s="226" t="s">
        <v>87</v>
      </c>
      <c r="B25" s="218">
        <v>7.9735202599999999E-2</v>
      </c>
      <c r="C25" s="218">
        <v>5.7571943900000006E-2</v>
      </c>
      <c r="D25" s="218">
        <v>8.1776836399999997E-2</v>
      </c>
      <c r="E25" s="218">
        <v>7.9261382800000002E-2</v>
      </c>
      <c r="F25" s="218">
        <v>8.0708464299999991E-2</v>
      </c>
      <c r="G25" s="218">
        <v>4.1146024499999996E-2</v>
      </c>
      <c r="H25" s="218">
        <v>4.37909779E-2</v>
      </c>
      <c r="I25" s="218">
        <v>4.8385283199999997E-2</v>
      </c>
      <c r="J25" s="218">
        <v>2.64205764E-2</v>
      </c>
      <c r="K25" s="218">
        <v>7.7860231200000005E-2</v>
      </c>
      <c r="L25" s="218">
        <v>6.4908606699999996E-2</v>
      </c>
      <c r="M25" s="218">
        <v>9.08028855E-2</v>
      </c>
      <c r="N25" s="218">
        <v>7.65610174E-2</v>
      </c>
      <c r="O25" s="218">
        <v>5.8507902400000006E-2</v>
      </c>
      <c r="P25" s="218">
        <v>5.2354241000000003E-2</v>
      </c>
      <c r="Q25" s="218">
        <v>4.0549593100000003E-2</v>
      </c>
      <c r="R25" s="218">
        <v>5.6413345699999999E-2</v>
      </c>
      <c r="S25" s="218">
        <v>6.3634064300000001E-2</v>
      </c>
      <c r="T25" s="218">
        <v>6.0915112699999996E-2</v>
      </c>
      <c r="U25" s="218">
        <v>5.6463819300000002E-2</v>
      </c>
      <c r="V25" s="218">
        <v>5.2637130499999997E-2</v>
      </c>
      <c r="W25" s="218">
        <v>4.8743899300000004E-2</v>
      </c>
      <c r="X25" s="218">
        <v>4.40384365E-2</v>
      </c>
      <c r="Y25" s="218">
        <v>4.3902734700000001E-2</v>
      </c>
      <c r="Z25" s="218"/>
    </row>
    <row r="28" spans="1:26">
      <c r="A28" s="15">
        <v>60</v>
      </c>
      <c r="B28" s="510">
        <v>7.9735279200000009E-2</v>
      </c>
      <c r="C28" s="510">
        <v>5.7571986500000005E-2</v>
      </c>
      <c r="D28" s="510">
        <v>8.1776885199999996E-2</v>
      </c>
      <c r="E28" s="510">
        <v>7.9261399100000005E-2</v>
      </c>
      <c r="F28" s="510">
        <v>8.0708411899999999E-2</v>
      </c>
      <c r="G28" s="510">
        <v>4.1146104099999997E-2</v>
      </c>
      <c r="H28" s="510">
        <v>4.3790881300000001E-2</v>
      </c>
      <c r="I28" s="510">
        <v>4.8385227999999995E-2</v>
      </c>
      <c r="J28" s="510">
        <v>2.6420539600000001E-2</v>
      </c>
      <c r="K28" s="510">
        <v>7.7860294900000002E-2</v>
      </c>
      <c r="L28" s="510">
        <v>6.490870809999999E-2</v>
      </c>
      <c r="M28" s="510">
        <v>9.080281870000001E-2</v>
      </c>
      <c r="N28" s="510">
        <v>7.9000000000000001E-2</v>
      </c>
      <c r="O28" s="510">
        <v>3.9223772900000002E-2</v>
      </c>
      <c r="P28" s="510">
        <v>5.3802269999999996E-3</v>
      </c>
      <c r="Q28" s="510">
        <v>-1.411573E-2</v>
      </c>
      <c r="R28" s="510">
        <v>-1.5839728600000002E-2</v>
      </c>
      <c r="S28" s="510">
        <v>-2.0635745699999999E-2</v>
      </c>
      <c r="T28" s="510">
        <v>-1.2608570699999998E-2</v>
      </c>
      <c r="U28" s="510">
        <v>-7.5074617499999996E-3</v>
      </c>
      <c r="V28" s="510">
        <v>-1.1298010599999998E-2</v>
      </c>
      <c r="W28" s="510">
        <v>-1.4488441000000001E-2</v>
      </c>
      <c r="X28" s="510">
        <v>-1.97560063E-2</v>
      </c>
      <c r="Y28" s="510">
        <v>-2.6832809400000001E-2</v>
      </c>
      <c r="Z28" s="510">
        <v>-3.0729682299999998E-2</v>
      </c>
    </row>
  </sheetData>
  <mergeCells count="11">
    <mergeCell ref="V15:Y15"/>
    <mergeCell ref="B15:E15"/>
    <mergeCell ref="F15:I15"/>
    <mergeCell ref="J15:M15"/>
    <mergeCell ref="N15:Q15"/>
    <mergeCell ref="R15:U15"/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AR61"/>
  <sheetViews>
    <sheetView zoomScaleNormal="100" workbookViewId="0">
      <pane xSplit="1" ySplit="2" topLeftCell="B5" activePane="bottomRight" state="frozen"/>
      <selection pane="topRight" activeCell="R1" sqref="R1"/>
      <selection pane="bottomLeft" activeCell="A3" sqref="A3"/>
      <selection pane="bottomRight" activeCell="T34" sqref="T34"/>
    </sheetView>
  </sheetViews>
  <sheetFormatPr defaultColWidth="7.42578125" defaultRowHeight="12.6" customHeight="1"/>
  <cols>
    <col min="1" max="1" width="52.42578125" style="22" customWidth="1"/>
    <col min="2" max="5" width="7.42578125" style="22" bestFit="1" customWidth="1"/>
    <col min="6" max="13" width="7.42578125" style="22"/>
    <col min="14" max="16" width="7.42578125" style="22" bestFit="1" customWidth="1"/>
    <col min="17" max="43" width="7.42578125" style="22" customWidth="1"/>
    <col min="44" max="16384" width="7.42578125" style="22"/>
  </cols>
  <sheetData>
    <row r="1" spans="1:44" s="20" customFormat="1" ht="12.6" customHeight="1">
      <c r="B1" s="104">
        <v>2022</v>
      </c>
      <c r="C1" s="104"/>
      <c r="D1" s="104"/>
      <c r="E1" s="104"/>
      <c r="F1" s="104">
        <v>2023</v>
      </c>
      <c r="G1" s="104"/>
      <c r="H1" s="104"/>
      <c r="I1" s="104"/>
      <c r="J1" s="104">
        <v>2024</v>
      </c>
      <c r="K1" s="104"/>
      <c r="L1" s="104"/>
      <c r="M1" s="104"/>
      <c r="N1" s="21">
        <v>2025</v>
      </c>
      <c r="O1" s="21"/>
      <c r="P1" s="21"/>
      <c r="Q1" s="21"/>
      <c r="R1" s="21">
        <v>2026</v>
      </c>
    </row>
    <row r="2" spans="1:44" s="20" customFormat="1" ht="12.6" customHeight="1">
      <c r="B2" s="102" t="s">
        <v>4</v>
      </c>
      <c r="C2" s="102" t="s">
        <v>1</v>
      </c>
      <c r="D2" s="102" t="s">
        <v>2</v>
      </c>
      <c r="E2" s="102" t="s">
        <v>3</v>
      </c>
      <c r="F2" s="102" t="s">
        <v>4</v>
      </c>
      <c r="G2" s="102" t="s">
        <v>1</v>
      </c>
      <c r="H2" s="102" t="s">
        <v>2</v>
      </c>
      <c r="I2" s="103" t="s">
        <v>3</v>
      </c>
      <c r="J2" s="103" t="s">
        <v>4</v>
      </c>
      <c r="K2" s="103" t="s">
        <v>1</v>
      </c>
      <c r="L2" s="103" t="s">
        <v>2</v>
      </c>
      <c r="M2" s="103" t="s">
        <v>3</v>
      </c>
      <c r="N2" s="23" t="s">
        <v>4</v>
      </c>
      <c r="O2" s="23" t="s">
        <v>1</v>
      </c>
      <c r="P2" s="23" t="s">
        <v>2</v>
      </c>
      <c r="Q2" s="23" t="s">
        <v>3</v>
      </c>
      <c r="R2" s="23" t="s">
        <v>4</v>
      </c>
    </row>
    <row r="3" spans="1:44" ht="12.6" customHeight="1">
      <c r="A3" s="24" t="s">
        <v>88</v>
      </c>
    </row>
    <row r="4" spans="1:44" s="25" customFormat="1" ht="12.6" customHeight="1">
      <c r="A4" s="27" t="s">
        <v>89</v>
      </c>
      <c r="B4" s="28"/>
      <c r="C4" s="28"/>
      <c r="D4" s="28"/>
      <c r="E4" s="28"/>
      <c r="F4" s="28">
        <v>6.8817850763485122E-2</v>
      </c>
      <c r="G4" s="28">
        <v>6.7505827243030669E-2</v>
      </c>
      <c r="H4" s="28">
        <v>6.8646864996865675E-2</v>
      </c>
      <c r="I4" s="28">
        <v>7.645303396333647E-2</v>
      </c>
      <c r="J4" s="28">
        <v>1.1461267605633818E-2</v>
      </c>
      <c r="K4" s="28">
        <v>1.1177117711771212E-2</v>
      </c>
      <c r="L4" s="28">
        <v>1.1210121012101171E-2</v>
      </c>
      <c r="M4" s="28">
        <v>1.1210121430433206E-2</v>
      </c>
      <c r="N4" s="28">
        <v>2.3820734190875603E-2</v>
      </c>
      <c r="O4" s="28">
        <v>2.3883110666260476E-2</v>
      </c>
      <c r="P4" s="28">
        <v>2.384969375210777E-2</v>
      </c>
      <c r="Q4" s="28">
        <v>2.3849692706694903E-2</v>
      </c>
      <c r="R4" s="28">
        <v>3.2684739807531393E-4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</row>
    <row r="5" spans="1:44" s="25" customFormat="1" ht="12.6" customHeight="1">
      <c r="A5" s="38" t="s">
        <v>103</v>
      </c>
      <c r="B5" s="28">
        <v>3.4932469654085065E-2</v>
      </c>
      <c r="C5" s="28">
        <v>2.785426008546351E-2</v>
      </c>
      <c r="D5" s="28">
        <v>2.6199201263416606E-2</v>
      </c>
      <c r="E5" s="28">
        <v>1.4819020649415988E-2</v>
      </c>
      <c r="F5" s="28">
        <v>5.9016903975278041E-2</v>
      </c>
      <c r="G5" s="28">
        <v>5.3654322588282302E-2</v>
      </c>
      <c r="H5" s="28">
        <v>6.3363587756716314E-2</v>
      </c>
      <c r="I5" s="28">
        <v>7.763725072237225E-2</v>
      </c>
      <c r="J5" s="28">
        <v>3.4647887323943576E-2</v>
      </c>
      <c r="K5" s="28">
        <v>2.9922992299229925E-2</v>
      </c>
      <c r="L5" s="28">
        <v>1.5008140814081406E-2</v>
      </c>
      <c r="M5" s="28">
        <v>1.3724303501034102E-2</v>
      </c>
      <c r="N5" s="28">
        <v>2.0660214791735593E-2</v>
      </c>
      <c r="O5" s="28">
        <v>1.8709256277470814E-2</v>
      </c>
      <c r="P5" s="28">
        <v>1.4518434708819746E-2</v>
      </c>
      <c r="Q5" s="28">
        <v>1.3165291584279433E-2</v>
      </c>
      <c r="R5" s="28">
        <v>-1.6667295843758714E-2</v>
      </c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</row>
    <row r="6" spans="1:44" s="25" customFormat="1" ht="12.6" customHeight="1">
      <c r="A6" s="38" t="s">
        <v>91</v>
      </c>
      <c r="B6" s="28">
        <v>1.5562372965066587E-3</v>
      </c>
      <c r="C6" s="28">
        <v>-1.2848713810319269E-3</v>
      </c>
      <c r="D6" s="28">
        <v>-1.0736589048660308E-2</v>
      </c>
      <c r="E6" s="28">
        <v>-1.6531411249322937E-2</v>
      </c>
      <c r="F6" s="28">
        <v>-8.1092790983542939E-3</v>
      </c>
      <c r="G6" s="28">
        <v>-1.0498432445788557E-2</v>
      </c>
      <c r="H6" s="28">
        <v>2.7152330026367012E-3</v>
      </c>
      <c r="I6" s="28">
        <v>-5.3526597508407915E-3</v>
      </c>
      <c r="J6" s="28">
        <v>-6.7957746478873229E-3</v>
      </c>
      <c r="K6" s="28">
        <v>2.6842684268426819E-3</v>
      </c>
      <c r="L6" s="28">
        <v>6.2327832783278274E-3</v>
      </c>
      <c r="M6" s="28">
        <v>9.7184392410649134E-3</v>
      </c>
      <c r="N6" s="28">
        <v>3.1313641189883545E-3</v>
      </c>
      <c r="O6" s="28">
        <v>-7.1530527873275582E-3</v>
      </c>
      <c r="P6" s="28">
        <v>-3.240679293725993E-3</v>
      </c>
      <c r="Q6" s="28">
        <v>3.175210133992511E-3</v>
      </c>
      <c r="R6" s="28">
        <v>6.8403731584027187E-4</v>
      </c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</row>
    <row r="7" spans="1:44" s="25" customFormat="1" ht="12.6" customHeight="1">
      <c r="A7" s="38" t="s">
        <v>95</v>
      </c>
      <c r="B7" s="28">
        <v>-2.6994092281974805E-2</v>
      </c>
      <c r="C7" s="28">
        <v>-2.4287788589927816E-2</v>
      </c>
      <c r="D7" s="28">
        <v>-1.2670005031597228E-2</v>
      </c>
      <c r="E7" s="28">
        <v>4.7722672545684802E-3</v>
      </c>
      <c r="F7" s="28">
        <v>1.795726892576751E-2</v>
      </c>
      <c r="G7" s="28">
        <v>2.4349937100536744E-2</v>
      </c>
      <c r="H7" s="28">
        <v>2.568044237512826E-3</v>
      </c>
      <c r="I7" s="28">
        <v>4.1210743214437637E-3</v>
      </c>
      <c r="J7" s="28">
        <v>-1.6430457746478892E-2</v>
      </c>
      <c r="K7" s="28">
        <v>-2.1430143014301451E-2</v>
      </c>
      <c r="L7" s="28">
        <v>-1.0030363036303622E-2</v>
      </c>
      <c r="M7" s="28">
        <v>-1.2188616911225435E-2</v>
      </c>
      <c r="N7" s="28">
        <v>2.4803745800776475E-5</v>
      </c>
      <c r="O7" s="28">
        <v>1.2326907176117334E-2</v>
      </c>
      <c r="P7" s="28">
        <v>1.2571938337014105E-2</v>
      </c>
      <c r="Q7" s="28">
        <v>7.5091909884229665E-3</v>
      </c>
      <c r="R7" s="28">
        <v>1.6310101224318772E-2</v>
      </c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</row>
    <row r="8" spans="1:44" s="25" customFormat="1" ht="12.6" customHeight="1">
      <c r="A8" s="3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</row>
    <row r="9" spans="1:44" ht="12.6" customHeight="1">
      <c r="A9" s="24" t="s">
        <v>94</v>
      </c>
    </row>
    <row r="10" spans="1:44" ht="12.6" customHeight="1">
      <c r="A10" s="99" t="s">
        <v>103</v>
      </c>
      <c r="B10" s="43"/>
      <c r="C10" s="43"/>
      <c r="D10" s="43"/>
      <c r="E10" s="43"/>
      <c r="F10" s="43">
        <v>0.11117215857531759</v>
      </c>
      <c r="G10" s="43">
        <v>9.8052075705586939E-2</v>
      </c>
      <c r="H10" s="43">
        <v>0.11309188085837851</v>
      </c>
      <c r="I10" s="43">
        <v>0.14150047483380823</v>
      </c>
      <c r="J10" s="43">
        <v>6.2764175771592434E-2</v>
      </c>
      <c r="K10" s="43">
        <v>5.3162379798295634E-2</v>
      </c>
      <c r="L10" s="43">
        <v>2.5717086412305745E-2</v>
      </c>
      <c r="M10" s="43">
        <v>2.3588322270549966E-2</v>
      </c>
      <c r="N10" s="43">
        <v>3.5643103707038826E-2</v>
      </c>
      <c r="O10" s="43">
        <v>3.1914482963403046E-2</v>
      </c>
      <c r="P10" s="43">
        <v>2.4526099274722046E-2</v>
      </c>
      <c r="Q10" s="43">
        <v>2.2353900151007355E-2</v>
      </c>
      <c r="R10" s="43">
        <v>-2.8414284335296802E-2</v>
      </c>
    </row>
    <row r="11" spans="1:44" ht="12.6" customHeight="1">
      <c r="A11" s="100" t="s">
        <v>46</v>
      </c>
      <c r="B11" s="28"/>
      <c r="C11" s="28"/>
      <c r="D11" s="28"/>
      <c r="E11" s="28"/>
      <c r="F11" s="28">
        <v>5.8516652960526327E-2</v>
      </c>
      <c r="G11" s="28">
        <v>6.9365025268675481E-2</v>
      </c>
      <c r="H11" s="28">
        <v>7.240804528241078E-2</v>
      </c>
      <c r="I11" s="28">
        <v>4.9555382888716207E-2</v>
      </c>
      <c r="J11" s="28">
        <v>-1.9140282319164207E-2</v>
      </c>
      <c r="K11" s="28">
        <v>-3.2835587522476742E-2</v>
      </c>
      <c r="L11" s="28">
        <v>-3.7572764288945862E-2</v>
      </c>
      <c r="M11" s="28">
        <v>-2.0380320972379549E-2</v>
      </c>
      <c r="N11" s="28">
        <v>2.8045174846165387E-2</v>
      </c>
      <c r="O11" s="28">
        <v>3.3572860218246604E-2</v>
      </c>
      <c r="P11" s="28">
        <v>1.5542091264759543E-2</v>
      </c>
      <c r="Q11" s="28">
        <v>2.2186270483254413E-2</v>
      </c>
      <c r="R11" s="28">
        <v>-3.9244760151783735E-2</v>
      </c>
    </row>
    <row r="12" spans="1:44" ht="12.6" customHeight="1">
      <c r="A12" s="100" t="s">
        <v>41</v>
      </c>
      <c r="B12" s="28"/>
      <c r="C12" s="28"/>
      <c r="D12" s="28"/>
      <c r="E12" s="28"/>
      <c r="F12" s="28">
        <v>1.5185458257713244E-2</v>
      </c>
      <c r="G12" s="28">
        <v>7.9493098436664317E-3</v>
      </c>
      <c r="H12" s="28">
        <v>1.3035311417291112E-2</v>
      </c>
      <c r="I12" s="28">
        <v>1.3554346887680225E-2</v>
      </c>
      <c r="J12" s="28">
        <v>7.5763617513358314E-3</v>
      </c>
      <c r="K12" s="28">
        <v>4.3780783363302281E-3</v>
      </c>
      <c r="L12" s="28">
        <v>2.6964258784497115E-3</v>
      </c>
      <c r="M12" s="28">
        <v>-8.5808646582816606E-3</v>
      </c>
      <c r="N12" s="28">
        <v>-1.4445444994747091E-3</v>
      </c>
      <c r="O12" s="28">
        <v>8.3267760374137034E-3</v>
      </c>
      <c r="P12" s="28">
        <v>1.5016474234473708E-2</v>
      </c>
      <c r="Q12" s="28">
        <v>1.9051306544133426E-2</v>
      </c>
      <c r="R12" s="28">
        <v>1.0707007218196094E-2</v>
      </c>
    </row>
    <row r="13" spans="1:44" ht="12.6" customHeight="1">
      <c r="A13" s="100" t="s">
        <v>104</v>
      </c>
      <c r="B13" s="28"/>
      <c r="C13" s="28"/>
      <c r="D13" s="28"/>
      <c r="E13" s="28"/>
      <c r="F13" s="28">
        <v>-1.4542096755898286E-3</v>
      </c>
      <c r="G13" s="28">
        <v>-7.8265505231864801E-3</v>
      </c>
      <c r="H13" s="28">
        <v>-2.4952662960277287E-3</v>
      </c>
      <c r="I13" s="28">
        <v>1.3036346369679723E-2</v>
      </c>
      <c r="J13" s="28">
        <v>2.0735305845761176E-3</v>
      </c>
      <c r="K13" s="28">
        <v>-1.0945195840825627E-3</v>
      </c>
      <c r="L13" s="28">
        <v>-2.7009500829437657E-3</v>
      </c>
      <c r="M13" s="28">
        <v>-9.5574380755256653E-3</v>
      </c>
      <c r="N13" s="28">
        <v>1.4293861623893123E-2</v>
      </c>
      <c r="O13" s="28">
        <v>7.1531437903644838E-3</v>
      </c>
      <c r="P13" s="28">
        <v>5.3024834118205917E-3</v>
      </c>
      <c r="Q13" s="28">
        <v>3.3198112750565801E-3</v>
      </c>
      <c r="R13" s="28">
        <v>-1.815726905553057E-2</v>
      </c>
    </row>
    <row r="14" spans="1:44" ht="12.6" customHeight="1">
      <c r="A14" s="100" t="s">
        <v>105</v>
      </c>
      <c r="B14" s="28"/>
      <c r="C14" s="28"/>
      <c r="D14" s="28"/>
      <c r="E14" s="28"/>
      <c r="F14" s="28">
        <v>-2.9358907100725971E-3</v>
      </c>
      <c r="G14" s="28">
        <v>2.8578026425016868E-3</v>
      </c>
      <c r="H14" s="28">
        <v>5.1424475599602471E-3</v>
      </c>
      <c r="I14" s="28">
        <v>1.5194681861348524E-2</v>
      </c>
      <c r="J14" s="28">
        <v>1.706675173458809E-2</v>
      </c>
      <c r="K14" s="28">
        <v>4.221718395747003E-3</v>
      </c>
      <c r="L14" s="28">
        <v>1.8006333886291699E-3</v>
      </c>
      <c r="M14" s="28">
        <v>1.2111534400899999E-2</v>
      </c>
      <c r="N14" s="28">
        <v>-2.1641903046675675E-3</v>
      </c>
      <c r="O14" s="28">
        <v>1.1327295672184694E-2</v>
      </c>
      <c r="P14" s="28">
        <v>9.8720434960957223E-3</v>
      </c>
      <c r="Q14" s="28">
        <v>4.2529890799571863E-3</v>
      </c>
      <c r="R14" s="28">
        <v>1.9550345516022539E-3</v>
      </c>
    </row>
    <row r="15" spans="1:44" ht="12.6" customHeight="1">
      <c r="A15" s="100" t="s">
        <v>57</v>
      </c>
      <c r="B15" s="28"/>
      <c r="C15" s="28"/>
      <c r="D15" s="28"/>
      <c r="E15" s="28"/>
      <c r="F15" s="28">
        <v>1.4254090573956449E-2</v>
      </c>
      <c r="G15" s="28">
        <v>8.4103011380561588E-3</v>
      </c>
      <c r="H15" s="28">
        <v>1.1976103188032128E-2</v>
      </c>
      <c r="I15" s="28">
        <v>1.8993352326685659E-2</v>
      </c>
      <c r="J15" s="28">
        <v>2.5520376425552275E-2</v>
      </c>
      <c r="K15" s="28">
        <v>3.6431866155890856E-2</v>
      </c>
      <c r="L15" s="28">
        <v>1.9921580455436575E-2</v>
      </c>
      <c r="M15" s="28">
        <v>1.5056936987891435E-2</v>
      </c>
      <c r="N15" s="28">
        <v>2.9866426534593954E-3</v>
      </c>
      <c r="O15" s="28">
        <v>-1.3936604557939278E-2</v>
      </c>
      <c r="P15" s="28">
        <v>-9.067812683322728E-3</v>
      </c>
      <c r="Q15" s="28">
        <v>-1.7637758080793885E-2</v>
      </c>
      <c r="R15" s="28">
        <v>-6.7043440270107548E-3</v>
      </c>
    </row>
    <row r="16" spans="1:44" ht="12.6" customHeight="1">
      <c r="A16" s="100" t="s">
        <v>43</v>
      </c>
      <c r="B16" s="28"/>
      <c r="C16" s="28"/>
      <c r="D16" s="28"/>
      <c r="E16" s="28"/>
      <c r="F16" s="28">
        <v>-9.2215148593466408E-3</v>
      </c>
      <c r="G16" s="28">
        <v>-3.5720386889304583E-3</v>
      </c>
      <c r="H16" s="28">
        <v>2.7504162973706133E-3</v>
      </c>
      <c r="I16" s="28">
        <v>7.77000777000777E-3</v>
      </c>
      <c r="J16" s="28">
        <v>1.5072972326341817E-2</v>
      </c>
      <c r="K16" s="28">
        <v>1.0397936048784312E-2</v>
      </c>
      <c r="L16" s="28">
        <v>7.9301764439752755E-3</v>
      </c>
      <c r="M16" s="28">
        <v>8.5723399467550494E-4</v>
      </c>
      <c r="N16" s="28">
        <v>1.0804442443343837E-2</v>
      </c>
      <c r="O16" s="28">
        <v>5.2089674114765023E-3</v>
      </c>
      <c r="P16" s="28">
        <v>-1.8201786950877222E-3</v>
      </c>
      <c r="Q16" s="28">
        <v>-8.7541666080478055E-3</v>
      </c>
      <c r="R16" s="28">
        <v>-9.0059650165448882E-3</v>
      </c>
      <c r="AE16" s="28"/>
      <c r="AF16" s="28"/>
      <c r="AG16" s="28"/>
      <c r="AH16" s="28"/>
      <c r="AI16" s="28"/>
      <c r="AJ16" s="28"/>
      <c r="AK16" s="28"/>
      <c r="AL16" s="28"/>
    </row>
    <row r="17" spans="1:38" ht="12.6" customHeight="1">
      <c r="A17" s="100" t="s">
        <v>59</v>
      </c>
      <c r="B17" s="28"/>
      <c r="C17" s="28"/>
      <c r="D17" s="28"/>
      <c r="E17" s="28"/>
      <c r="F17" s="28">
        <v>3.6826685855263219E-2</v>
      </c>
      <c r="G17" s="28">
        <v>2.086736756801762E-2</v>
      </c>
      <c r="H17" s="28">
        <v>1.027482340934124E-2</v>
      </c>
      <c r="I17" s="28">
        <v>2.3396356729690083E-2</v>
      </c>
      <c r="J17" s="28">
        <v>1.4594465268362762E-2</v>
      </c>
      <c r="K17" s="28">
        <v>3.1662887968102661E-2</v>
      </c>
      <c r="L17" s="28">
        <v>3.3641230583622429E-2</v>
      </c>
      <c r="M17" s="28">
        <v>3.4081240593268572E-2</v>
      </c>
      <c r="N17" s="28">
        <v>-1.6878283055680725E-2</v>
      </c>
      <c r="O17" s="28">
        <v>-1.9737955608343936E-2</v>
      </c>
      <c r="P17" s="28">
        <v>-1.0319001754017178E-2</v>
      </c>
      <c r="Q17" s="28">
        <v>-6.4552542547675326E-5</v>
      </c>
      <c r="R17" s="28">
        <v>3.2036012145774805E-2</v>
      </c>
      <c r="AE17" s="28"/>
      <c r="AF17" s="28"/>
      <c r="AG17" s="28"/>
      <c r="AH17" s="28"/>
      <c r="AI17" s="28"/>
      <c r="AJ17" s="28"/>
      <c r="AK17" s="28"/>
      <c r="AL17" s="28"/>
    </row>
    <row r="18" spans="1:38" s="20" customFormat="1" ht="12.6" customHeight="1">
      <c r="A18" s="101" t="s">
        <v>106</v>
      </c>
      <c r="B18" s="43"/>
      <c r="C18" s="43"/>
      <c r="D18" s="43"/>
      <c r="E18" s="43"/>
      <c r="F18" s="43">
        <v>5.2655505614791272E-2</v>
      </c>
      <c r="G18" s="43">
        <v>2.8687050436911408E-2</v>
      </c>
      <c r="H18" s="43">
        <v>4.0683835575967615E-2</v>
      </c>
      <c r="I18" s="43">
        <v>9.1945091945091942E-2</v>
      </c>
      <c r="J18" s="43">
        <v>8.1904458090756693E-2</v>
      </c>
      <c r="K18" s="43">
        <v>8.5997967320772431E-2</v>
      </c>
      <c r="L18" s="43">
        <v>6.3289850701251746E-2</v>
      </c>
      <c r="M18" s="43">
        <v>4.3968643242929539E-2</v>
      </c>
      <c r="N18" s="43">
        <v>7.5979288608734813E-3</v>
      </c>
      <c r="O18" s="43">
        <v>-1.6583772548435973E-3</v>
      </c>
      <c r="P18" s="43">
        <v>8.9840080099624665E-3</v>
      </c>
      <c r="Q18" s="43">
        <v>1.6762966775289077E-4</v>
      </c>
      <c r="R18" s="43">
        <v>1.0830475816486952E-2</v>
      </c>
    </row>
    <row r="19" spans="1:38" ht="12.6" customHeight="1">
      <c r="A19" s="27"/>
    </row>
    <row r="20" spans="1:38" ht="12.6" customHeight="1">
      <c r="A20" s="24" t="s">
        <v>99</v>
      </c>
    </row>
    <row r="21" spans="1:38" ht="12.6" customHeight="1">
      <c r="A21" s="109" t="s">
        <v>95</v>
      </c>
      <c r="B21" s="28"/>
      <c r="C21" s="28"/>
      <c r="D21" s="28"/>
      <c r="E21" s="28"/>
      <c r="F21" s="43">
        <v>5.8275900874019015E-2</v>
      </c>
      <c r="G21" s="43">
        <v>7.0758874629190061E-2</v>
      </c>
      <c r="H21" s="43">
        <v>2.6387313569811388E-2</v>
      </c>
      <c r="I21" s="43">
        <v>-1.3764119079674453E-3</v>
      </c>
      <c r="J21" s="43">
        <v>-4.0091471928987765E-2</v>
      </c>
      <c r="K21" s="43">
        <v>-5.3125827944538795E-2</v>
      </c>
      <c r="L21" s="43">
        <v>-2.6064288932220459E-2</v>
      </c>
      <c r="M21" s="43">
        <v>-3.0722017594627671E-2</v>
      </c>
      <c r="N21" s="43">
        <v>6.2662881530117787E-5</v>
      </c>
      <c r="O21" s="43">
        <v>3.2668359327771679E-2</v>
      </c>
      <c r="P21" s="43">
        <v>3.4003997146912823E-2</v>
      </c>
      <c r="Q21" s="43">
        <v>1.9852715309807589E-2</v>
      </c>
      <c r="R21" s="43">
        <v>4.2937049009373229E-2</v>
      </c>
    </row>
    <row r="22" spans="1:38" ht="12.6" customHeight="1">
      <c r="A22" s="68" t="s">
        <v>96</v>
      </c>
      <c r="B22" s="28"/>
      <c r="C22" s="28"/>
      <c r="D22" s="28"/>
      <c r="E22" s="28"/>
      <c r="F22" s="28">
        <v>1.4240749139791935E-2</v>
      </c>
      <c r="G22" s="28">
        <v>2.161758920159566E-2</v>
      </c>
      <c r="H22" s="28">
        <v>1.3746064316944253E-2</v>
      </c>
      <c r="I22" s="28">
        <v>1.4820927251730846E-2</v>
      </c>
      <c r="J22" s="28">
        <v>1.4993619736282375E-2</v>
      </c>
      <c r="K22" s="28">
        <v>9.1999289126137463E-3</v>
      </c>
      <c r="L22" s="28">
        <v>3.6017942483633179E-2</v>
      </c>
      <c r="M22" s="28">
        <v>3.033952568773271E-2</v>
      </c>
      <c r="N22" s="28">
        <v>8.579219869504582E-3</v>
      </c>
      <c r="O22" s="28">
        <v>2.6495327909908963E-2</v>
      </c>
      <c r="P22" s="28">
        <v>1.7303314712937484E-2</v>
      </c>
      <c r="Q22" s="28">
        <v>2.0966381769003936E-2</v>
      </c>
      <c r="R22" s="28">
        <v>4.3462936668579998E-2</v>
      </c>
    </row>
    <row r="23" spans="1:38" ht="12.6" customHeight="1">
      <c r="A23" s="68" t="s">
        <v>97</v>
      </c>
      <c r="B23" s="28"/>
      <c r="C23" s="28"/>
      <c r="D23" s="28"/>
      <c r="E23" s="28"/>
      <c r="F23" s="28">
        <v>5.1618168776975601E-3</v>
      </c>
      <c r="G23" s="28">
        <v>9.3734203002436411E-3</v>
      </c>
      <c r="H23" s="28">
        <v>-1.4219052235750332E-2</v>
      </c>
      <c r="I23" s="28">
        <v>-4.1748934004612803E-3</v>
      </c>
      <c r="J23" s="28">
        <v>1.9873339949903125E-2</v>
      </c>
      <c r="K23" s="28">
        <v>1.0617315448095849E-2</v>
      </c>
      <c r="L23" s="28">
        <v>2.3131956122763607E-2</v>
      </c>
      <c r="M23" s="28">
        <v>9.7407195531424157E-3</v>
      </c>
      <c r="N23" s="28">
        <v>-7.0406223319320303E-3</v>
      </c>
      <c r="O23" s="28">
        <v>9.1518846687508679E-3</v>
      </c>
      <c r="P23" s="28">
        <v>1.427838315642777E-2</v>
      </c>
      <c r="Q23" s="28">
        <v>1.4394829274241516E-2</v>
      </c>
      <c r="R23" s="28">
        <v>2.7049647151758883E-2</v>
      </c>
    </row>
    <row r="24" spans="1:38" ht="12.6" customHeight="1">
      <c r="A24" s="68" t="s">
        <v>443</v>
      </c>
      <c r="B24" s="28"/>
      <c r="C24" s="28"/>
      <c r="D24" s="28"/>
      <c r="E24" s="28"/>
      <c r="F24" s="28">
        <v>1.0261114502306962E-2</v>
      </c>
      <c r="G24" s="28">
        <v>2.4884101843279771E-2</v>
      </c>
      <c r="H24" s="28">
        <v>3.4602243045195061E-2</v>
      </c>
      <c r="I24" s="28">
        <v>-3.866425683222595E-3</v>
      </c>
      <c r="J24" s="28">
        <v>-1.9164421759062338E-2</v>
      </c>
      <c r="K24" s="28">
        <v>-2.1174664542767466E-2</v>
      </c>
      <c r="L24" s="28">
        <v>-2.5705485113080528E-2</v>
      </c>
      <c r="M24" s="28">
        <v>-1.5317518463876823E-2</v>
      </c>
      <c r="N24" s="28">
        <v>2.3072249183424307E-2</v>
      </c>
      <c r="O24" s="28">
        <v>7.5709161672164963E-3</v>
      </c>
      <c r="P24" s="28">
        <v>-1.7902415943390239E-3</v>
      </c>
      <c r="Q24" s="28">
        <v>2.1076828029420211E-3</v>
      </c>
      <c r="R24" s="28">
        <v>-1.0884755635669483E-2</v>
      </c>
    </row>
    <row r="25" spans="1:38" ht="12.6" customHeight="1">
      <c r="A25" s="68" t="s">
        <v>444</v>
      </c>
      <c r="B25" s="28"/>
      <c r="C25" s="28"/>
      <c r="D25" s="28"/>
      <c r="E25" s="28"/>
      <c r="F25" s="28">
        <v>3.5135820235549743E-3</v>
      </c>
      <c r="G25" s="28">
        <v>5.1892954582865867E-3</v>
      </c>
      <c r="H25" s="28">
        <v>1.1814108688388024E-2</v>
      </c>
      <c r="I25" s="28">
        <v>7.6916480973555261E-3</v>
      </c>
      <c r="J25" s="28">
        <v>7.1965937555048753E-5</v>
      </c>
      <c r="K25" s="28">
        <v>6.7489405035647317E-3</v>
      </c>
      <c r="L25" s="28">
        <v>-8.1493174129900932E-3</v>
      </c>
      <c r="M25" s="28">
        <v>5.7998262616936035E-3</v>
      </c>
      <c r="N25" s="28">
        <v>7.987279435049361E-3</v>
      </c>
      <c r="O25" s="28">
        <v>7.1137825218347489E-3</v>
      </c>
      <c r="P25" s="28">
        <v>1.3448586756684875E-2</v>
      </c>
      <c r="Q25" s="28">
        <v>-7.7910632868577068E-3</v>
      </c>
      <c r="R25" s="28">
        <v>-1.1490085898714027E-2</v>
      </c>
    </row>
    <row r="26" spans="1:38" ht="12.6" customHeight="1">
      <c r="A26" s="68" t="s">
        <v>98</v>
      </c>
      <c r="B26" s="28"/>
      <c r="C26" s="28"/>
      <c r="D26" s="28"/>
      <c r="E26" s="28"/>
      <c r="F26" s="28">
        <v>2.5098638330667583E-2</v>
      </c>
      <c r="G26" s="28">
        <v>9.6944678257844044E-3</v>
      </c>
      <c r="H26" s="28">
        <v>-1.9556050244965616E-2</v>
      </c>
      <c r="I26" s="28">
        <v>-1.5847668173369942E-2</v>
      </c>
      <c r="J26" s="28">
        <v>-5.5865975793665978E-2</v>
      </c>
      <c r="K26" s="28">
        <v>-5.8517348266045655E-2</v>
      </c>
      <c r="L26" s="28">
        <v>-5.1359385012546624E-2</v>
      </c>
      <c r="M26" s="28">
        <v>-6.1284570633319581E-2</v>
      </c>
      <c r="N26" s="28">
        <v>-3.2535463274516105E-2</v>
      </c>
      <c r="O26" s="28">
        <v>-1.7663551939939397E-2</v>
      </c>
      <c r="P26" s="28">
        <v>-9.2360458847982815E-3</v>
      </c>
      <c r="Q26" s="28">
        <v>-9.8251152495221761E-3</v>
      </c>
      <c r="R26" s="28">
        <v>-5.2006932765821384E-3</v>
      </c>
    </row>
    <row r="27" spans="1:38" ht="12.6" customHeight="1">
      <c r="A27" s="37"/>
    </row>
    <row r="28" spans="1:38" ht="12.6" customHeight="1">
      <c r="A28" s="24" t="s">
        <v>458</v>
      </c>
    </row>
    <row r="29" spans="1:38" ht="12.6" customHeight="1">
      <c r="A29" s="37" t="s">
        <v>459</v>
      </c>
      <c r="B29" s="507">
        <v>0.57998657391661068</v>
      </c>
      <c r="C29" s="507">
        <v>0.59349565998400977</v>
      </c>
      <c r="D29" s="507">
        <v>0.59232050847369955</v>
      </c>
      <c r="E29" s="507">
        <v>0.57927146984984124</v>
      </c>
      <c r="F29" s="28">
        <v>0.59022887323943662</v>
      </c>
      <c r="G29" s="28">
        <v>0.59639163916391635</v>
      </c>
      <c r="H29" s="28">
        <v>0.61610561056105606</v>
      </c>
      <c r="I29" s="28">
        <v>0.60532453245324525</v>
      </c>
      <c r="J29" s="28">
        <v>0.61111642965309565</v>
      </c>
      <c r="K29" s="28">
        <v>0.6220462161103617</v>
      </c>
      <c r="L29" s="28">
        <v>0.63028057311328456</v>
      </c>
      <c r="M29" s="28">
        <v>0.62175334034980534</v>
      </c>
      <c r="N29" s="28">
        <v>0.62014016604180333</v>
      </c>
      <c r="O29" s="28">
        <v>0.61882300137581869</v>
      </c>
      <c r="P29" s="28">
        <v>0.62661378173319149</v>
      </c>
      <c r="Q29" s="28">
        <v>0.62322999812715074</v>
      </c>
      <c r="R29" s="28">
        <v>0.6039595096212973</v>
      </c>
    </row>
    <row r="30" spans="1:38" ht="12.6" customHeight="1">
      <c r="A30" s="37" t="s">
        <v>100</v>
      </c>
      <c r="B30" s="507">
        <v>0.53085576463050277</v>
      </c>
      <c r="C30" s="507">
        <v>0.54720231267093022</v>
      </c>
      <c r="D30" s="507">
        <v>0.56028414485443589</v>
      </c>
      <c r="E30" s="507">
        <v>0.54867130879636195</v>
      </c>
      <c r="F30" s="28">
        <v>0.55189260563380282</v>
      </c>
      <c r="G30" s="28">
        <v>0.56286028602860283</v>
      </c>
      <c r="H30" s="28">
        <v>0.58358635863586361</v>
      </c>
      <c r="I30" s="28">
        <v>0.5818261826182618</v>
      </c>
      <c r="J30" s="28">
        <v>0.57989417068458338</v>
      </c>
      <c r="K30" s="28">
        <v>0.58623090647982934</v>
      </c>
      <c r="L30" s="28">
        <v>0.59195857222119475</v>
      </c>
      <c r="M30" s="28">
        <v>0.58894830411393106</v>
      </c>
      <c r="N30" s="28">
        <v>0.58658158154116335</v>
      </c>
      <c r="O30" s="28">
        <v>0.59082932070600713</v>
      </c>
      <c r="P30" s="28">
        <v>0.59234964920236954</v>
      </c>
      <c r="Q30" s="28">
        <v>0.58808788046459826</v>
      </c>
      <c r="R30" s="28">
        <v>0.56972807155960492</v>
      </c>
    </row>
    <row r="31" spans="1:38" ht="12.6" customHeight="1">
      <c r="A31" s="37" t="s">
        <v>460</v>
      </c>
      <c r="B31" s="28">
        <v>8.4710252781078535E-2</v>
      </c>
      <c r="C31" s="28">
        <v>7.8001155584401197E-2</v>
      </c>
      <c r="D31" s="28">
        <v>5.4086196849431001E-2</v>
      </c>
      <c r="E31" s="28">
        <v>5.2825251451467811E-2</v>
      </c>
      <c r="F31" s="28">
        <v>6.5026099925428793E-2</v>
      </c>
      <c r="G31" s="28">
        <v>5.6223714306795548E-2</v>
      </c>
      <c r="H31" s="28">
        <v>5.2781944146846664E-2</v>
      </c>
      <c r="I31" s="28">
        <v>3.8746728700203549E-2</v>
      </c>
      <c r="J31" s="28">
        <v>5.1097645207459581E-2</v>
      </c>
      <c r="K31" s="28">
        <v>5.757660556877011E-2</v>
      </c>
      <c r="L31" s="28">
        <v>6.0802185078526257E-2</v>
      </c>
      <c r="M31" s="28">
        <v>5.2762139110371281E-2</v>
      </c>
      <c r="N31" s="28">
        <v>5.4114515295527098E-2</v>
      </c>
      <c r="O31" s="28">
        <v>4.5236975043871551E-2</v>
      </c>
      <c r="P31" s="28">
        <v>5.4682100136676424E-2</v>
      </c>
      <c r="Q31" s="28">
        <v>5.6387076630067645E-2</v>
      </c>
      <c r="R31" s="28">
        <v>5.6678358095591193E-2</v>
      </c>
    </row>
    <row r="32" spans="1:38" ht="12.6" customHeight="1">
      <c r="A32" s="37"/>
    </row>
    <row r="33" spans="1:18" ht="12.6" customHeight="1">
      <c r="A33" s="37"/>
    </row>
    <row r="34" spans="1:18" ht="12.6" customHeight="1">
      <c r="A34" s="24" t="s">
        <v>107</v>
      </c>
    </row>
    <row r="35" spans="1:18" ht="12.6" customHeight="1">
      <c r="A35" s="22" t="s">
        <v>100</v>
      </c>
      <c r="B35" s="28">
        <v>0.12112837002883377</v>
      </c>
      <c r="C35" s="28">
        <v>0.11423630436511094</v>
      </c>
      <c r="D35" s="28">
        <v>9.4944862690958934E-2</v>
      </c>
      <c r="E35" s="28">
        <v>9.3105899076048326E-2</v>
      </c>
      <c r="F35" s="28">
        <v>9.1597495267220039E-2</v>
      </c>
      <c r="G35" s="28">
        <v>8.0387479216366658E-2</v>
      </c>
      <c r="H35" s="28">
        <v>8.6444552192283738E-2</v>
      </c>
      <c r="I35" s="28">
        <v>7.9011827279725666E-2</v>
      </c>
      <c r="J35" s="28">
        <v>8.1607863008183706E-2</v>
      </c>
      <c r="K35" s="28">
        <v>8.0496843261048584E-2</v>
      </c>
      <c r="L35" s="28">
        <v>7.5107613149533764E-2</v>
      </c>
      <c r="M35" s="28">
        <v>6.1242051373466659E-2</v>
      </c>
      <c r="N35" s="28">
        <v>7.3644788241340048E-2</v>
      </c>
      <c r="O35" s="28">
        <v>6.2029021147685173E-2</v>
      </c>
      <c r="P35" s="28">
        <v>7.2771014983267157E-2</v>
      </c>
      <c r="Q35" s="28">
        <v>7.697624346972029E-2</v>
      </c>
      <c r="R35" s="28">
        <v>8.6205851800760416E-2</v>
      </c>
    </row>
    <row r="36" spans="1:18" ht="12.6" customHeight="1">
      <c r="A36" s="37" t="s">
        <v>101</v>
      </c>
      <c r="B36" s="28">
        <v>8.4710252781078535E-2</v>
      </c>
      <c r="C36" s="28">
        <v>7.8001155584401197E-2</v>
      </c>
      <c r="D36" s="28">
        <v>5.4086196849431001E-2</v>
      </c>
      <c r="E36" s="28">
        <v>5.2825251451467811E-2</v>
      </c>
      <c r="F36" s="28">
        <v>6.5026099925428793E-2</v>
      </c>
      <c r="G36" s="28">
        <v>5.6223714306795548E-2</v>
      </c>
      <c r="H36" s="28">
        <v>5.2781944146846664E-2</v>
      </c>
      <c r="I36" s="28">
        <v>3.8746728700203549E-2</v>
      </c>
      <c r="J36" s="28">
        <v>5.1097645207459581E-2</v>
      </c>
      <c r="K36" s="28">
        <v>5.757660556877011E-2</v>
      </c>
      <c r="L36" s="28">
        <v>6.0802185078526257E-2</v>
      </c>
      <c r="M36" s="28">
        <v>5.2762139110371281E-2</v>
      </c>
      <c r="N36" s="28">
        <v>5.4114515295527098E-2</v>
      </c>
      <c r="O36" s="28">
        <v>4.5236975043871551E-2</v>
      </c>
      <c r="P36" s="28">
        <v>5.4682100136676424E-2</v>
      </c>
      <c r="Q36" s="28">
        <v>5.6387076630067645E-2</v>
      </c>
      <c r="R36" s="28">
        <v>5.6678358095591193E-2</v>
      </c>
    </row>
    <row r="37" spans="1:18" ht="12.6" customHeight="1">
      <c r="A37" s="37" t="s">
        <v>461</v>
      </c>
      <c r="B37" s="28">
        <v>3.2574003252533691E-3</v>
      </c>
      <c r="C37" s="28">
        <v>4.9824683599407954E-3</v>
      </c>
      <c r="D37" s="28">
        <v>1.1145761054063966E-2</v>
      </c>
      <c r="E37" s="28">
        <v>8.0955106713549753E-3</v>
      </c>
      <c r="F37" s="28">
        <v>4.6234153616703955E-3</v>
      </c>
      <c r="G37" s="28">
        <v>5.1649081384195382E-3</v>
      </c>
      <c r="H37" s="28">
        <v>5.2139132919077208E-3</v>
      </c>
      <c r="I37" s="28">
        <v>4.5798197150334402E-3</v>
      </c>
      <c r="J37" s="28">
        <v>6.771719703496942E-3</v>
      </c>
      <c r="K37" s="28">
        <v>5.037078494473205E-3</v>
      </c>
      <c r="L37" s="28">
        <v>1.1827096547910099E-3</v>
      </c>
      <c r="M37" s="28">
        <v>1.3028358296590223E-3</v>
      </c>
      <c r="N37" s="28">
        <v>7.6830603939264752E-4</v>
      </c>
      <c r="O37" s="28">
        <v>1.1971523845173788E-3</v>
      </c>
      <c r="P37" s="28">
        <v>1.32403164924014E-3</v>
      </c>
      <c r="Q37" s="28">
        <v>8.1871622765390477E-4</v>
      </c>
      <c r="R37" s="28">
        <v>1.6584767790346513E-3</v>
      </c>
    </row>
    <row r="38" spans="1:18" ht="12.6" customHeight="1">
      <c r="A38" s="37" t="s">
        <v>102</v>
      </c>
      <c r="B38" s="28">
        <v>3.6359145632767785E-2</v>
      </c>
      <c r="C38" s="28">
        <v>3.4080831309900243E-2</v>
      </c>
      <c r="D38" s="28">
        <v>3.1786393468077545E-2</v>
      </c>
      <c r="E38" s="28">
        <v>3.4273079049198449E-2</v>
      </c>
      <c r="F38" s="28">
        <v>2.3591087811271293E-2</v>
      </c>
      <c r="G38" s="28">
        <v>2.0241451601243403E-2</v>
      </c>
      <c r="H38" s="28">
        <v>3.0200180092817074E-2</v>
      </c>
      <c r="I38" s="28">
        <v>3.7301420673245156E-2</v>
      </c>
      <c r="J38" s="28">
        <v>2.5196609910666565E-2</v>
      </c>
      <c r="K38" s="28">
        <v>1.90776832281087E-2</v>
      </c>
      <c r="L38" s="28">
        <v>1.3989879632573343E-2</v>
      </c>
      <c r="M38" s="28">
        <v>7.5872826814731304E-3</v>
      </c>
      <c r="N38" s="28">
        <v>1.9851471679861347E-2</v>
      </c>
      <c r="O38" s="28">
        <v>1.6354290949233935E-2</v>
      </c>
      <c r="P38" s="28">
        <v>1.7759525524321074E-2</v>
      </c>
      <c r="Q38" s="28">
        <v>2.0970059491482593E-2</v>
      </c>
      <c r="R38" s="28">
        <v>2.95955262542568E-2</v>
      </c>
    </row>
    <row r="39" spans="1:18" ht="12.6" customHeight="1">
      <c r="A39" s="37"/>
    </row>
    <row r="40" spans="1:18" s="20" customFormat="1" ht="12.6" customHeight="1">
      <c r="A40" s="101"/>
      <c r="B40" s="43"/>
      <c r="C40" s="43"/>
      <c r="D40" s="43"/>
      <c r="E40" s="43"/>
      <c r="F40" s="43"/>
      <c r="G40" s="43"/>
    </row>
    <row r="41" spans="1:18" ht="12.6" customHeight="1">
      <c r="A41" s="24" t="s">
        <v>115</v>
      </c>
    </row>
    <row r="42" spans="1:18" ht="12.6" customHeight="1">
      <c r="A42" s="19" t="s">
        <v>108</v>
      </c>
      <c r="B42" s="18">
        <v>0.10282150733896089</v>
      </c>
      <c r="C42" s="18">
        <v>0.16088973241130478</v>
      </c>
      <c r="D42" s="18">
        <v>0.17829720620178269</v>
      </c>
      <c r="E42" s="18">
        <v>0.21695994993742174</v>
      </c>
      <c r="F42" s="18">
        <v>0.26252486035445832</v>
      </c>
      <c r="G42" s="28">
        <v>0.22374665066353505</v>
      </c>
      <c r="H42" s="28">
        <v>0.27725067358715783</v>
      </c>
      <c r="I42" s="28">
        <v>0.27720225401001164</v>
      </c>
      <c r="J42" s="28">
        <v>0.24738684827014024</v>
      </c>
      <c r="K42" s="28">
        <v>0.30417113070192592</v>
      </c>
      <c r="L42" s="28">
        <v>0.23404923256855636</v>
      </c>
      <c r="M42" s="28">
        <v>0.19531180101995171</v>
      </c>
      <c r="N42" s="28">
        <v>0.14796164119630428</v>
      </c>
      <c r="O42" s="28">
        <v>9.4202604568136561E-2</v>
      </c>
      <c r="P42" s="28">
        <v>0.10107573457858066</v>
      </c>
      <c r="Q42" s="28">
        <v>6.7365269461077792E-2</v>
      </c>
      <c r="R42" s="28">
        <v>0.11931644797070495</v>
      </c>
    </row>
    <row r="43" spans="1:18" ht="12.6" customHeight="1">
      <c r="A43" s="19" t="s">
        <v>109</v>
      </c>
      <c r="B43" s="18">
        <v>0.12794755207782593</v>
      </c>
      <c r="C43" s="18">
        <v>0.16767310789049916</v>
      </c>
      <c r="D43" s="18">
        <v>0.16555891238670695</v>
      </c>
      <c r="E43" s="18">
        <v>0.20335174609119</v>
      </c>
      <c r="F43" s="18">
        <v>0.26830411549639077</v>
      </c>
      <c r="G43" s="28">
        <v>0.23702809860368901</v>
      </c>
      <c r="H43" s="28">
        <v>0.34473820632452035</v>
      </c>
      <c r="I43" s="28">
        <v>0.38597992686532345</v>
      </c>
      <c r="J43" s="28">
        <v>0.32951437652450277</v>
      </c>
      <c r="K43" s="28">
        <v>0.41234671125975475</v>
      </c>
      <c r="L43" s="28">
        <v>0.30062965818555631</v>
      </c>
      <c r="M43" s="28">
        <v>0.25148759402716969</v>
      </c>
      <c r="N43" s="28">
        <v>0.21031856340690491</v>
      </c>
      <c r="O43" s="28">
        <v>0.13103108041440548</v>
      </c>
      <c r="P43" s="28">
        <v>0.11643531097169402</v>
      </c>
      <c r="Q43" s="28">
        <v>7.6522831255046109E-2</v>
      </c>
      <c r="R43" s="28">
        <v>0.14836931557188793</v>
      </c>
    </row>
    <row r="44" spans="1:18" ht="12.6" customHeight="1">
      <c r="A44" s="19" t="s">
        <v>110</v>
      </c>
      <c r="B44" s="18">
        <v>-4.4136167451283015E-2</v>
      </c>
      <c r="C44" s="18">
        <v>-1.8318088341010563E-3</v>
      </c>
      <c r="D44" s="18">
        <v>2.551546052259468E-2</v>
      </c>
      <c r="E44" s="18">
        <v>6.6840823514284331E-2</v>
      </c>
      <c r="F44" s="18">
        <v>0.11979337562784953</v>
      </c>
      <c r="G44" s="28">
        <v>0.10145324367491471</v>
      </c>
      <c r="H44" s="28">
        <v>0.16655279846977944</v>
      </c>
      <c r="I44" s="28">
        <v>0.17950424836840528</v>
      </c>
      <c r="J44" s="28">
        <v>0.1722866098198772</v>
      </c>
      <c r="K44" s="28">
        <v>0.2411258912082781</v>
      </c>
      <c r="L44" s="28">
        <v>0.16579088439210787</v>
      </c>
      <c r="M44" s="28">
        <v>0.11275053359008957</v>
      </c>
      <c r="N44" s="28">
        <v>5.1790223467764518E-2</v>
      </c>
      <c r="O44" s="28">
        <v>9.3708083527113128E-3</v>
      </c>
      <c r="P44" s="28">
        <v>1.364854736808363E-2</v>
      </c>
      <c r="Q44" s="28">
        <v>-1.4276273870548528E-2</v>
      </c>
      <c r="R44" s="28">
        <v>4.5312054716443395E-2</v>
      </c>
    </row>
    <row r="45" spans="1:18" ht="12.6" customHeight="1">
      <c r="A45" s="19" t="s">
        <v>111</v>
      </c>
      <c r="B45" s="18">
        <v>0.23153720695279167</v>
      </c>
      <c r="C45" s="18">
        <v>0.1585593573522539</v>
      </c>
      <c r="D45" s="18">
        <v>0.10894199045100739</v>
      </c>
      <c r="E45" s="18">
        <v>0.12422127742457767</v>
      </c>
      <c r="F45" s="18">
        <v>7.7102870463750639E-2</v>
      </c>
      <c r="G45" s="28">
        <v>0.13208201608612691</v>
      </c>
      <c r="H45" s="28">
        <v>0.23463417160969779</v>
      </c>
      <c r="I45" s="28">
        <v>0.24965349214943156</v>
      </c>
      <c r="J45" s="28">
        <v>0.25986171042370687</v>
      </c>
      <c r="K45" s="28">
        <v>0.24003261514133234</v>
      </c>
      <c r="L45" s="28">
        <v>0.16816896165565942</v>
      </c>
      <c r="M45" s="28">
        <v>0.14451694243341939</v>
      </c>
      <c r="N45" s="28">
        <v>0.16269543242725737</v>
      </c>
      <c r="O45" s="28">
        <v>0.17612549963536073</v>
      </c>
      <c r="P45" s="28">
        <v>0.13536374428452591</v>
      </c>
      <c r="Q45" s="28">
        <v>0.14053074739435778</v>
      </c>
      <c r="R45" s="28">
        <v>0.1399999999999999</v>
      </c>
    </row>
    <row r="46" spans="1:18" ht="12.6" customHeight="1">
      <c r="N46" s="28"/>
      <c r="O46" s="28"/>
      <c r="P46" s="28"/>
      <c r="Q46" s="28"/>
      <c r="R46" s="28"/>
    </row>
    <row r="47" spans="1:18" ht="12.6" hidden="1" customHeight="1">
      <c r="A47" s="24" t="s">
        <v>112</v>
      </c>
    </row>
    <row r="48" spans="1:18" ht="12.6" hidden="1" customHeight="1">
      <c r="A48" s="20" t="s">
        <v>113</v>
      </c>
      <c r="B48" s="28"/>
      <c r="C48" s="28"/>
      <c r="D48" s="28"/>
      <c r="E48" s="28"/>
      <c r="F48" s="28"/>
    </row>
    <row r="49" spans="1:18" ht="12.6" hidden="1" customHeight="1">
      <c r="A49" s="26" t="s">
        <v>46</v>
      </c>
      <c r="B49" s="28"/>
      <c r="C49" s="28"/>
      <c r="D49" s="28"/>
      <c r="E49" s="28"/>
      <c r="F49" s="28"/>
    </row>
    <row r="50" spans="1:18" ht="12.6" hidden="1" customHeight="1">
      <c r="A50" s="26" t="s">
        <v>41</v>
      </c>
      <c r="B50" s="28"/>
      <c r="C50" s="28"/>
      <c r="D50" s="28"/>
      <c r="E50" s="28"/>
      <c r="F50" s="28"/>
    </row>
    <row r="51" spans="1:18" ht="12.6" hidden="1" customHeight="1">
      <c r="A51" s="26" t="s">
        <v>104</v>
      </c>
      <c r="B51" s="28"/>
      <c r="C51" s="28"/>
      <c r="D51" s="28"/>
      <c r="E51" s="28"/>
      <c r="F51" s="28"/>
    </row>
    <row r="52" spans="1:18" ht="12.6" hidden="1" customHeight="1">
      <c r="A52" s="26" t="s">
        <v>105</v>
      </c>
      <c r="B52" s="28"/>
      <c r="C52" s="28"/>
      <c r="D52" s="28"/>
      <c r="E52" s="28"/>
      <c r="F52" s="28"/>
    </row>
    <row r="53" spans="1:18" ht="12.6" hidden="1" customHeight="1">
      <c r="A53" s="26" t="s">
        <v>57</v>
      </c>
      <c r="B53" s="28"/>
      <c r="C53" s="28"/>
      <c r="D53" s="28"/>
      <c r="E53" s="28"/>
      <c r="F53" s="28"/>
    </row>
    <row r="54" spans="1:18" ht="12.6" hidden="1" customHeight="1">
      <c r="A54" s="26" t="s">
        <v>114</v>
      </c>
      <c r="B54" s="28"/>
      <c r="C54" s="28"/>
      <c r="D54" s="28"/>
      <c r="E54" s="28"/>
      <c r="F54" s="28"/>
    </row>
    <row r="55" spans="1:18" ht="12.6" hidden="1" customHeight="1">
      <c r="A55" s="26" t="s">
        <v>59</v>
      </c>
      <c r="B55" s="28"/>
      <c r="C55" s="28"/>
      <c r="D55" s="28"/>
      <c r="E55" s="28"/>
      <c r="F55" s="28"/>
    </row>
    <row r="57" spans="1:18" ht="12.6" customHeight="1">
      <c r="A57" s="24" t="s">
        <v>124</v>
      </c>
    </row>
    <row r="58" spans="1:18" ht="12.6" customHeight="1">
      <c r="A58" s="48" t="s">
        <v>116</v>
      </c>
      <c r="B58" s="43">
        <v>8.184361248740854E-2</v>
      </c>
      <c r="C58" s="43">
        <v>0.12588599067959122</v>
      </c>
      <c r="D58" s="43">
        <v>0.15948108609380793</v>
      </c>
      <c r="E58" s="43">
        <v>0.16517629957563779</v>
      </c>
      <c r="F58" s="43">
        <v>0.19094720302771767</v>
      </c>
      <c r="G58" s="43">
        <v>0.22112126708310512</v>
      </c>
      <c r="H58" s="43">
        <v>0.26101463947919484</v>
      </c>
      <c r="I58" s="43">
        <v>0.30974104691001397</v>
      </c>
      <c r="J58" s="43">
        <v>0.29018435287283156</v>
      </c>
      <c r="K58" s="43">
        <v>0.30232453471712534</v>
      </c>
      <c r="L58" s="43">
        <v>0.27585989461155158</v>
      </c>
      <c r="M58" s="43">
        <v>0.23069688152275261</v>
      </c>
      <c r="N58" s="43">
        <v>0.20840199529018436</v>
      </c>
      <c r="O58" s="43">
        <v>0.14034350797715672</v>
      </c>
      <c r="P58" s="43">
        <v>0.10342784096583391</v>
      </c>
      <c r="Q58" s="43">
        <v>5.9984543357135371E-2</v>
      </c>
      <c r="R58" s="43">
        <v>2.8299198014093196E-2</v>
      </c>
    </row>
    <row r="59" spans="1:18" ht="12.6" customHeight="1">
      <c r="A59" s="12" t="s">
        <v>117</v>
      </c>
      <c r="B59" s="28">
        <v>0.10282150733896089</v>
      </c>
      <c r="C59" s="28">
        <v>0.16088973241130478</v>
      </c>
      <c r="D59" s="28">
        <v>0.17829720620178269</v>
      </c>
      <c r="E59" s="28">
        <v>0.21695994993742174</v>
      </c>
      <c r="F59" s="28">
        <v>0.26252486035445832</v>
      </c>
      <c r="G59" s="28">
        <v>0.22374665066353505</v>
      </c>
      <c r="H59" s="28">
        <v>0.27725067358715783</v>
      </c>
      <c r="I59" s="28">
        <v>0.27720225401001164</v>
      </c>
      <c r="J59" s="28">
        <v>0.24738684827014024</v>
      </c>
      <c r="K59" s="28">
        <v>0.30417113070192592</v>
      </c>
      <c r="L59" s="28">
        <v>0.23404923256855636</v>
      </c>
      <c r="M59" s="28">
        <v>0.19531180101995171</v>
      </c>
      <c r="N59" s="28">
        <v>0.14796164119630428</v>
      </c>
      <c r="O59" s="28">
        <v>9.4202604568136561E-2</v>
      </c>
      <c r="P59" s="28">
        <v>0.10107573457858066</v>
      </c>
      <c r="Q59" s="28">
        <v>6.7365269461077792E-2</v>
      </c>
      <c r="R59" s="28">
        <v>0.11931644797070495</v>
      </c>
    </row>
    <row r="60" spans="1:18" ht="12.6" customHeight="1">
      <c r="A60" s="12" t="s">
        <v>118</v>
      </c>
      <c r="B60" s="28">
        <v>-7.6846894575959279E-3</v>
      </c>
      <c r="C60" s="28">
        <v>-2.2805689081017433E-2</v>
      </c>
      <c r="D60" s="28">
        <v>-2.4242159500546645E-2</v>
      </c>
      <c r="E60" s="28">
        <v>6.8103563298405057E-4</v>
      </c>
      <c r="F60" s="28">
        <v>1.2749504251362787E-2</v>
      </c>
      <c r="G60" s="28">
        <v>1.3273834706950538E-4</v>
      </c>
      <c r="H60" s="43">
        <v>-1.230423061510344E-2</v>
      </c>
      <c r="I60" s="28">
        <v>-3.7383726557788322E-2</v>
      </c>
      <c r="J60" s="28">
        <v>-2.5922172507557573E-2</v>
      </c>
      <c r="K60" s="28">
        <v>-1.967599890550209E-2</v>
      </c>
      <c r="L60" s="28">
        <v>-8.4117179201242953E-3</v>
      </c>
      <c r="M60" s="28">
        <v>9.9008430721201357E-3</v>
      </c>
      <c r="N60" s="28">
        <v>6.413991021692933E-3</v>
      </c>
      <c r="O60" s="28">
        <v>2.0947284234226204E-2</v>
      </c>
      <c r="P60" s="28">
        <v>2.6672840913995799E-2</v>
      </c>
      <c r="Q60" s="28">
        <v>3.8771310165675255E-2</v>
      </c>
      <c r="R60" s="28">
        <v>6.5150864630712402E-2</v>
      </c>
    </row>
    <row r="61" spans="1:18" ht="12.6" customHeight="1">
      <c r="O61" s="28"/>
      <c r="P61" s="28"/>
      <c r="Q61" s="28"/>
      <c r="R61" s="28"/>
    </row>
  </sheetData>
  <pageMargins left="0.7" right="0.7" top="0.75" bottom="0.75" header="0.3" footer="0.3"/>
  <pageSetup scale="1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1:F11"/>
  <sheetViews>
    <sheetView workbookViewId="0">
      <selection activeCell="C20" sqref="C20"/>
    </sheetView>
  </sheetViews>
  <sheetFormatPr defaultRowHeight="15"/>
  <cols>
    <col min="1" max="1" width="47.140625" customWidth="1"/>
    <col min="2" max="2" width="9.140625" customWidth="1"/>
  </cols>
  <sheetData>
    <row r="1" spans="1:6">
      <c r="A1" s="215"/>
      <c r="B1" s="215"/>
      <c r="C1" s="215"/>
      <c r="D1" s="215"/>
      <c r="E1" s="215"/>
      <c r="F1" s="215"/>
    </row>
    <row r="2" spans="1:6" ht="15.75">
      <c r="A2" s="525" t="s">
        <v>119</v>
      </c>
      <c r="B2" s="521" t="s">
        <v>403</v>
      </c>
      <c r="C2" s="523" t="s">
        <v>441</v>
      </c>
      <c r="D2" s="523"/>
      <c r="E2" s="523" t="s">
        <v>442</v>
      </c>
      <c r="F2" s="524"/>
    </row>
    <row r="3" spans="1:6" ht="15.75">
      <c r="A3" s="526"/>
      <c r="B3" s="522"/>
      <c r="C3" s="481" t="s">
        <v>388</v>
      </c>
      <c r="D3" s="481" t="s">
        <v>389</v>
      </c>
      <c r="E3" s="481" t="s">
        <v>388</v>
      </c>
      <c r="F3" s="480" t="s">
        <v>389</v>
      </c>
    </row>
    <row r="4" spans="1:6" ht="15.75">
      <c r="A4" s="313" t="s">
        <v>89</v>
      </c>
      <c r="B4" s="207">
        <v>2353.5500003480911</v>
      </c>
      <c r="C4" s="208">
        <v>0.76900034809114004</v>
      </c>
      <c r="D4" s="208">
        <v>0.76900177709103446</v>
      </c>
      <c r="E4" s="482">
        <v>3.2684739807531393E-4</v>
      </c>
      <c r="F4" s="483">
        <v>3.2684800564020122E-4</v>
      </c>
    </row>
    <row r="5" spans="1:6" ht="15.75">
      <c r="A5" s="187" t="s">
        <v>121</v>
      </c>
      <c r="B5" s="209">
        <v>1421.4489040794372</v>
      </c>
      <c r="C5" s="490">
        <v>-37.605095920562917</v>
      </c>
      <c r="D5" s="490">
        <v>-44.874793253562984</v>
      </c>
      <c r="E5" s="491">
        <v>-2.577361490428931E-2</v>
      </c>
      <c r="F5" s="491">
        <v>-3.0603606376397474E-2</v>
      </c>
    </row>
    <row r="6" spans="1:6" ht="15.75">
      <c r="A6" s="309" t="s">
        <v>103</v>
      </c>
      <c r="B6" s="210">
        <v>1340.8835030174255</v>
      </c>
      <c r="C6" s="211">
        <v>-39.214496982574474</v>
      </c>
      <c r="D6" s="211">
        <v>-42.758487629574802</v>
      </c>
      <c r="E6" s="484">
        <v>-2.8414284335296802E-2</v>
      </c>
      <c r="F6" s="485">
        <v>-3.0902854870413887E-2</v>
      </c>
    </row>
    <row r="7" spans="1:6" ht="15.75">
      <c r="A7" s="310" t="s">
        <v>90</v>
      </c>
      <c r="B7" s="210">
        <v>1338.5260630174255</v>
      </c>
      <c r="C7" s="486">
        <v>-40.450936982574376</v>
      </c>
      <c r="D7" s="486">
        <v>-43.915424623574836</v>
      </c>
      <c r="E7" s="487">
        <v>-2.933401861131435E-2</v>
      </c>
      <c r="F7" s="487">
        <v>-3.1766570242703129E-2</v>
      </c>
    </row>
    <row r="8" spans="1:6" ht="15.75">
      <c r="A8" s="311" t="s">
        <v>91</v>
      </c>
      <c r="B8" s="210">
        <v>80.565389999999994</v>
      </c>
      <c r="C8" s="211">
        <v>1.6093899999999906</v>
      </c>
      <c r="D8" s="211">
        <v>-2.1163166860000047</v>
      </c>
      <c r="E8" s="484">
        <v>2.0383378083995929E-2</v>
      </c>
      <c r="F8" s="485">
        <v>-2.5595948255363599E-2</v>
      </c>
    </row>
    <row r="9" spans="1:6" ht="15.75">
      <c r="A9" s="188" t="s">
        <v>95</v>
      </c>
      <c r="B9" s="209">
        <v>932.10109626865392</v>
      </c>
      <c r="C9" s="490">
        <v>38.374096268653943</v>
      </c>
      <c r="D9" s="490">
        <v>45.643795030653791</v>
      </c>
      <c r="E9" s="491">
        <v>4.2937156725324277E-2</v>
      </c>
      <c r="F9" s="491">
        <v>5.1490122498747626E-2</v>
      </c>
    </row>
    <row r="10" spans="1:6" ht="15.75">
      <c r="A10" s="311" t="s">
        <v>92</v>
      </c>
      <c r="B10" s="210">
        <v>43.35154</v>
      </c>
      <c r="C10" s="486">
        <v>13.800540000000002</v>
      </c>
      <c r="D10" s="486">
        <v>11.944027426000002</v>
      </c>
      <c r="E10" s="487">
        <v>0.46700754627592977</v>
      </c>
      <c r="F10" s="487">
        <v>0.38029205266919464</v>
      </c>
    </row>
    <row r="11" spans="1:6" ht="15.75">
      <c r="A11" s="312" t="s">
        <v>93</v>
      </c>
      <c r="B11" s="212">
        <v>888.74954653644602</v>
      </c>
      <c r="C11" s="488">
        <v>11.944027426000002</v>
      </c>
      <c r="D11" s="488">
        <v>33.699757872445957</v>
      </c>
      <c r="E11" s="489">
        <v>2.8435812307268327E-2</v>
      </c>
      <c r="F11" s="489">
        <v>3.9412626398167117E-2</v>
      </c>
    </row>
  </sheetData>
  <mergeCells count="4">
    <mergeCell ref="B2:B3"/>
    <mergeCell ref="C2:D2"/>
    <mergeCell ref="E2:F2"/>
    <mergeCell ref="A2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 codeName="Sheet10">
    <tabColor theme="4"/>
  </sheetPr>
  <dimension ref="A1:BC73"/>
  <sheetViews>
    <sheetView showGridLines="0" zoomScale="110" workbookViewId="0">
      <pane xSplit="1" ySplit="3" topLeftCell="AH28" activePane="bottomRight" state="frozen"/>
      <selection pane="topRight" activeCell="B1" sqref="B1"/>
      <selection pane="bottomLeft" activeCell="A4" sqref="A4"/>
      <selection pane="bottomRight" activeCell="BC3" sqref="BC3"/>
    </sheetView>
  </sheetViews>
  <sheetFormatPr defaultColWidth="9.42578125" defaultRowHeight="15"/>
  <cols>
    <col min="1" max="1" width="28.42578125" style="170" bestFit="1" customWidth="1"/>
    <col min="2" max="19" width="9.42578125" style="170" bestFit="1" customWidth="1"/>
    <col min="20" max="20" width="9.42578125" style="170" customWidth="1"/>
    <col min="21" max="21" width="10.42578125" style="170" customWidth="1"/>
    <col min="22" max="22" width="14.42578125" style="170" bestFit="1" customWidth="1"/>
    <col min="23" max="23" width="11.42578125" style="170" customWidth="1"/>
    <col min="24" max="24" width="10.42578125" style="170" customWidth="1"/>
    <col min="25" max="25" width="12" style="170" bestFit="1" customWidth="1"/>
    <col min="26" max="30" width="9.42578125" style="170" bestFit="1" customWidth="1"/>
    <col min="31" max="16384" width="9.42578125" style="170"/>
  </cols>
  <sheetData>
    <row r="1" spans="1:55">
      <c r="A1" s="259" t="s">
        <v>122</v>
      </c>
      <c r="B1" s="167">
        <v>2013</v>
      </c>
      <c r="C1" s="168"/>
      <c r="D1" s="168"/>
      <c r="E1" s="167"/>
      <c r="F1" s="167">
        <v>2014</v>
      </c>
      <c r="G1" s="168"/>
      <c r="H1" s="168"/>
      <c r="I1" s="168"/>
      <c r="J1" s="167">
        <v>2015</v>
      </c>
      <c r="K1" s="168"/>
      <c r="L1" s="167"/>
      <c r="M1" s="259"/>
      <c r="N1" s="167">
        <v>2016</v>
      </c>
      <c r="O1" s="168"/>
      <c r="P1" s="167"/>
      <c r="Q1" s="167"/>
      <c r="R1" s="167">
        <v>2017</v>
      </c>
      <c r="S1" s="167"/>
      <c r="T1" s="168"/>
      <c r="U1" s="168"/>
      <c r="V1" s="169">
        <v>2018</v>
      </c>
      <c r="W1" s="169"/>
      <c r="X1" s="259"/>
      <c r="Y1" s="259"/>
      <c r="Z1" s="259">
        <v>2019</v>
      </c>
      <c r="AA1" s="259"/>
      <c r="AB1" s="259"/>
      <c r="AC1" s="259"/>
      <c r="AD1" s="259">
        <v>2020</v>
      </c>
      <c r="AE1" s="259"/>
      <c r="AF1" s="259"/>
      <c r="AG1" s="259"/>
      <c r="AH1" s="259">
        <v>2021</v>
      </c>
      <c r="AI1" s="259"/>
      <c r="AJ1" s="259"/>
      <c r="AK1" s="259"/>
      <c r="AL1" s="260">
        <v>2022</v>
      </c>
      <c r="AM1" s="260"/>
      <c r="AN1" s="260"/>
      <c r="AO1" s="260"/>
      <c r="AP1" s="260">
        <v>2023</v>
      </c>
      <c r="AQ1" s="260"/>
      <c r="AR1" s="260"/>
      <c r="AS1" s="260"/>
      <c r="AT1" s="260">
        <v>2024</v>
      </c>
      <c r="AU1" s="260"/>
      <c r="AV1" s="260"/>
      <c r="AW1" s="260"/>
      <c r="AX1" s="260">
        <v>2025</v>
      </c>
      <c r="AY1" s="260"/>
      <c r="AZ1" s="260"/>
      <c r="BA1" s="260"/>
      <c r="BB1" s="260">
        <v>2026</v>
      </c>
      <c r="BC1" s="260"/>
    </row>
    <row r="2" spans="1:55">
      <c r="A2" s="261" t="s">
        <v>123</v>
      </c>
      <c r="B2" s="171" t="s">
        <v>4</v>
      </c>
      <c r="C2" s="171" t="s">
        <v>1</v>
      </c>
      <c r="D2" s="171" t="s">
        <v>2</v>
      </c>
      <c r="E2" s="171" t="s">
        <v>3</v>
      </c>
      <c r="F2" s="171" t="s">
        <v>4</v>
      </c>
      <c r="G2" s="171" t="s">
        <v>1</v>
      </c>
      <c r="H2" s="171" t="s">
        <v>2</v>
      </c>
      <c r="I2" s="171" t="s">
        <v>3</v>
      </c>
      <c r="J2" s="171" t="s">
        <v>4</v>
      </c>
      <c r="K2" s="171" t="s">
        <v>1</v>
      </c>
      <c r="L2" s="171" t="s">
        <v>2</v>
      </c>
      <c r="M2" s="171" t="s">
        <v>3</v>
      </c>
      <c r="N2" s="171" t="s">
        <v>4</v>
      </c>
      <c r="O2" s="171" t="s">
        <v>1</v>
      </c>
      <c r="P2" s="171" t="s">
        <v>2</v>
      </c>
      <c r="Q2" s="171" t="s">
        <v>3</v>
      </c>
      <c r="R2" s="171" t="s">
        <v>4</v>
      </c>
      <c r="S2" s="171" t="s">
        <v>1</v>
      </c>
      <c r="T2" s="171" t="s">
        <v>2</v>
      </c>
      <c r="U2" s="171" t="s">
        <v>3</v>
      </c>
      <c r="V2" s="171" t="s">
        <v>4</v>
      </c>
      <c r="W2" s="171" t="s">
        <v>1</v>
      </c>
      <c r="X2" s="171" t="s">
        <v>2</v>
      </c>
      <c r="Y2" s="171" t="s">
        <v>3</v>
      </c>
      <c r="Z2" s="171" t="s">
        <v>4</v>
      </c>
      <c r="AA2" s="171" t="s">
        <v>1</v>
      </c>
      <c r="AB2" s="171" t="s">
        <v>2</v>
      </c>
      <c r="AC2" s="171" t="s">
        <v>3</v>
      </c>
      <c r="AD2" s="171" t="s">
        <v>4</v>
      </c>
      <c r="AE2" s="171" t="s">
        <v>1</v>
      </c>
      <c r="AF2" s="172" t="s">
        <v>2</v>
      </c>
      <c r="AG2" s="172" t="s">
        <v>3</v>
      </c>
      <c r="AH2" s="262" t="s">
        <v>4</v>
      </c>
      <c r="AI2" s="262" t="s">
        <v>1</v>
      </c>
      <c r="AJ2" s="262" t="s">
        <v>2</v>
      </c>
      <c r="AK2" s="262" t="s">
        <v>3</v>
      </c>
      <c r="AL2" s="262" t="s">
        <v>4</v>
      </c>
      <c r="AM2" s="262" t="s">
        <v>1</v>
      </c>
      <c r="AN2" s="260" t="s">
        <v>2</v>
      </c>
      <c r="AO2" s="263" t="s">
        <v>3</v>
      </c>
      <c r="AP2" s="263" t="s">
        <v>4</v>
      </c>
      <c r="AQ2" s="263" t="s">
        <v>1</v>
      </c>
      <c r="AR2" s="263" t="s">
        <v>2</v>
      </c>
      <c r="AS2" s="263" t="s">
        <v>3</v>
      </c>
      <c r="AT2" s="260" t="s">
        <v>4</v>
      </c>
      <c r="AU2" s="264" t="s">
        <v>1</v>
      </c>
      <c r="AV2" s="264" t="s">
        <v>2</v>
      </c>
      <c r="AW2" s="264" t="s">
        <v>3</v>
      </c>
      <c r="AX2" s="265" t="s">
        <v>4</v>
      </c>
      <c r="AY2" s="265" t="s">
        <v>1</v>
      </c>
      <c r="AZ2" s="265" t="s">
        <v>2</v>
      </c>
      <c r="BA2" s="265" t="s">
        <v>3</v>
      </c>
      <c r="BB2" s="265" t="s">
        <v>4</v>
      </c>
      <c r="BC2" s="265" t="s">
        <v>414</v>
      </c>
    </row>
    <row r="3" spans="1:55">
      <c r="A3" s="173" t="s">
        <v>124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6"/>
      <c r="W3" s="266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 t="s">
        <v>125</v>
      </c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7"/>
      <c r="AZ3" s="267"/>
      <c r="BA3" s="267"/>
      <c r="BB3" s="256"/>
      <c r="BC3" s="256"/>
    </row>
    <row r="4" spans="1:55">
      <c r="A4" s="174" t="s">
        <v>126</v>
      </c>
      <c r="B4" s="268">
        <v>-0.26762465381296147</v>
      </c>
      <c r="C4" s="268">
        <v>-0.21337307368175928</v>
      </c>
      <c r="D4" s="268">
        <v>-0.1784724345816677</v>
      </c>
      <c r="E4" s="268">
        <v>0.27379941254511642</v>
      </c>
      <c r="F4" s="268">
        <v>0.323195037649466</v>
      </c>
      <c r="G4" s="268">
        <v>0.28383350171537136</v>
      </c>
      <c r="H4" s="268">
        <v>0.23439891590475698</v>
      </c>
      <c r="I4" s="268">
        <v>0.11198735332591792</v>
      </c>
      <c r="J4" s="268">
        <v>9.6640435642693423E-2</v>
      </c>
      <c r="K4" s="268">
        <v>7.0547682655647606E-2</v>
      </c>
      <c r="L4" s="268">
        <v>9.061323036764414E-2</v>
      </c>
      <c r="M4" s="268">
        <v>5.4413193971374521E-2</v>
      </c>
      <c r="N4" s="175">
        <v>-3.1010583137245886E-2</v>
      </c>
      <c r="O4" s="175">
        <v>-4.74556740288943E-2</v>
      </c>
      <c r="P4" s="268">
        <v>-2.3232598242919261E-2</v>
      </c>
      <c r="Q4" s="268">
        <v>0.11836612463563384</v>
      </c>
      <c r="R4" s="268">
        <v>0.20755400658196196</v>
      </c>
      <c r="S4" s="268">
        <v>0.17629766967689131</v>
      </c>
      <c r="T4" s="268">
        <v>9.639085041124229E-2</v>
      </c>
      <c r="U4" s="268">
        <v>-0.18227853876066497</v>
      </c>
      <c r="V4" s="269">
        <v>-0.19101510241087005</v>
      </c>
      <c r="W4" s="269">
        <v>-0.18506019182709929</v>
      </c>
      <c r="X4" s="270">
        <v>-0.17381355850563843</v>
      </c>
      <c r="Y4" s="270">
        <v>-6.0686718764663521E-2</v>
      </c>
      <c r="Z4" s="261">
        <v>-9.3097716916087092E-2</v>
      </c>
      <c r="AA4" s="261">
        <v>-0.10642352265599282</v>
      </c>
      <c r="AB4" s="261">
        <v>-0.10864189439063114</v>
      </c>
      <c r="AC4" s="261">
        <v>-8.9110418307115802E-2</v>
      </c>
      <c r="AD4" s="261">
        <v>-5.997280935686268E-2</v>
      </c>
      <c r="AE4" s="261">
        <v>1.8979842638695038E-2</v>
      </c>
      <c r="AF4" s="261">
        <v>6.9458457710663044E-2</v>
      </c>
      <c r="AG4" s="261">
        <v>4.3755366547775384E-2</v>
      </c>
      <c r="AH4" s="261">
        <v>4.0133627118802773E-3</v>
      </c>
      <c r="AI4" s="261">
        <v>2.3441100617615888E-2</v>
      </c>
      <c r="AJ4" s="261">
        <v>-6.0520325004263208E-3</v>
      </c>
      <c r="AK4" s="261">
        <v>4.4161351092242264E-2</v>
      </c>
      <c r="AL4" s="261">
        <v>5.6742575211149462E-2</v>
      </c>
      <c r="AM4" s="261">
        <v>6.5916323966618336E-3</v>
      </c>
      <c r="AN4" s="270">
        <v>-9.5315566170502044E-3</v>
      </c>
      <c r="AO4" s="270">
        <v>-4.2023595457845633E-2</v>
      </c>
      <c r="AP4" s="270">
        <v>-9.2592369254612811E-2</v>
      </c>
      <c r="AQ4" s="270">
        <v>-0.10514560368083019</v>
      </c>
      <c r="AR4" s="270">
        <v>-0.11071143746612352</v>
      </c>
      <c r="AS4" s="271">
        <v>-6.9545975044861638E-2</v>
      </c>
      <c r="AT4" s="270">
        <v>-7.2846009005842191E-2</v>
      </c>
      <c r="AU4" s="271">
        <v>-7.2923340759757024E-2</v>
      </c>
      <c r="AV4" s="271">
        <v>-4.6229809198232177E-2</v>
      </c>
      <c r="AW4" s="271">
        <v>-7.5385685889362855E-2</v>
      </c>
      <c r="AX4" s="271">
        <v>-2.2450138586224144E-2</v>
      </c>
      <c r="AY4" s="272">
        <v>-2.3470304617439371E-2</v>
      </c>
      <c r="AZ4" s="272">
        <v>-1.6724351794022752E-2</v>
      </c>
      <c r="BA4" s="334">
        <v>-1.2464852642795312E-2</v>
      </c>
      <c r="BB4" s="334">
        <v>-4.6252460771002653E-2</v>
      </c>
      <c r="BC4" s="334">
        <v>-3.7919129034192631E-2</v>
      </c>
    </row>
    <row r="5" spans="1:55">
      <c r="A5" s="174" t="s">
        <v>127</v>
      </c>
      <c r="B5" s="268">
        <v>8.4942447095733592E-2</v>
      </c>
      <c r="C5" s="268">
        <v>-0.1042272923308467</v>
      </c>
      <c r="D5" s="268">
        <v>-0.1412974261351963</v>
      </c>
      <c r="E5" s="268">
        <v>-0.47094822689855448</v>
      </c>
      <c r="F5" s="268">
        <v>-0.49471278646832406</v>
      </c>
      <c r="G5" s="268">
        <v>-0.45334896109249462</v>
      </c>
      <c r="H5" s="268">
        <v>-0.36510424297565708</v>
      </c>
      <c r="I5" s="268">
        <v>-0.29363287502099844</v>
      </c>
      <c r="J5" s="268">
        <v>-0.36251349286182188</v>
      </c>
      <c r="K5" s="268">
        <v>-0.23490842022188158</v>
      </c>
      <c r="L5" s="268">
        <v>-0.26975943693739013</v>
      </c>
      <c r="M5" s="268">
        <v>-0.20213920777306538</v>
      </c>
      <c r="N5" s="175">
        <v>-9.4183239382087322E-2</v>
      </c>
      <c r="O5" s="175">
        <v>-2.2652737338699224E-2</v>
      </c>
      <c r="P5" s="268">
        <v>-4.1738737892285681E-2</v>
      </c>
      <c r="Q5" s="268">
        <v>-4.1949654713221318E-2</v>
      </c>
      <c r="R5" s="268">
        <v>-7.3981228596195395E-2</v>
      </c>
      <c r="S5" s="268">
        <v>-6.8359041107085461E-2</v>
      </c>
      <c r="T5" s="268">
        <v>6.9157097718298421E-2</v>
      </c>
      <c r="U5" s="268">
        <v>0.27368066578805345</v>
      </c>
      <c r="V5" s="269">
        <v>0.29163133113571094</v>
      </c>
      <c r="W5" s="269">
        <v>0.22795796732482929</v>
      </c>
      <c r="X5" s="270">
        <v>0.14664880962138555</v>
      </c>
      <c r="Y5" s="270">
        <v>9.3466567825160107E-2</v>
      </c>
      <c r="Z5" s="261">
        <v>0.15364501709317235</v>
      </c>
      <c r="AA5" s="261">
        <v>0.19162234640236733</v>
      </c>
      <c r="AB5" s="261">
        <v>0.2367472682687026</v>
      </c>
      <c r="AC5" s="261">
        <v>0.13998392965008621</v>
      </c>
      <c r="AD5" s="261">
        <v>8.2445360104954069E-2</v>
      </c>
      <c r="AE5" s="261">
        <v>3.9227294378966909E-2</v>
      </c>
      <c r="AF5" s="261">
        <v>5.3402491379106215E-2</v>
      </c>
      <c r="AG5" s="261">
        <v>0.12386793559307002</v>
      </c>
      <c r="AH5" s="261">
        <v>0.19162503662038893</v>
      </c>
      <c r="AI5" s="261">
        <v>0.15626297088740818</v>
      </c>
      <c r="AJ5" s="261">
        <v>1.3875083938153579E-2</v>
      </c>
      <c r="AK5" s="261">
        <v>-8.2104955182295797E-2</v>
      </c>
      <c r="AL5" s="261">
        <v>-0.22132878936971886</v>
      </c>
      <c r="AM5" s="261">
        <v>-0.2056191795359561</v>
      </c>
      <c r="AN5" s="270">
        <v>-0.13478268880392222</v>
      </c>
      <c r="AO5" s="270">
        <v>-4.7184374237094477E-2</v>
      </c>
      <c r="AP5" s="270">
        <v>0.10253142598165758</v>
      </c>
      <c r="AQ5" s="270">
        <v>0.11772920357172055</v>
      </c>
      <c r="AR5" s="270">
        <v>0.21195612161693023</v>
      </c>
      <c r="AS5" s="271">
        <v>0.21802568824465393</v>
      </c>
      <c r="AT5" s="270">
        <v>0.18900654845368797</v>
      </c>
      <c r="AU5" s="271">
        <v>0.186871664864632</v>
      </c>
      <c r="AV5" s="271">
        <v>5.5686803901068331E-2</v>
      </c>
      <c r="AW5" s="271">
        <v>-6.9250255276582604E-3</v>
      </c>
      <c r="AX5" s="271">
        <v>-0.12281065839653367</v>
      </c>
      <c r="AY5" s="272">
        <v>-0.14663923308575558</v>
      </c>
      <c r="AZ5" s="272">
        <v>-3.1796731923581754E-2</v>
      </c>
      <c r="BA5" s="334">
        <v>-1.0079349115127886E-4</v>
      </c>
      <c r="BB5" s="334">
        <v>0.13661714642706205</v>
      </c>
      <c r="BC5" s="334">
        <v>0.17752731299721239</v>
      </c>
    </row>
    <row r="6" spans="1:55">
      <c r="A6" s="261" t="s">
        <v>128</v>
      </c>
      <c r="B6" s="268">
        <v>0.26248235203262671</v>
      </c>
      <c r="C6" s="268">
        <v>0.32485513051279646</v>
      </c>
      <c r="D6" s="268">
        <v>0.49384828049975682</v>
      </c>
      <c r="E6" s="268">
        <v>0.58039286818740066</v>
      </c>
      <c r="F6" s="268">
        <v>0.6596367490146301</v>
      </c>
      <c r="G6" s="268">
        <v>0.55412659878059745</v>
      </c>
      <c r="H6" s="268">
        <v>0.37637098272954117</v>
      </c>
      <c r="I6" s="268">
        <v>0.2956433231221085</v>
      </c>
      <c r="J6" s="268">
        <v>0.22372847455713116</v>
      </c>
      <c r="K6" s="268">
        <v>0.12033097970553261</v>
      </c>
      <c r="L6" s="268">
        <v>9.7405653341193901E-2</v>
      </c>
      <c r="M6" s="268">
        <v>4.5206118408253247E-2</v>
      </c>
      <c r="N6" s="268">
        <v>-0.1317641786646237</v>
      </c>
      <c r="O6" s="268">
        <v>-4.8581184327405359E-2</v>
      </c>
      <c r="P6" s="268">
        <v>-6.3515627090741891E-2</v>
      </c>
      <c r="Q6" s="268">
        <v>0.10677291258140198</v>
      </c>
      <c r="R6" s="268">
        <v>0.29870748777897627</v>
      </c>
      <c r="S6" s="268">
        <v>0.28349239480239036</v>
      </c>
      <c r="T6" s="268">
        <v>0.31133931094359962</v>
      </c>
      <c r="U6" s="268">
        <v>0.16351925928881947</v>
      </c>
      <c r="V6" s="269">
        <v>0.17975512913478245</v>
      </c>
      <c r="W6" s="269">
        <v>0.20174466494679294</v>
      </c>
      <c r="X6" s="270">
        <v>0.20938133638330678</v>
      </c>
      <c r="Y6" s="270">
        <v>0.23115747248720175</v>
      </c>
      <c r="Z6" s="261">
        <v>0.19558882382746862</v>
      </c>
      <c r="AA6" s="261">
        <v>0.13306450983515056</v>
      </c>
      <c r="AB6" s="261">
        <v>7.1518547490923789E-2</v>
      </c>
      <c r="AC6" s="261">
        <v>1.8879066884955383E-2</v>
      </c>
      <c r="AD6" s="261">
        <v>3.5538861635054141E-3</v>
      </c>
      <c r="AE6" s="261">
        <v>-2.0435290284733516E-2</v>
      </c>
      <c r="AF6" s="261">
        <v>-1.8024461446825429E-2</v>
      </c>
      <c r="AG6" s="261">
        <v>-2.2796967278586742E-2</v>
      </c>
      <c r="AH6" s="261">
        <v>1.4757169497814408E-2</v>
      </c>
      <c r="AI6" s="261">
        <v>9.1702632791394123E-2</v>
      </c>
      <c r="AJ6" s="261">
        <v>0.13964157649283954</v>
      </c>
      <c r="AK6" s="261">
        <v>0.16668541497289105</v>
      </c>
      <c r="AL6" s="261">
        <v>0.19742722143240199</v>
      </c>
      <c r="AM6" s="261">
        <v>0.16429564457986343</v>
      </c>
      <c r="AN6" s="270">
        <v>0.12780924640747576</v>
      </c>
      <c r="AO6" s="270">
        <v>9.0490466361097338E-2</v>
      </c>
      <c r="AP6" s="270">
        <v>8.8123276206442433E-2</v>
      </c>
      <c r="AQ6" s="270">
        <v>0.10807899450283329</v>
      </c>
      <c r="AR6" s="270">
        <v>0.12633392340213886</v>
      </c>
      <c r="AS6" s="271">
        <v>0.18609346848058528</v>
      </c>
      <c r="AT6" s="270">
        <v>0.17447639903747642</v>
      </c>
      <c r="AU6" s="271">
        <v>0.24564534223501927</v>
      </c>
      <c r="AV6" s="271">
        <v>0.27423339923999462</v>
      </c>
      <c r="AW6" s="271">
        <v>0.24473809068571106</v>
      </c>
      <c r="AX6" s="271">
        <v>0.27366976664030518</v>
      </c>
      <c r="AY6" s="272">
        <v>0.22970114441272799</v>
      </c>
      <c r="AZ6" s="272">
        <v>0.20720393507814883</v>
      </c>
      <c r="BA6" s="334">
        <v>0.19220369868172194</v>
      </c>
      <c r="BB6" s="334">
        <v>0.17528174683894868</v>
      </c>
      <c r="BC6" s="334">
        <v>0.19279806867266175</v>
      </c>
    </row>
    <row r="7" spans="1:55">
      <c r="A7" s="174" t="s">
        <v>98</v>
      </c>
      <c r="B7" s="268">
        <v>0.11620791042275253</v>
      </c>
      <c r="C7" s="268">
        <v>0.12789653071119991</v>
      </c>
      <c r="D7" s="268">
        <v>1.8074756822948713E-2</v>
      </c>
      <c r="E7" s="268">
        <v>-0.14142789996053304</v>
      </c>
      <c r="F7" s="268">
        <v>-0.12524004474293346</v>
      </c>
      <c r="G7" s="268">
        <v>-0.12174949966188234</v>
      </c>
      <c r="H7" s="268">
        <v>-5.7439546785356357E-2</v>
      </c>
      <c r="I7" s="268">
        <v>1.1024406009852638E-2</v>
      </c>
      <c r="J7" s="268">
        <v>3.7616250147700522E-2</v>
      </c>
      <c r="K7" s="268">
        <v>3.7599472174635107E-2</v>
      </c>
      <c r="L7" s="268">
        <v>6.7948329443379807E-2</v>
      </c>
      <c r="M7" s="268">
        <v>4.7477891813214573E-2</v>
      </c>
      <c r="N7" s="268">
        <v>0.27818236185347994</v>
      </c>
      <c r="O7" s="268">
        <v>0.23287935679397681</v>
      </c>
      <c r="P7" s="268">
        <v>0.29184179102478341</v>
      </c>
      <c r="Q7" s="268">
        <v>2.6735484185568658E-2</v>
      </c>
      <c r="R7" s="268">
        <v>-0.21997606502820896</v>
      </c>
      <c r="S7" s="268">
        <v>-0.18610425488212048</v>
      </c>
      <c r="T7" s="268">
        <v>-0.2004670342401883</v>
      </c>
      <c r="U7" s="268">
        <v>4.9611205839775928E-2</v>
      </c>
      <c r="V7" s="269">
        <v>3.0402457670110149E-2</v>
      </c>
      <c r="W7" s="269">
        <v>4.1612167312457309E-2</v>
      </c>
      <c r="X7" s="270">
        <v>3.2737236668020565E-2</v>
      </c>
      <c r="Y7" s="270">
        <v>-3.6193026036400767E-2</v>
      </c>
      <c r="Z7" s="261">
        <v>-3.0215557611511398E-2</v>
      </c>
      <c r="AA7" s="261">
        <v>-5.1824083799585141E-2</v>
      </c>
      <c r="AB7" s="261">
        <v>-5.9410607575097328E-2</v>
      </c>
      <c r="AC7" s="261">
        <v>2.8797933131071902E-5</v>
      </c>
      <c r="AD7" s="261">
        <v>1.2155575129714333E-2</v>
      </c>
      <c r="AE7" s="261">
        <v>1.7528719546112872E-2</v>
      </c>
      <c r="AF7" s="261">
        <v>-7.2960124374156655E-3</v>
      </c>
      <c r="AG7" s="261">
        <v>1.7711216457597639E-2</v>
      </c>
      <c r="AH7" s="261">
        <v>1.8734031283809769E-2</v>
      </c>
      <c r="AI7" s="261">
        <v>2.4166315205310675E-2</v>
      </c>
      <c r="AJ7" s="261">
        <v>5.4644437723089904E-2</v>
      </c>
      <c r="AK7" s="261">
        <v>9.4373371404961864E-3</v>
      </c>
      <c r="AL7" s="261">
        <v>8.4320495114253852E-3</v>
      </c>
      <c r="AM7" s="261">
        <v>2.2628248550475214E-2</v>
      </c>
      <c r="AN7" s="270">
        <v>2.4046020068683872E-2</v>
      </c>
      <c r="AO7" s="270">
        <v>6.3365985705518768E-2</v>
      </c>
      <c r="AP7" s="270">
        <v>6.8772668777061577E-2</v>
      </c>
      <c r="AQ7" s="270">
        <v>1.5289177189990495E-2</v>
      </c>
      <c r="AR7" s="270">
        <v>-3.1195540280053828E-2</v>
      </c>
      <c r="AS7" s="271">
        <v>-9.297015735001056E-2</v>
      </c>
      <c r="AT7" s="270">
        <v>-0.10653733214317926</v>
      </c>
      <c r="AU7" s="271">
        <v>-6.8993640107112605E-2</v>
      </c>
      <c r="AV7" s="271">
        <v>-3.9174004334381354E-2</v>
      </c>
      <c r="AW7" s="271">
        <v>-7.1436247467088028E-3</v>
      </c>
      <c r="AX7" s="271">
        <v>-1.4861045937201518E-2</v>
      </c>
      <c r="AY7" s="272">
        <v>-1.7278199309640974E-2</v>
      </c>
      <c r="AZ7" s="272">
        <v>-9.6464086638081453E-2</v>
      </c>
      <c r="BA7" s="334">
        <v>-8.033616211151981E-2</v>
      </c>
      <c r="BB7" s="334">
        <v>-6.3908481847777504E-2</v>
      </c>
      <c r="BC7" s="334">
        <v>-6.4402684806695226E-2</v>
      </c>
    </row>
    <row r="8" spans="1:55">
      <c r="A8" s="174" t="s">
        <v>129</v>
      </c>
      <c r="B8" s="268">
        <v>0.19600805573815139</v>
      </c>
      <c r="C8" s="268">
        <v>0.1351512952113901</v>
      </c>
      <c r="D8" s="268">
        <v>0.1921531766058415</v>
      </c>
      <c r="E8" s="268">
        <v>0.24181615387342964</v>
      </c>
      <c r="F8" s="268">
        <v>0.36287895545283838</v>
      </c>
      <c r="G8" s="268">
        <v>0.26286163974159216</v>
      </c>
      <c r="H8" s="268">
        <v>0.18822610887328445</v>
      </c>
      <c r="I8" s="268">
        <v>0.12502220743688064</v>
      </c>
      <c r="J8" s="268">
        <v>-4.5283325142966759E-3</v>
      </c>
      <c r="K8" s="268">
        <v>-6.4302856860664085E-3</v>
      </c>
      <c r="L8" s="268">
        <v>-1.3792223785172184E-2</v>
      </c>
      <c r="M8" s="268">
        <v>-5.504200358022307E-2</v>
      </c>
      <c r="N8" s="175">
        <v>2.1224360669523042E-2</v>
      </c>
      <c r="O8" s="175">
        <v>0.11418976109897808</v>
      </c>
      <c r="P8" s="268">
        <v>0.16335482779883659</v>
      </c>
      <c r="Q8" s="268">
        <v>0.20992486668938334</v>
      </c>
      <c r="R8" s="268">
        <v>0.21230420073653408</v>
      </c>
      <c r="S8" s="268">
        <v>0.20532676849007567</v>
      </c>
      <c r="T8" s="268">
        <v>0.27638332790577885</v>
      </c>
      <c r="U8" s="268">
        <v>0.30453258975861902</v>
      </c>
      <c r="V8" s="269">
        <v>0.31077381726444125</v>
      </c>
      <c r="W8" s="269">
        <v>0.28625460566578503</v>
      </c>
      <c r="X8" s="270">
        <v>0.21495382547696637</v>
      </c>
      <c r="Y8" s="270">
        <v>0.22782647945291876</v>
      </c>
      <c r="Z8" s="261">
        <v>0.22592056639304234</v>
      </c>
      <c r="AA8" s="261">
        <v>0.16643924978193983</v>
      </c>
      <c r="AB8" s="261">
        <v>0.14021331379389809</v>
      </c>
      <c r="AC8" s="261">
        <v>6.9781376161056938E-2</v>
      </c>
      <c r="AD8" s="261">
        <v>5.0388672735718829E-2</v>
      </c>
      <c r="AE8" s="261">
        <v>6.735997999269859E-2</v>
      </c>
      <c r="AF8" s="261">
        <v>0.10971913328791798</v>
      </c>
      <c r="AG8" s="261">
        <v>0.17505081498023489</v>
      </c>
      <c r="AH8" s="261">
        <v>0.22912960011389333</v>
      </c>
      <c r="AI8" s="261">
        <v>0.29557301950172893</v>
      </c>
      <c r="AJ8" s="261">
        <v>0.20210906565365674</v>
      </c>
      <c r="AK8" s="261">
        <v>0.13817914802333375</v>
      </c>
      <c r="AL8" s="261">
        <v>4.1273056785257903E-2</v>
      </c>
      <c r="AM8" s="261">
        <v>-1.2103654008955606E-2</v>
      </c>
      <c r="AN8" s="270">
        <v>7.5410210551871458E-3</v>
      </c>
      <c r="AO8" s="270">
        <v>6.4648482371675933E-2</v>
      </c>
      <c r="AP8" s="270">
        <v>0.1668350017105488</v>
      </c>
      <c r="AQ8" s="270">
        <v>0.13595177158371419</v>
      </c>
      <c r="AR8" s="270">
        <v>0.19638306727289176</v>
      </c>
      <c r="AS8" s="271">
        <v>0.24160302433036707</v>
      </c>
      <c r="AT8" s="270">
        <v>0.18409960634214301</v>
      </c>
      <c r="AU8" s="271">
        <v>0.29060002623278153</v>
      </c>
      <c r="AV8" s="271">
        <v>0.24451638960844946</v>
      </c>
      <c r="AW8" s="271">
        <v>0.15528375452198132</v>
      </c>
      <c r="AX8" s="271">
        <v>0.11354792372034594</v>
      </c>
      <c r="AY8" s="272">
        <v>4.2313407399891971E-2</v>
      </c>
      <c r="AZ8" s="272">
        <v>6.2218764722462717E-2</v>
      </c>
      <c r="BA8" s="334">
        <v>9.9301890436255383E-2</v>
      </c>
      <c r="BB8" s="334">
        <v>0.20173795064723057</v>
      </c>
      <c r="BC8" s="334">
        <v>0.26800356782898616</v>
      </c>
    </row>
    <row r="9" spans="1:55">
      <c r="A9" s="174"/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175"/>
      <c r="O9" s="175"/>
      <c r="P9" s="268"/>
      <c r="Q9" s="268"/>
      <c r="R9" s="268"/>
      <c r="S9" s="268"/>
      <c r="T9" s="268"/>
      <c r="U9" s="268"/>
      <c r="V9" s="269"/>
      <c r="W9" s="269"/>
      <c r="X9" s="270"/>
      <c r="Y9" s="270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70"/>
      <c r="AO9" s="270"/>
      <c r="AP9" s="270"/>
      <c r="AQ9" s="270"/>
      <c r="AR9" s="270"/>
      <c r="AS9" s="271"/>
      <c r="AT9" s="260"/>
      <c r="AU9" s="260"/>
      <c r="AV9" s="260"/>
      <c r="AW9" s="260"/>
      <c r="AX9" s="260"/>
      <c r="AY9" s="260"/>
      <c r="AZ9" s="260"/>
      <c r="BA9" s="260"/>
      <c r="BB9" s="256"/>
      <c r="BC9" s="256"/>
    </row>
    <row r="10" spans="1:55">
      <c r="A10" s="173" t="s">
        <v>112</v>
      </c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0"/>
      <c r="AO10" s="260"/>
      <c r="AP10" s="260"/>
      <c r="AQ10" s="260"/>
      <c r="AR10" s="260"/>
      <c r="AS10" s="260"/>
      <c r="AT10" s="260"/>
      <c r="AU10" s="271"/>
      <c r="AV10" s="271"/>
      <c r="AW10" s="271"/>
      <c r="AX10" s="271"/>
      <c r="AY10" s="271"/>
      <c r="AZ10" s="271"/>
      <c r="BA10" s="271"/>
      <c r="BB10" s="257"/>
      <c r="BC10" s="257"/>
    </row>
    <row r="11" spans="1:55">
      <c r="A11" s="261" t="s">
        <v>130</v>
      </c>
      <c r="B11" s="268">
        <v>-7.4240223704283943E-3</v>
      </c>
      <c r="C11" s="268">
        <v>7.0650357960051705E-3</v>
      </c>
      <c r="D11" s="268">
        <v>3.7384417637802446E-2</v>
      </c>
      <c r="E11" s="268">
        <v>1.5129568062516131E-2</v>
      </c>
      <c r="F11" s="268">
        <v>2.8036375904655565E-2</v>
      </c>
      <c r="G11" s="268">
        <v>2.1127232836759727E-2</v>
      </c>
      <c r="H11" s="268">
        <v>1.4445819805795023E-2</v>
      </c>
      <c r="I11" s="268">
        <v>4.9187824395326714E-2</v>
      </c>
      <c r="J11" s="268">
        <v>5.8149450756613845E-3</v>
      </c>
      <c r="K11" s="268">
        <v>-3.9552350968314878E-3</v>
      </c>
      <c r="L11" s="268">
        <v>-2.1963533488949531E-2</v>
      </c>
      <c r="M11" s="268">
        <v>-4.3003173507137213E-2</v>
      </c>
      <c r="N11" s="268">
        <v>-1.3085403390240499E-2</v>
      </c>
      <c r="O11" s="268">
        <v>2.2753331140610202E-2</v>
      </c>
      <c r="P11" s="268">
        <v>3.8746254906720866E-2</v>
      </c>
      <c r="Q11" s="268">
        <v>4.4726607966744061E-2</v>
      </c>
      <c r="R11" s="268">
        <v>3.6101986028051106E-2</v>
      </c>
      <c r="S11" s="268">
        <v>1.2349917832444716E-3</v>
      </c>
      <c r="T11" s="268">
        <v>4.2629080602187189E-2</v>
      </c>
      <c r="U11" s="268">
        <v>3.7022183516071422E-2</v>
      </c>
      <c r="V11" s="269">
        <v>4.909079300864537E-2</v>
      </c>
      <c r="W11" s="269">
        <v>6.8673976928201305E-2</v>
      </c>
      <c r="X11" s="269">
        <v>2.4027060981557734E-2</v>
      </c>
      <c r="Y11" s="269">
        <v>2.4376893062503364E-2</v>
      </c>
      <c r="Z11" s="261">
        <v>3.9628775339373735E-3</v>
      </c>
      <c r="AA11" s="261">
        <v>1.2906543221504476E-3</v>
      </c>
      <c r="AB11" s="261">
        <v>3.6180083541029431E-2</v>
      </c>
      <c r="AC11" s="261">
        <v>2.9899593477879121E-3</v>
      </c>
      <c r="AD11" s="261">
        <v>2.9980181284826379E-2</v>
      </c>
      <c r="AE11" s="261">
        <v>5.3024493965183666E-3</v>
      </c>
      <c r="AF11" s="261">
        <v>-3.9709060895926497E-2</v>
      </c>
      <c r="AG11" s="261">
        <v>-1.6493285317669026E-2</v>
      </c>
      <c r="AH11" s="261">
        <v>-1.5181514680494782E-2</v>
      </c>
      <c r="AI11" s="261">
        <v>5.5994811202424548E-3</v>
      </c>
      <c r="AJ11" s="261">
        <v>1.7892759122645789E-3</v>
      </c>
      <c r="AK11" s="261">
        <v>1.4195009250043505E-2</v>
      </c>
      <c r="AL11" s="261">
        <v>1.9675049973800793E-2</v>
      </c>
      <c r="AM11" s="261">
        <v>2.6250041910859358E-2</v>
      </c>
      <c r="AN11" s="270">
        <v>7.1034290669572384E-2</v>
      </c>
      <c r="AO11" s="270">
        <v>9.3391156313429383E-2</v>
      </c>
      <c r="AP11" s="270">
        <v>8.6339439561126302E-2</v>
      </c>
      <c r="AQ11" s="270">
        <v>1.0989883277199982E-2</v>
      </c>
      <c r="AR11" s="270">
        <v>2.241518577930162E-2</v>
      </c>
      <c r="AS11" s="271">
        <v>-3.1015012958510693E-3</v>
      </c>
      <c r="AT11" s="270">
        <v>-2.9283954820134166E-2</v>
      </c>
      <c r="AU11" s="271">
        <v>2.9925877668567528E-2</v>
      </c>
      <c r="AV11" s="271">
        <v>-2.9600687284739809E-2</v>
      </c>
      <c r="AW11" s="271">
        <v>-2.3071488995076248E-2</v>
      </c>
      <c r="AX11" s="271">
        <v>-1.7830413658649374E-2</v>
      </c>
      <c r="AY11" s="272">
        <v>-2.0866207963144402E-2</v>
      </c>
      <c r="AZ11" s="272">
        <v>1.1002988960811109E-2</v>
      </c>
      <c r="BA11" s="272">
        <v>1.6755007996662708E-3</v>
      </c>
      <c r="BB11" s="257">
        <v>5.4174310794734302E-2</v>
      </c>
      <c r="BC11" s="257">
        <v>5.2531988441505181E-2</v>
      </c>
    </row>
    <row r="12" spans="1:55">
      <c r="A12" s="261" t="s">
        <v>131</v>
      </c>
      <c r="B12" s="268">
        <v>0.11767354926859436</v>
      </c>
      <c r="C12" s="268">
        <v>0.12209923528858072</v>
      </c>
      <c r="D12" s="268">
        <v>0.14096855345328335</v>
      </c>
      <c r="E12" s="268">
        <v>0.18739453939388839</v>
      </c>
      <c r="F12" s="268">
        <v>0.20353613814841623</v>
      </c>
      <c r="G12" s="268">
        <v>0.21899126016579934</v>
      </c>
      <c r="H12" s="268">
        <v>0.13374617712974093</v>
      </c>
      <c r="I12" s="268">
        <v>5.2798373533282053E-2</v>
      </c>
      <c r="J12" s="268">
        <v>3.5199013294525354E-4</v>
      </c>
      <c r="K12" s="268">
        <v>-3.9515384293809644E-2</v>
      </c>
      <c r="L12" s="268">
        <v>-3.4942555099856162E-3</v>
      </c>
      <c r="M12" s="268">
        <v>2.2337544863888998E-3</v>
      </c>
      <c r="N12" s="175">
        <v>2.8244183391987639E-2</v>
      </c>
      <c r="O12" s="175">
        <v>3.364881850865286E-2</v>
      </c>
      <c r="P12" s="268">
        <v>4.8844433819470345E-2</v>
      </c>
      <c r="Q12" s="268">
        <v>3.5415824040254444E-2</v>
      </c>
      <c r="R12" s="268">
        <v>9.8582978596580023E-2</v>
      </c>
      <c r="S12" s="268">
        <v>0.13422474630723866</v>
      </c>
      <c r="T12" s="268">
        <v>0.15227368340696551</v>
      </c>
      <c r="U12" s="268">
        <v>0.23292954249708037</v>
      </c>
      <c r="V12" s="269">
        <v>0.19493608220879707</v>
      </c>
      <c r="W12" s="269">
        <v>0.15763414437833848</v>
      </c>
      <c r="X12" s="269">
        <v>0.14136300994632942</v>
      </c>
      <c r="Y12" s="269">
        <v>9.6737311326174857E-2</v>
      </c>
      <c r="Z12" s="261">
        <v>0.14274220575268498</v>
      </c>
      <c r="AA12" s="261">
        <v>9.6782283269773894E-2</v>
      </c>
      <c r="AB12" s="261">
        <v>7.0758655342645818E-2</v>
      </c>
      <c r="AC12" s="261">
        <v>4.9466466194061018E-2</v>
      </c>
      <c r="AD12" s="261">
        <v>-2.1692904424484707E-2</v>
      </c>
      <c r="AE12" s="261">
        <v>5.8228651165337948E-3</v>
      </c>
      <c r="AF12" s="261">
        <v>4.22185297500468E-2</v>
      </c>
      <c r="AG12" s="261">
        <v>0.10937083538982331</v>
      </c>
      <c r="AH12" s="261">
        <v>0.16890524704176271</v>
      </c>
      <c r="AI12" s="261">
        <v>0.18214453974717443</v>
      </c>
      <c r="AJ12" s="261">
        <v>0.15488992484191411</v>
      </c>
      <c r="AK12" s="261">
        <v>6.0612966901459162E-2</v>
      </c>
      <c r="AL12" s="261">
        <v>-2.6169918434324604E-2</v>
      </c>
      <c r="AM12" s="261">
        <v>-4.7252856628125908E-2</v>
      </c>
      <c r="AN12" s="261">
        <v>-0.1004223554226458</v>
      </c>
      <c r="AO12" s="270">
        <v>-8.7277472273783935E-2</v>
      </c>
      <c r="AP12" s="270">
        <v>-2.3076857941575123E-2</v>
      </c>
      <c r="AQ12" s="270">
        <v>2.0590578222716774E-2</v>
      </c>
      <c r="AR12" s="270">
        <v>8.4161012977864547E-2</v>
      </c>
      <c r="AS12" s="271">
        <v>0.1523178938767269</v>
      </c>
      <c r="AT12" s="270">
        <v>0.16355524589689022</v>
      </c>
      <c r="AU12" s="271">
        <v>0.16731462420809814</v>
      </c>
      <c r="AV12" s="271">
        <v>0.17502988367967764</v>
      </c>
      <c r="AW12" s="271">
        <v>0.13242797780962093</v>
      </c>
      <c r="AX12" s="271">
        <v>0.10910231334911276</v>
      </c>
      <c r="AY12" s="272">
        <v>7.2633258693319186E-2</v>
      </c>
      <c r="AZ12" s="272">
        <v>6.9399302195240653E-2</v>
      </c>
      <c r="BA12" s="272">
        <v>8.7687946283179372E-2</v>
      </c>
      <c r="BB12" s="257">
        <v>0.11281284677070673</v>
      </c>
      <c r="BC12" s="257">
        <v>0.13758434828158891</v>
      </c>
    </row>
    <row r="13" spans="1:55">
      <c r="A13" s="261" t="s">
        <v>132</v>
      </c>
      <c r="B13" s="268">
        <v>1.0889997537040176E-2</v>
      </c>
      <c r="C13" s="268">
        <v>4.1458882179173956E-2</v>
      </c>
      <c r="D13" s="268">
        <v>4.3586374395897645E-2</v>
      </c>
      <c r="E13" s="268">
        <v>3.6690355120943798E-2</v>
      </c>
      <c r="F13" s="268">
        <v>1.1094053262135342E-2</v>
      </c>
      <c r="G13" s="268">
        <v>-1.691979082200374E-2</v>
      </c>
      <c r="H13" s="268">
        <v>-1.3667495754738275E-2</v>
      </c>
      <c r="I13" s="268">
        <v>-2.0478215393623937E-2</v>
      </c>
      <c r="J13" s="268">
        <v>-1.3271059870028318E-2</v>
      </c>
      <c r="K13" s="268">
        <v>-5.6813368598770146E-3</v>
      </c>
      <c r="L13" s="268">
        <v>-9.3282682753551439E-3</v>
      </c>
      <c r="M13" s="268">
        <v>-8.4988724122220839E-3</v>
      </c>
      <c r="N13" s="175">
        <v>1.02570034924133E-2</v>
      </c>
      <c r="O13" s="175">
        <v>1.8607973979503208E-2</v>
      </c>
      <c r="P13" s="268">
        <v>2.5029448996594133E-2</v>
      </c>
      <c r="Q13" s="268">
        <v>3.5651697323683423E-2</v>
      </c>
      <c r="R13" s="268">
        <v>4.1104395923274147E-2</v>
      </c>
      <c r="S13" s="268">
        <v>5.7047580203324733E-2</v>
      </c>
      <c r="T13" s="268">
        <v>6.310800972474355E-2</v>
      </c>
      <c r="U13" s="268">
        <v>5.1768182864936188E-2</v>
      </c>
      <c r="V13" s="269">
        <v>5.1290943994325246E-2</v>
      </c>
      <c r="W13" s="269">
        <v>4.8364157840763179E-2</v>
      </c>
      <c r="X13" s="269">
        <v>3.9831817998242286E-2</v>
      </c>
      <c r="Y13" s="269">
        <v>7.2264095520238394E-2</v>
      </c>
      <c r="Z13" s="261">
        <v>5.3308339980449607E-2</v>
      </c>
      <c r="AA13" s="261">
        <v>4.2731152752420114E-2</v>
      </c>
      <c r="AB13" s="261">
        <v>2.4865445792069233E-2</v>
      </c>
      <c r="AC13" s="261">
        <v>-3.6351308180031625E-3</v>
      </c>
      <c r="AD13" s="261">
        <v>-8.2475264725284259E-3</v>
      </c>
      <c r="AE13" s="261">
        <v>-2.8041649492233294E-2</v>
      </c>
      <c r="AF13" s="261">
        <v>-1.6666926710618753E-2</v>
      </c>
      <c r="AG13" s="261">
        <v>7.4212459177777131E-3</v>
      </c>
      <c r="AH13" s="261">
        <v>3.383435901507343E-2</v>
      </c>
      <c r="AI13" s="261">
        <v>0.10188037892501403</v>
      </c>
      <c r="AJ13" s="261">
        <v>8.5677617590687247E-2</v>
      </c>
      <c r="AK13" s="261">
        <v>8.9899992796151726E-2</v>
      </c>
      <c r="AL13" s="261">
        <v>5.4794472244476707E-2</v>
      </c>
      <c r="AM13" s="261">
        <v>7.6565680947955428E-3</v>
      </c>
      <c r="AN13" s="261">
        <v>2.2683687378199289E-2</v>
      </c>
      <c r="AO13" s="270">
        <v>2.5486610323020298E-2</v>
      </c>
      <c r="AP13" s="270">
        <v>3.8825763956408701E-2</v>
      </c>
      <c r="AQ13" s="270">
        <v>7.7791591529252371E-2</v>
      </c>
      <c r="AR13" s="270">
        <v>6.9326536778652734E-2</v>
      </c>
      <c r="AS13" s="271">
        <v>8.6885349750366561E-2</v>
      </c>
      <c r="AT13" s="270">
        <v>9.5052944249128996E-2</v>
      </c>
      <c r="AU13" s="271">
        <v>0.10538137421303664</v>
      </c>
      <c r="AV13" s="271">
        <v>0.11424537074117209</v>
      </c>
      <c r="AW13" s="271">
        <v>4.7834474230542587E-2</v>
      </c>
      <c r="AX13" s="271">
        <v>7.1052266633515101E-3</v>
      </c>
      <c r="AY13" s="272">
        <v>-2.6132568096200268E-2</v>
      </c>
      <c r="AZ13" s="272">
        <v>-3.7752113417507525E-2</v>
      </c>
      <c r="BA13" s="272">
        <v>-1.1300722318208339E-2</v>
      </c>
      <c r="BB13" s="257">
        <v>2.136565978388727E-2</v>
      </c>
      <c r="BC13" s="257">
        <v>7.0217804520126437E-2</v>
      </c>
    </row>
    <row r="14" spans="1:55">
      <c r="A14" s="261" t="s">
        <v>133</v>
      </c>
      <c r="B14" s="268">
        <v>6.9202800538570419E-2</v>
      </c>
      <c r="C14" s="268">
        <v>-2.6548918940159399E-2</v>
      </c>
      <c r="D14" s="268">
        <v>-3.6213046955982382E-2</v>
      </c>
      <c r="E14" s="268">
        <v>5.4040448857331615E-3</v>
      </c>
      <c r="F14" s="268">
        <v>0.11101127650517274</v>
      </c>
      <c r="G14" s="268">
        <v>4.3273077659413212E-2</v>
      </c>
      <c r="H14" s="268">
        <v>6.0934293378715872E-2</v>
      </c>
      <c r="I14" s="268">
        <v>5.2271275164809665E-2</v>
      </c>
      <c r="J14" s="268">
        <v>1.8586572548411784E-2</v>
      </c>
      <c r="K14" s="268">
        <v>5.6639332308756375E-2</v>
      </c>
      <c r="L14" s="268">
        <v>3.3781690080806386E-2</v>
      </c>
      <c r="M14" s="268">
        <v>-1.956796294697727E-3</v>
      </c>
      <c r="N14" s="175">
        <v>-7.850781382579013E-3</v>
      </c>
      <c r="O14" s="175">
        <v>2.6101585246755196E-2</v>
      </c>
      <c r="P14" s="268">
        <v>3.4795527134678574E-2</v>
      </c>
      <c r="Q14" s="268">
        <v>8.377758614816215E-2</v>
      </c>
      <c r="R14" s="268">
        <v>2.4102818318187526E-2</v>
      </c>
      <c r="S14" s="268">
        <v>3.9362138984270212E-3</v>
      </c>
      <c r="T14" s="268">
        <v>1.3994606521620752E-2</v>
      </c>
      <c r="U14" s="268">
        <v>-2.1205269062539389E-2</v>
      </c>
      <c r="V14" s="269">
        <v>1.3525078685259971E-2</v>
      </c>
      <c r="W14" s="269">
        <v>1.2990203383283943E-2</v>
      </c>
      <c r="X14" s="269">
        <v>7.3445649282284919E-3</v>
      </c>
      <c r="Y14" s="269">
        <v>3.0743435228336988E-2</v>
      </c>
      <c r="Z14" s="261">
        <v>2.387575488813656E-2</v>
      </c>
      <c r="AA14" s="261">
        <v>2.502753900866185E-2</v>
      </c>
      <c r="AB14" s="261">
        <v>1.2001554643150187E-2</v>
      </c>
      <c r="AC14" s="261">
        <v>2.383568392653454E-2</v>
      </c>
      <c r="AD14" s="261">
        <v>4.0068810967150127E-2</v>
      </c>
      <c r="AE14" s="261">
        <v>7.0267507701659571E-2</v>
      </c>
      <c r="AF14" s="261">
        <v>0.10696278093092064</v>
      </c>
      <c r="AG14" s="261">
        <v>5.5583018896831468E-2</v>
      </c>
      <c r="AH14" s="261">
        <v>3.3432294170159367E-2</v>
      </c>
      <c r="AI14" s="261">
        <v>-2.9431514876228707E-3</v>
      </c>
      <c r="AJ14" s="261">
        <v>-4.4950860435174864E-2</v>
      </c>
      <c r="AK14" s="261">
        <v>-3.0369490987909281E-2</v>
      </c>
      <c r="AL14" s="261">
        <v>-6.5489398450679828E-3</v>
      </c>
      <c r="AM14" s="261">
        <v>5.7776694683318456E-3</v>
      </c>
      <c r="AN14" s="261">
        <v>1.6599218753104699E-2</v>
      </c>
      <c r="AO14" s="270">
        <v>3.3623318919250196E-2</v>
      </c>
      <c r="AP14" s="270">
        <v>6.3220215196292312E-2</v>
      </c>
      <c r="AQ14" s="270">
        <v>2.4224647780697904E-2</v>
      </c>
      <c r="AR14" s="270">
        <v>1.6437168827117054E-2</v>
      </c>
      <c r="AS14" s="271">
        <v>2.9941681250761835E-3</v>
      </c>
      <c r="AT14" s="270">
        <v>-4.7166546390461368E-2</v>
      </c>
      <c r="AU14" s="271">
        <v>-1.8941281598048327E-2</v>
      </c>
      <c r="AV14" s="271">
        <v>-1.8920832303337982E-2</v>
      </c>
      <c r="AW14" s="271">
        <v>-3.8723514359266667E-3</v>
      </c>
      <c r="AX14" s="271">
        <v>1.2752387472701559E-2</v>
      </c>
      <c r="AY14" s="272">
        <v>1.9216213660959651E-2</v>
      </c>
      <c r="AZ14" s="272">
        <v>2.0042890565940937E-2</v>
      </c>
      <c r="BA14" s="272">
        <v>2.0752038437883005E-2</v>
      </c>
      <c r="BB14" s="257">
        <v>1.2170113380340731E-2</v>
      </c>
      <c r="BC14" s="257">
        <v>5.4103741928388672E-3</v>
      </c>
    </row>
    <row r="15" spans="1:55">
      <c r="A15" s="261" t="s">
        <v>134</v>
      </c>
      <c r="B15" s="268">
        <v>5.66573076437492E-3</v>
      </c>
      <c r="C15" s="268">
        <v>-8.9229391122101504E-3</v>
      </c>
      <c r="D15" s="268">
        <v>6.4268780748404676E-3</v>
      </c>
      <c r="E15" s="268">
        <v>-2.8023535896518478E-3</v>
      </c>
      <c r="F15" s="268">
        <v>9.201111632458547E-3</v>
      </c>
      <c r="G15" s="268">
        <v>-3.6101400983766102E-3</v>
      </c>
      <c r="H15" s="268">
        <v>-7.2326856862291889E-3</v>
      </c>
      <c r="I15" s="268">
        <v>-8.7570502629138545E-3</v>
      </c>
      <c r="J15" s="268">
        <v>-1.6010780401286898E-2</v>
      </c>
      <c r="K15" s="268">
        <v>-1.3917661744304442E-2</v>
      </c>
      <c r="L15" s="268">
        <v>-1.278785659168832E-2</v>
      </c>
      <c r="M15" s="268">
        <v>-3.8169158525550029E-3</v>
      </c>
      <c r="N15" s="175">
        <v>3.6593585579414744E-3</v>
      </c>
      <c r="O15" s="175">
        <v>1.3078052223456708E-2</v>
      </c>
      <c r="P15" s="268">
        <v>1.5939162941372556E-2</v>
      </c>
      <c r="Q15" s="268">
        <v>1.0370040385120016E-2</v>
      </c>
      <c r="R15" s="268">
        <v>1.2412021870441121E-2</v>
      </c>
      <c r="S15" s="268">
        <v>8.8832362978407235E-3</v>
      </c>
      <c r="T15" s="268">
        <v>4.4148447498386202E-3</v>
      </c>
      <c r="U15" s="268">
        <v>4.0179499430705251E-3</v>
      </c>
      <c r="V15" s="269">
        <v>1.9309193674135676E-3</v>
      </c>
      <c r="W15" s="269">
        <v>-1.4078768648019603E-3</v>
      </c>
      <c r="X15" s="269">
        <v>2.3873716226083764E-3</v>
      </c>
      <c r="Y15" s="269">
        <v>3.7047443156650768E-3</v>
      </c>
      <c r="Z15" s="261">
        <v>2.0313882378337781E-3</v>
      </c>
      <c r="AA15" s="261">
        <v>6.0762042893365207E-4</v>
      </c>
      <c r="AB15" s="261">
        <v>-3.5924255249965512E-3</v>
      </c>
      <c r="AC15" s="261">
        <v>-2.8756024893233189E-3</v>
      </c>
      <c r="AD15" s="261">
        <v>-1.9265493136518402E-3</v>
      </c>
      <c r="AE15" s="261">
        <v>1.9493935565627323E-3</v>
      </c>
      <c r="AF15" s="261">
        <v>4.7351521311061271E-3</v>
      </c>
      <c r="AG15" s="261">
        <v>6.6557364330928764E-3</v>
      </c>
      <c r="AH15" s="261">
        <v>8.139214567392342E-3</v>
      </c>
      <c r="AI15" s="261">
        <v>8.8917711969207572E-3</v>
      </c>
      <c r="AJ15" s="261">
        <v>4.703107743965494E-3</v>
      </c>
      <c r="AK15" s="261">
        <v>3.8406700635885025E-3</v>
      </c>
      <c r="AL15" s="261">
        <v>-4.7760715362684785E-4</v>
      </c>
      <c r="AM15" s="261">
        <v>-4.5350768548162949E-3</v>
      </c>
      <c r="AN15" s="261">
        <v>-2.3538203230433238E-3</v>
      </c>
      <c r="AO15" s="270">
        <v>-5.7513091023980115E-4</v>
      </c>
      <c r="AP15" s="270">
        <v>1.5264409382965084E-3</v>
      </c>
      <c r="AQ15" s="270">
        <v>2.355070773847028E-3</v>
      </c>
      <c r="AR15" s="270">
        <v>4.0431629099557482E-3</v>
      </c>
      <c r="AS15" s="271">
        <v>2.5071138740481924E-3</v>
      </c>
      <c r="AT15" s="270">
        <v>1.94191740671948E-3</v>
      </c>
      <c r="AU15" s="271">
        <v>6.9194317411276022E-3</v>
      </c>
      <c r="AV15" s="271">
        <v>3.7626547756775225E-3</v>
      </c>
      <c r="AW15" s="271">
        <v>1.9651429128209096E-3</v>
      </c>
      <c r="AX15" s="271">
        <v>2.4184098938294682E-3</v>
      </c>
      <c r="AY15" s="272">
        <v>-2.5372888950420942E-3</v>
      </c>
      <c r="AZ15" s="272">
        <v>-4.7430358202239222E-4</v>
      </c>
      <c r="BA15" s="272">
        <v>4.8712723373490097E-4</v>
      </c>
      <c r="BB15" s="257">
        <v>1.2150199175614473E-3</v>
      </c>
      <c r="BC15" s="257">
        <v>2.259052392926834E-3</v>
      </c>
    </row>
    <row r="16" spans="1:55">
      <c r="A16" s="261" t="s">
        <v>129</v>
      </c>
      <c r="B16" s="268">
        <v>0.19600805573815136</v>
      </c>
      <c r="C16" s="268">
        <v>0.13515129521139002</v>
      </c>
      <c r="D16" s="268">
        <v>0.19215317660584152</v>
      </c>
      <c r="E16" s="268">
        <v>0.24181615387342958</v>
      </c>
      <c r="F16" s="268">
        <v>0.36287895545283844</v>
      </c>
      <c r="G16" s="268">
        <v>0.26286163974159216</v>
      </c>
      <c r="H16" s="268">
        <v>0.18822610887328439</v>
      </c>
      <c r="I16" s="268">
        <v>0.12502220743688075</v>
      </c>
      <c r="J16" s="268">
        <v>-4.5283325142966291E-3</v>
      </c>
      <c r="K16" s="268">
        <v>-6.4302856860664059E-3</v>
      </c>
      <c r="L16" s="268">
        <v>-1.3792223785172197E-2</v>
      </c>
      <c r="M16" s="268">
        <v>-5.5042003580223049E-2</v>
      </c>
      <c r="N16" s="175">
        <v>2.1224360669523046E-2</v>
      </c>
      <c r="O16" s="175">
        <v>0.11418976109897816</v>
      </c>
      <c r="P16" s="268">
        <v>0.16335482779883659</v>
      </c>
      <c r="Q16" s="268">
        <v>0.20994175586396402</v>
      </c>
      <c r="R16" s="268">
        <v>0.21230420073653414</v>
      </c>
      <c r="S16" s="268">
        <v>0.2053267684900757</v>
      </c>
      <c r="T16" s="268">
        <v>0.27642022500535557</v>
      </c>
      <c r="U16" s="268">
        <v>0.30453258975861908</v>
      </c>
      <c r="V16" s="269">
        <v>0.3107738172644412</v>
      </c>
      <c r="W16" s="269">
        <v>0.28625460566578509</v>
      </c>
      <c r="X16" s="269">
        <v>0.21495382547696626</v>
      </c>
      <c r="Y16" s="269">
        <v>0.22782647945291881</v>
      </c>
      <c r="Z16" s="261">
        <v>0.22592056639304237</v>
      </c>
      <c r="AA16" s="261">
        <v>0.1664392497819398</v>
      </c>
      <c r="AB16" s="261">
        <v>0.14021331379389812</v>
      </c>
      <c r="AC16" s="261">
        <v>6.9781376161056841E-2</v>
      </c>
      <c r="AD16" s="261">
        <v>3.8182012041311664E-2</v>
      </c>
      <c r="AE16" s="261">
        <v>5.5300566279041119E-2</v>
      </c>
      <c r="AF16" s="261">
        <v>9.7540475205528221E-2</v>
      </c>
      <c r="AG16" s="261">
        <v>0.16253755131985634</v>
      </c>
      <c r="AH16" s="261">
        <v>0.22912960011389338</v>
      </c>
      <c r="AI16" s="261">
        <v>0.29557301950172898</v>
      </c>
      <c r="AJ16" s="261">
        <v>0.20210906565365683</v>
      </c>
      <c r="AK16" s="261">
        <v>0.13817914802333386</v>
      </c>
      <c r="AL16" s="261">
        <v>4.1273056785257903E-2</v>
      </c>
      <c r="AM16" s="261">
        <v>-1.2103654008955606E-2</v>
      </c>
      <c r="AN16" s="261">
        <v>7.5410210551871458E-3</v>
      </c>
      <c r="AO16" s="270">
        <v>6.4648482371675933E-2</v>
      </c>
      <c r="AP16" s="270">
        <v>0.1668350017105488</v>
      </c>
      <c r="AQ16" s="270">
        <v>0.13595177158371419</v>
      </c>
      <c r="AR16" s="270">
        <v>0.19638306727289176</v>
      </c>
      <c r="AS16" s="271">
        <v>0.24160302433036707</v>
      </c>
      <c r="AT16" s="270">
        <v>0.18409960634214301</v>
      </c>
      <c r="AU16" s="271">
        <v>0.29060002623278153</v>
      </c>
      <c r="AV16" s="271">
        <v>0.24451638960844946</v>
      </c>
      <c r="AW16" s="271">
        <v>0.15528375452198132</v>
      </c>
      <c r="AX16" s="271">
        <v>0.11354792372034594</v>
      </c>
      <c r="AY16" s="272">
        <v>4.2313407399891971E-2</v>
      </c>
      <c r="AZ16" s="272">
        <v>6.2218764722462717E-2</v>
      </c>
      <c r="BA16" s="272">
        <v>9.9301890436255383E-2</v>
      </c>
      <c r="BB16" s="257">
        <v>0.20173795064723057</v>
      </c>
      <c r="BC16" s="257">
        <v>0.26800356782898616</v>
      </c>
    </row>
    <row r="17" spans="1:55">
      <c r="A17" s="261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175"/>
      <c r="O17" s="175"/>
      <c r="P17" s="268"/>
      <c r="Q17" s="268"/>
      <c r="R17" s="268"/>
      <c r="S17" s="268"/>
      <c r="T17" s="268"/>
      <c r="U17" s="268"/>
      <c r="V17" s="269"/>
      <c r="W17" s="269"/>
      <c r="X17" s="269"/>
      <c r="Y17" s="269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70"/>
      <c r="AP17" s="270"/>
      <c r="AQ17" s="270"/>
      <c r="AR17" s="270"/>
      <c r="AS17" s="271"/>
      <c r="AT17" s="270"/>
      <c r="AU17" s="271"/>
      <c r="AV17" s="271"/>
      <c r="AW17" s="271"/>
      <c r="AX17" s="271"/>
      <c r="AY17" s="272"/>
      <c r="AZ17" s="272"/>
      <c r="BA17" s="272"/>
      <c r="BB17" s="257"/>
      <c r="BC17" s="257"/>
    </row>
    <row r="18" spans="1:55">
      <c r="A18" s="173" t="s">
        <v>137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</row>
    <row r="19" spans="1:55">
      <c r="A19" s="266" t="s">
        <v>138</v>
      </c>
      <c r="B19" s="178"/>
      <c r="C19" s="178"/>
      <c r="D19" s="178"/>
      <c r="E19" s="178"/>
      <c r="F19" s="178"/>
      <c r="G19" s="178"/>
      <c r="H19" s="178"/>
      <c r="I19" s="178"/>
      <c r="J19" s="179">
        <v>0.23748727260083516</v>
      </c>
      <c r="K19" s="179">
        <v>0.24200816958984361</v>
      </c>
      <c r="L19" s="179">
        <v>0.24343310530189902</v>
      </c>
      <c r="M19" s="179">
        <v>0.2389245862841636</v>
      </c>
      <c r="N19" s="179">
        <v>0.23049220583150581</v>
      </c>
      <c r="O19" s="179">
        <v>0.22307544837267701</v>
      </c>
      <c r="P19" s="179">
        <v>0.20908979336697339</v>
      </c>
      <c r="Q19" s="179">
        <v>0.19050768906574952</v>
      </c>
      <c r="R19" s="179">
        <v>0.19617743776638824</v>
      </c>
      <c r="S19" s="179">
        <v>0.20325414947852011</v>
      </c>
      <c r="T19" s="179">
        <v>0.20359627674157468</v>
      </c>
      <c r="U19" s="179">
        <v>0.21253446012609523</v>
      </c>
      <c r="V19" s="179">
        <v>0.21503668286930244</v>
      </c>
      <c r="W19" s="179">
        <v>0.21885970822355913</v>
      </c>
      <c r="X19" s="274">
        <v>0.20366873330431989</v>
      </c>
      <c r="Y19" s="274">
        <v>0.16035424814534588</v>
      </c>
      <c r="Z19" s="275">
        <v>0.15245370744469322</v>
      </c>
      <c r="AA19" s="275">
        <v>0.13989264581624547</v>
      </c>
      <c r="AB19" s="275">
        <v>0.12686166127600781</v>
      </c>
      <c r="AC19" s="275">
        <v>0.11049501768601916</v>
      </c>
      <c r="AD19" s="275">
        <v>0.11234870191571901</v>
      </c>
      <c r="AE19" s="275">
        <v>9.5130463525701175E-2</v>
      </c>
      <c r="AF19" s="261">
        <v>9.0637579071920896E-2</v>
      </c>
      <c r="AG19" s="261">
        <v>9.2994415449276377E-2</v>
      </c>
      <c r="AH19" s="261">
        <v>9.2351941351835345E-2</v>
      </c>
      <c r="AI19" s="261">
        <v>9.6699975771794774E-2</v>
      </c>
      <c r="AJ19" s="261">
        <v>8.3341664645898039E-2</v>
      </c>
      <c r="AK19" s="261">
        <v>7.3851950081540288E-2</v>
      </c>
      <c r="AL19" s="335">
        <v>6.5935729469690202E-2</v>
      </c>
      <c r="AM19" s="335">
        <v>5.9985126393649904E-2</v>
      </c>
      <c r="AN19" s="336">
        <v>6.4047541046859793E-2</v>
      </c>
      <c r="AO19" s="336">
        <v>5.8299750365078534E-2</v>
      </c>
      <c r="AP19" s="336">
        <v>6.6000000000000003E-2</v>
      </c>
      <c r="AQ19" s="336">
        <v>6.1297440585787399E-2</v>
      </c>
      <c r="AR19" s="336">
        <v>5.5694045337184216E-2</v>
      </c>
      <c r="AS19" s="334">
        <v>6.1525182890742873E-2</v>
      </c>
      <c r="AT19" s="334">
        <v>6.8038701236700444E-2</v>
      </c>
      <c r="AU19" s="334">
        <v>6.1892715244694953E-2</v>
      </c>
      <c r="AV19" s="334">
        <v>5.5257997110929338E-2</v>
      </c>
      <c r="AW19" s="334">
        <v>6.2557756717521007E-2</v>
      </c>
      <c r="AX19" s="334">
        <v>6.2388902734724951E-2</v>
      </c>
      <c r="AY19" s="337">
        <v>6.209324662730703E-2</v>
      </c>
      <c r="AZ19" s="337">
        <v>5.7005336383154817E-2</v>
      </c>
      <c r="BA19" s="337">
        <v>5.8586324885960647E-2</v>
      </c>
      <c r="BB19" s="337">
        <v>5.6472849945435985E-2</v>
      </c>
      <c r="BC19" s="271">
        <v>5.0232191377314842E-2</v>
      </c>
    </row>
    <row r="20" spans="1:55">
      <c r="A20" s="266" t="s">
        <v>139</v>
      </c>
      <c r="B20" s="178"/>
      <c r="C20" s="178"/>
      <c r="D20" s="178"/>
      <c r="E20" s="178"/>
      <c r="F20" s="178"/>
      <c r="G20" s="178"/>
      <c r="H20" s="178"/>
      <c r="I20" s="178"/>
      <c r="J20" s="179">
        <v>0.35813882132001523</v>
      </c>
      <c r="K20" s="179">
        <v>0.31871979890181557</v>
      </c>
      <c r="L20" s="179">
        <v>0.33007982875803044</v>
      </c>
      <c r="M20" s="179">
        <v>0.31311693055076079</v>
      </c>
      <c r="N20" s="179">
        <v>0.32571915565394249</v>
      </c>
      <c r="O20" s="179">
        <v>0.31776429723043909</v>
      </c>
      <c r="P20" s="179">
        <v>0.34341599443034443</v>
      </c>
      <c r="Q20" s="179">
        <v>0.35971795699536568</v>
      </c>
      <c r="R20" s="179">
        <v>0.32159970032913626</v>
      </c>
      <c r="S20" s="179">
        <v>0.28405604758745462</v>
      </c>
      <c r="T20" s="179">
        <v>0.31994854336696754</v>
      </c>
      <c r="U20" s="179">
        <v>0.28397966985481954</v>
      </c>
      <c r="V20" s="179">
        <v>0.27480996214004416</v>
      </c>
      <c r="W20" s="179">
        <v>0.27690467700980048</v>
      </c>
      <c r="X20" s="274">
        <v>0.28317182139466274</v>
      </c>
      <c r="Y20" s="274">
        <v>0.2778838690467339</v>
      </c>
      <c r="Z20" s="275">
        <v>0.2554987192614751</v>
      </c>
      <c r="AA20" s="275">
        <v>0.26618663327965592</v>
      </c>
      <c r="AB20" s="275">
        <v>0.29877894901039664</v>
      </c>
      <c r="AC20" s="275">
        <v>0.29287724412730509</v>
      </c>
      <c r="AD20" s="275">
        <v>0.32061953086327211</v>
      </c>
      <c r="AE20" s="275">
        <v>0.32732680000983677</v>
      </c>
      <c r="AF20" s="275">
        <v>0.3337368721278669</v>
      </c>
      <c r="AG20" s="261">
        <v>0.28352610744224244</v>
      </c>
      <c r="AH20" s="261">
        <v>0.27288484649311168</v>
      </c>
      <c r="AI20" s="261">
        <v>0.25367203223130463</v>
      </c>
      <c r="AJ20" s="261">
        <v>0.23949400099633875</v>
      </c>
      <c r="AK20" s="261">
        <v>0.23352335455977419</v>
      </c>
      <c r="AL20" s="335">
        <v>0.2737316054758101</v>
      </c>
      <c r="AM20" s="335">
        <v>0.28616053033391559</v>
      </c>
      <c r="AN20" s="336">
        <v>0.32237316561750606</v>
      </c>
      <c r="AO20" s="336">
        <v>0.3393570704818486</v>
      </c>
      <c r="AP20" s="336">
        <v>0.36198682745645955</v>
      </c>
      <c r="AQ20" s="336">
        <v>0.28284386488824736</v>
      </c>
      <c r="AR20" s="336">
        <v>0.30328653557581475</v>
      </c>
      <c r="AS20" s="334">
        <v>0.27191410990897569</v>
      </c>
      <c r="AT20" s="334">
        <v>0.23966936253470361</v>
      </c>
      <c r="AU20" s="334">
        <v>0.22796778910402574</v>
      </c>
      <c r="AV20" s="334">
        <v>0.20401271792518635</v>
      </c>
      <c r="AW20" s="334">
        <v>0.21098443078309595</v>
      </c>
      <c r="AX20" s="337">
        <v>0.21170166538699822</v>
      </c>
      <c r="AY20" s="337">
        <v>0.21737207418818497</v>
      </c>
      <c r="AZ20" s="337">
        <v>0.2219310132047366</v>
      </c>
      <c r="BA20" s="337">
        <v>0.20939374840036251</v>
      </c>
      <c r="BB20" s="334">
        <v>0.23024093838470117</v>
      </c>
      <c r="BC20" s="271">
        <v>0.21936566358765378</v>
      </c>
    </row>
    <row r="21" spans="1:55">
      <c r="A21" s="266" t="s">
        <v>140</v>
      </c>
      <c r="B21" s="178"/>
      <c r="C21" s="178"/>
      <c r="D21" s="178"/>
      <c r="E21" s="178"/>
      <c r="F21" s="178"/>
      <c r="G21" s="178"/>
      <c r="H21" s="178"/>
      <c r="I21" s="178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274"/>
      <c r="Y21" s="274"/>
      <c r="Z21" s="275">
        <v>0.25618875557336435</v>
      </c>
      <c r="AA21" s="275">
        <v>0.26649692778527728</v>
      </c>
      <c r="AB21" s="275">
        <v>0.29748334243022001</v>
      </c>
      <c r="AC21" s="275">
        <v>0.28768876718454561</v>
      </c>
      <c r="AD21" s="275">
        <v>0.31138535165870379</v>
      </c>
      <c r="AE21" s="275">
        <v>0.31451220018403009</v>
      </c>
      <c r="AF21" s="275">
        <v>0.31776144295705111</v>
      </c>
      <c r="AG21" s="261">
        <v>0.26966684038939026</v>
      </c>
      <c r="AH21" s="261">
        <v>0.258973036340716</v>
      </c>
      <c r="AI21" s="261">
        <v>0.24073200283290813</v>
      </c>
      <c r="AJ21" s="261">
        <v>0.22695426147980466</v>
      </c>
      <c r="AK21" s="261">
        <v>0.22079507885991645</v>
      </c>
      <c r="AL21" s="335">
        <v>0.25603603224642779</v>
      </c>
      <c r="AM21" s="335">
        <v>0.25372167832313264</v>
      </c>
      <c r="AN21" s="336">
        <v>0.27902831317703425</v>
      </c>
      <c r="AO21" s="336">
        <v>0.28322309779131094</v>
      </c>
      <c r="AP21" s="336">
        <v>0.2993814990087304</v>
      </c>
      <c r="AQ21" s="336">
        <v>0.23338499239855878</v>
      </c>
      <c r="AR21" s="336">
        <v>0.25004326210582661</v>
      </c>
      <c r="AS21" s="334">
        <v>0.22488736306406526</v>
      </c>
      <c r="AT21" s="334">
        <v>0.19833346024784795</v>
      </c>
      <c r="AU21" s="334">
        <v>0.18792198105294536</v>
      </c>
      <c r="AV21" s="334">
        <v>0.16726821705289763</v>
      </c>
      <c r="AW21" s="334">
        <v>0.17159884762952318</v>
      </c>
      <c r="AX21" s="334">
        <v>0.16945755514261826</v>
      </c>
      <c r="AY21" s="337">
        <v>0.17047939522505559</v>
      </c>
      <c r="AZ21" s="337">
        <v>0.17379935131923957</v>
      </c>
      <c r="BA21" s="337">
        <v>0.16450947162549107</v>
      </c>
      <c r="BB21" s="337">
        <v>0.18172309529114061</v>
      </c>
      <c r="BC21" s="271">
        <v>0.17233711724020395</v>
      </c>
    </row>
    <row r="22" spans="1:55">
      <c r="A22" s="261"/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7"/>
      <c r="W22" s="177"/>
      <c r="X22" s="177"/>
      <c r="Y22" s="177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</row>
    <row r="23" spans="1:55">
      <c r="A23" s="173" t="s">
        <v>135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</row>
    <row r="24" spans="1:55" s="344" customFormat="1">
      <c r="A24" s="339" t="s">
        <v>336</v>
      </c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272"/>
      <c r="W24" s="272"/>
      <c r="X24" s="272"/>
      <c r="Y24" s="272"/>
      <c r="Z24" s="272">
        <v>0.23474992986803223</v>
      </c>
      <c r="AA24" s="272">
        <v>0.18225956634823937</v>
      </c>
      <c r="AB24" s="272">
        <v>0.11031866700842287</v>
      </c>
      <c r="AC24" s="272">
        <v>4.9750828478273945E-2</v>
      </c>
      <c r="AD24" s="272">
        <v>-1.9548567186960852E-2</v>
      </c>
      <c r="AE24" s="272">
        <v>-4.7688514465394682E-2</v>
      </c>
      <c r="AF24" s="272">
        <v>-4.515309644616073E-2</v>
      </c>
      <c r="AG24" s="272">
        <v>-5.007810636251997E-2</v>
      </c>
      <c r="AH24" s="272">
        <v>2.8167585688173569E-2</v>
      </c>
      <c r="AI24" s="272">
        <v>0.10266974687016471</v>
      </c>
      <c r="AJ24" s="272">
        <v>0.16506391523804217</v>
      </c>
      <c r="AK24" s="272">
        <v>0.21328337651745954</v>
      </c>
      <c r="AL24" s="272">
        <v>0.25220616105211713</v>
      </c>
      <c r="AM24" s="272">
        <v>0.22590033392598197</v>
      </c>
      <c r="AN24" s="272">
        <v>0.13682210219660029</v>
      </c>
      <c r="AO24" s="272">
        <v>6.4881025209964971E-2</v>
      </c>
      <c r="AP24" s="272">
        <v>5.2145551094660902E-2</v>
      </c>
      <c r="AQ24" s="272">
        <v>9.0517766609263806E-2</v>
      </c>
      <c r="AR24" s="272">
        <v>0.13683372077735068</v>
      </c>
      <c r="AS24" s="272">
        <v>0.23300000000000001</v>
      </c>
      <c r="AT24" s="272">
        <v>0.25684320376092273</v>
      </c>
      <c r="AU24" s="272">
        <v>0.27317355271914057</v>
      </c>
      <c r="AV24" s="272">
        <v>0.35220687763588399</v>
      </c>
      <c r="AW24" s="272">
        <v>0.35499999999999998</v>
      </c>
      <c r="AX24" s="272">
        <v>0.3345730123382849</v>
      </c>
      <c r="AY24" s="272">
        <v>0.26957607590612542</v>
      </c>
      <c r="AZ24" s="272">
        <v>0.22135802022400464</v>
      </c>
      <c r="BA24" s="337">
        <v>0.1895001949215358</v>
      </c>
      <c r="BB24" s="337">
        <v>0.16592478803714683</v>
      </c>
      <c r="BC24" s="337">
        <v>0.17140731190898401</v>
      </c>
    </row>
    <row r="25" spans="1:55" s="344" customFormat="1">
      <c r="A25" s="339" t="s">
        <v>136</v>
      </c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272"/>
      <c r="W25" s="272"/>
      <c r="X25" s="272"/>
      <c r="Y25" s="272"/>
      <c r="Z25" s="272">
        <v>0.31855401291696306</v>
      </c>
      <c r="AA25" s="272">
        <v>0.21385124528399313</v>
      </c>
      <c r="AB25" s="272">
        <v>7.9895254546765271E-2</v>
      </c>
      <c r="AC25" s="272">
        <v>-5.0710878616979101E-2</v>
      </c>
      <c r="AD25" s="272">
        <v>-0.1590412471475301</v>
      </c>
      <c r="AE25" s="272">
        <v>-0.16999954102147752</v>
      </c>
      <c r="AF25" s="272">
        <v>-0.16531245506920544</v>
      </c>
      <c r="AG25" s="272">
        <v>-0.20778608388587094</v>
      </c>
      <c r="AH25" s="272">
        <v>-6.7170252264374675E-2</v>
      </c>
      <c r="AI25" s="272">
        <v>-5.0529870215532124E-2</v>
      </c>
      <c r="AJ25" s="272">
        <v>1.0711139430339411E-3</v>
      </c>
      <c r="AK25" s="272">
        <v>0.1386166756433822</v>
      </c>
      <c r="AL25" s="272">
        <v>0.21916773572353132</v>
      </c>
      <c r="AM25" s="272">
        <v>0.30415710660713047</v>
      </c>
      <c r="AN25" s="272">
        <v>0.21853784563911538</v>
      </c>
      <c r="AO25" s="272">
        <v>0.14155193527899712</v>
      </c>
      <c r="AP25" s="272">
        <v>0.19286426246145852</v>
      </c>
      <c r="AQ25" s="272">
        <v>0.22975583799554378</v>
      </c>
      <c r="AR25" s="272">
        <v>0.35518616518211643</v>
      </c>
      <c r="AS25" s="272">
        <v>0.41299999999999998</v>
      </c>
      <c r="AT25" s="272">
        <v>0.35715508212073921</v>
      </c>
      <c r="AU25" s="272">
        <v>0.38272347069012791</v>
      </c>
      <c r="AV25" s="272">
        <v>0.37435897400032103</v>
      </c>
      <c r="AW25" s="272">
        <v>0.3551116168971773</v>
      </c>
      <c r="AX25" s="272">
        <v>0.31515482954380669</v>
      </c>
      <c r="AY25" s="272">
        <v>0.19625640928274812</v>
      </c>
      <c r="AZ25" s="272">
        <v>0.16028891546017809</v>
      </c>
      <c r="BA25" s="272">
        <v>0.14018197831865309</v>
      </c>
      <c r="BB25" s="272">
        <v>9.0257531703685778E-2</v>
      </c>
      <c r="BC25" s="272">
        <v>8.2292660440202781E-2</v>
      </c>
    </row>
    <row r="26" spans="1:55" s="344" customFormat="1">
      <c r="A26" s="339" t="s">
        <v>337</v>
      </c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272"/>
      <c r="W26" s="272"/>
      <c r="X26" s="272"/>
      <c r="Y26" s="272"/>
      <c r="Z26" s="272">
        <v>3.7271545556445629E-2</v>
      </c>
      <c r="AA26" s="272">
        <v>3.6899733244824429E-2</v>
      </c>
      <c r="AB26" s="272">
        <v>4.1775136683648073E-2</v>
      </c>
      <c r="AC26" s="272">
        <v>4.4859589787581644E-2</v>
      </c>
      <c r="AD26" s="272">
        <v>5.1334321427661589E-2</v>
      </c>
      <c r="AE26" s="272">
        <v>5.406035961926392E-2</v>
      </c>
      <c r="AF26" s="272">
        <v>6.697370113785861E-2</v>
      </c>
      <c r="AG26" s="272">
        <v>6.2695741973946228E-2</v>
      </c>
      <c r="AH26" s="272">
        <v>8.1896468869669933E-2</v>
      </c>
      <c r="AI26" s="272">
        <v>9.6935814022345954E-2</v>
      </c>
      <c r="AJ26" s="272">
        <v>0.12757646923988308</v>
      </c>
      <c r="AK26" s="272">
        <v>0.14947794735006137</v>
      </c>
      <c r="AL26" s="272">
        <v>0.15536433706888353</v>
      </c>
      <c r="AM26" s="272">
        <v>0.15495340551413017</v>
      </c>
      <c r="AN26" s="272">
        <v>0.13535458443289916</v>
      </c>
      <c r="AO26" s="272">
        <v>0.14737309146329203</v>
      </c>
      <c r="AP26" s="272">
        <v>0.14880213651807006</v>
      </c>
      <c r="AQ26" s="272">
        <v>0.15221667462066479</v>
      </c>
      <c r="AR26" s="272">
        <v>0.13975815619986465</v>
      </c>
      <c r="AS26" s="272">
        <v>0.17799999999999999</v>
      </c>
      <c r="AT26" s="272">
        <v>0.18824542317049753</v>
      </c>
      <c r="AU26" s="272">
        <v>0.23941486729564021</v>
      </c>
      <c r="AV26" s="272">
        <v>0.25865649290936954</v>
      </c>
      <c r="AW26" s="272">
        <v>0.23411602117350672</v>
      </c>
      <c r="AX26" s="272">
        <v>0.23497654606225171</v>
      </c>
      <c r="AY26" s="272">
        <v>0.21240203758651943</v>
      </c>
      <c r="AZ26" s="272">
        <v>0.2048980948768917</v>
      </c>
      <c r="BA26" s="272">
        <v>0.21672674105558909</v>
      </c>
      <c r="BB26" s="272">
        <v>0.20770554088019666</v>
      </c>
      <c r="BC26" s="272">
        <v>0.19282886852425407</v>
      </c>
    </row>
    <row r="27" spans="1:55" s="344" customFormat="1">
      <c r="A27" s="339" t="s">
        <v>338</v>
      </c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272"/>
      <c r="W27" s="272"/>
      <c r="X27" s="272"/>
      <c r="Y27" s="272"/>
      <c r="Z27" s="272">
        <v>0.23690759678411788</v>
      </c>
      <c r="AA27" s="272">
        <v>0.18518869153163364</v>
      </c>
      <c r="AB27" s="272">
        <v>0.14496549048722951</v>
      </c>
      <c r="AC27" s="272">
        <v>0.1073723286959507</v>
      </c>
      <c r="AD27" s="272">
        <v>6.4912691819150492E-2</v>
      </c>
      <c r="AE27" s="272">
        <v>1.4470378264714867E-2</v>
      </c>
      <c r="AF27" s="272">
        <v>2.932912452713321E-4</v>
      </c>
      <c r="AG27" s="272">
        <v>6.7202344191399366E-3</v>
      </c>
      <c r="AH27" s="272">
        <v>4.2763499348887679E-2</v>
      </c>
      <c r="AI27" s="272">
        <v>0.14406483919851731</v>
      </c>
      <c r="AJ27" s="272">
        <v>0.19540476054523162</v>
      </c>
      <c r="AK27" s="272">
        <v>0.22181084507351259</v>
      </c>
      <c r="AL27" s="272">
        <v>0.23605628547873692</v>
      </c>
      <c r="AM27" s="272">
        <v>0.1698797888206991</v>
      </c>
      <c r="AN27" s="272">
        <v>0.11569637740647787</v>
      </c>
      <c r="AO27" s="272">
        <v>1.5737769697462989E-2</v>
      </c>
      <c r="AP27" s="272">
        <v>8.2262936214152482E-3</v>
      </c>
      <c r="AQ27" s="272">
        <v>4.91767339665099E-2</v>
      </c>
      <c r="AR27" s="272">
        <v>4.1635325744635798E-2</v>
      </c>
      <c r="AS27" s="272">
        <v>0.16600000000000001</v>
      </c>
      <c r="AT27" s="272">
        <v>0.17090018853776057</v>
      </c>
      <c r="AU27" s="272">
        <v>0.23324280605569725</v>
      </c>
      <c r="AV27" s="272">
        <v>0.30456600023694702</v>
      </c>
      <c r="AW27" s="272">
        <v>0.32297730946405823</v>
      </c>
      <c r="AX27" s="272">
        <v>0.34945004680562719</v>
      </c>
      <c r="AY27" s="272">
        <v>0.3147192183870926</v>
      </c>
      <c r="AZ27" s="272">
        <v>0.26431400355964962</v>
      </c>
      <c r="BA27" s="272">
        <v>0.22646004712960721</v>
      </c>
      <c r="BB27" s="272">
        <v>0.18554825282475604</v>
      </c>
      <c r="BC27" s="272">
        <v>0.20501951416184538</v>
      </c>
    </row>
    <row r="28" spans="1:55">
      <c r="A28" s="261"/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</row>
    <row r="29" spans="1:55">
      <c r="A29" s="338" t="s">
        <v>144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</row>
    <row r="30" spans="1:55">
      <c r="A30" s="339" t="s">
        <v>329</v>
      </c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>
        <v>0.23605628547873692</v>
      </c>
      <c r="AM30" s="271">
        <v>0.1698797888206991</v>
      </c>
      <c r="AN30" s="271">
        <v>0.11569637740647787</v>
      </c>
      <c r="AO30" s="271">
        <v>1.5737769697462989E-2</v>
      </c>
      <c r="AP30" s="271">
        <v>8.2262936214152482E-3</v>
      </c>
      <c r="AQ30" s="271">
        <v>4.91767339665099E-2</v>
      </c>
      <c r="AR30" s="271">
        <v>4.1635325744635798E-2</v>
      </c>
      <c r="AS30" s="271">
        <v>0.1668085265235083</v>
      </c>
      <c r="AT30" s="270">
        <v>0.170900188422906</v>
      </c>
      <c r="AU30" s="270">
        <v>0.23324280622100738</v>
      </c>
      <c r="AV30" s="270">
        <v>0.30456600032287379</v>
      </c>
      <c r="AW30" s="270">
        <v>0.32235029402506976</v>
      </c>
      <c r="AX30" s="270">
        <v>0.34945004680562719</v>
      </c>
      <c r="AY30" s="270">
        <v>0.31471921838709294</v>
      </c>
      <c r="AZ30" s="270">
        <v>0.26431400355964962</v>
      </c>
      <c r="BA30" s="270">
        <v>0.22646004712960721</v>
      </c>
      <c r="BB30" s="270">
        <v>0.18554825282475612</v>
      </c>
      <c r="BC30" s="261">
        <v>0.20501951416184569</v>
      </c>
    </row>
    <row r="31" spans="1:55">
      <c r="A31" s="339" t="s">
        <v>41</v>
      </c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>
        <v>4.5514585405111744E-3</v>
      </c>
      <c r="AM31" s="271">
        <v>-3.33282496518908E-3</v>
      </c>
      <c r="AN31" s="271">
        <v>-2.7584943832966658E-2</v>
      </c>
      <c r="AO31" s="271">
        <v>-5.2960144863112853E-2</v>
      </c>
      <c r="AP31" s="271">
        <v>-3.8189712005002097E-2</v>
      </c>
      <c r="AQ31" s="271">
        <v>-2.0666286151968541E-2</v>
      </c>
      <c r="AR31" s="271">
        <v>-2.4885390196005528E-2</v>
      </c>
      <c r="AS31" s="271">
        <v>1.8650620655347311E-2</v>
      </c>
      <c r="AT31" s="270">
        <v>1.7908030151168482E-2</v>
      </c>
      <c r="AU31" s="270">
        <v>3.7586936730539845E-2</v>
      </c>
      <c r="AV31" s="270">
        <v>4.7260696058036254E-2</v>
      </c>
      <c r="AW31" s="270">
        <v>7.1098503164708296E-2</v>
      </c>
      <c r="AX31" s="270">
        <v>5.975350379532933E-2</v>
      </c>
      <c r="AY31" s="270">
        <v>3.0011611890014615E-2</v>
      </c>
      <c r="AZ31" s="270">
        <v>1.2367319508058106E-2</v>
      </c>
      <c r="BA31" s="270">
        <v>2.5207763483439962E-3</v>
      </c>
      <c r="BB31" s="270">
        <v>-1.1826267498606378E-3</v>
      </c>
      <c r="BC31" s="261">
        <v>1.5047325582819042E-2</v>
      </c>
    </row>
    <row r="32" spans="1:55">
      <c r="A32" s="339" t="s">
        <v>104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71"/>
      <c r="AH32" s="271"/>
      <c r="AI32" s="271"/>
      <c r="AJ32" s="271"/>
      <c r="AK32" s="271"/>
      <c r="AL32" s="271">
        <v>1.7614215245534158E-2</v>
      </c>
      <c r="AM32" s="271">
        <v>5.390106299438647E-3</v>
      </c>
      <c r="AN32" s="271">
        <v>1.6443909366579398E-2</v>
      </c>
      <c r="AO32" s="271">
        <v>-1.0778790255117805E-2</v>
      </c>
      <c r="AP32" s="271">
        <v>1.2297785271198392E-2</v>
      </c>
      <c r="AQ32" s="271">
        <v>1.2206995785601143E-2</v>
      </c>
      <c r="AR32" s="271">
        <v>8.7639234299908692E-3</v>
      </c>
      <c r="AS32" s="271">
        <v>3.7271176306057675E-2</v>
      </c>
      <c r="AT32" s="270">
        <v>1.6029331167560612E-2</v>
      </c>
      <c r="AU32" s="270">
        <v>2.5003266104911364E-2</v>
      </c>
      <c r="AV32" s="270">
        <v>3.1139336493727857E-2</v>
      </c>
      <c r="AW32" s="270">
        <v>1.4028968652030648E-2</v>
      </c>
      <c r="AX32" s="270">
        <v>2.3427546553941692E-2</v>
      </c>
      <c r="AY32" s="270">
        <v>2.434038272727098E-2</v>
      </c>
      <c r="AZ32" s="270">
        <v>2.0985260853263306E-2</v>
      </c>
      <c r="BA32" s="270">
        <v>2.7938888326270572E-2</v>
      </c>
      <c r="BB32" s="270">
        <v>2.7692611967542295E-2</v>
      </c>
      <c r="BC32" s="261">
        <v>3.5958500606326112E-2</v>
      </c>
    </row>
    <row r="33" spans="1:55">
      <c r="A33" s="339" t="s">
        <v>105</v>
      </c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>
        <v>2.8233751515138104E-2</v>
      </c>
      <c r="AM33" s="271">
        <v>2.0271956874384305E-2</v>
      </c>
      <c r="AN33" s="271">
        <v>1.1065691039672667E-2</v>
      </c>
      <c r="AO33" s="271">
        <v>1.1094230007897702E-2</v>
      </c>
      <c r="AP33" s="271">
        <v>9.4171434093911653E-4</v>
      </c>
      <c r="AQ33" s="271">
        <v>5.3124403348883218E-3</v>
      </c>
      <c r="AR33" s="271">
        <v>3.8384526065914312E-3</v>
      </c>
      <c r="AS33" s="271">
        <v>4.8951549821526531E-3</v>
      </c>
      <c r="AT33" s="270">
        <v>4.2325900056517677E-3</v>
      </c>
      <c r="AU33" s="270">
        <v>1.0704964668859276E-2</v>
      </c>
      <c r="AV33" s="270">
        <v>2.2502472198984554E-2</v>
      </c>
      <c r="AW33" s="270">
        <v>2.9569209741208455E-2</v>
      </c>
      <c r="AX33" s="270">
        <v>3.3477481802974565E-2</v>
      </c>
      <c r="AY33" s="270">
        <v>4.3223422831678869E-2</v>
      </c>
      <c r="AZ33" s="270">
        <v>4.3356021592959301E-2</v>
      </c>
      <c r="BA33" s="270">
        <v>3.9459107185632891E-2</v>
      </c>
      <c r="BB33" s="270">
        <v>3.4093882571221701E-2</v>
      </c>
      <c r="BC33" s="261">
        <v>3.7268239519454814E-2</v>
      </c>
    </row>
    <row r="34" spans="1:55">
      <c r="A34" s="339" t="s">
        <v>57</v>
      </c>
      <c r="AL34" s="342">
        <v>0.14490912998993266</v>
      </c>
      <c r="AM34" s="342">
        <v>0.10914274376782276</v>
      </c>
      <c r="AN34" s="342">
        <v>8.775442156691643E-2</v>
      </c>
      <c r="AO34" s="342">
        <v>4.9326465943066035E-2</v>
      </c>
      <c r="AP34" s="342">
        <v>2.810797339737698E-2</v>
      </c>
      <c r="AQ34" s="342">
        <v>2.7044128963096672E-2</v>
      </c>
      <c r="AR34" s="342">
        <v>2.5715070218195798E-2</v>
      </c>
      <c r="AS34" s="342">
        <v>5.2908113661221771E-2</v>
      </c>
      <c r="AT34" s="342">
        <v>5.2460401841557543E-2</v>
      </c>
      <c r="AU34" s="342">
        <v>6.2429280956771971E-2</v>
      </c>
      <c r="AV34" s="342">
        <v>7.7610473863518242E-2</v>
      </c>
      <c r="AW34" s="342">
        <v>6.7487397152190071E-2</v>
      </c>
      <c r="AX34" s="342">
        <v>9.5741737637055874E-2</v>
      </c>
      <c r="AY34" s="342">
        <v>0.10636960083871132</v>
      </c>
      <c r="AZ34" s="342">
        <v>0.10208457100258431</v>
      </c>
      <c r="BA34" s="342">
        <v>9.9279608142344267E-2</v>
      </c>
      <c r="BB34" s="342">
        <v>8.7425752569603138E-2</v>
      </c>
      <c r="BC34" s="453">
        <v>7.232752573183733E-2</v>
      </c>
    </row>
    <row r="35" spans="1:55">
      <c r="A35" s="339" t="s">
        <v>59</v>
      </c>
      <c r="AL35" s="342">
        <v>2.6066108790540481E-2</v>
      </c>
      <c r="AM35" s="342">
        <v>1.8217185738437447E-2</v>
      </c>
      <c r="AN35" s="342">
        <v>2.197200354051591E-2</v>
      </c>
      <c r="AO35" s="342">
        <v>7.8430208800176378E-3</v>
      </c>
      <c r="AP35" s="342">
        <v>7.4518486500354079E-3</v>
      </c>
      <c r="AQ35" s="342">
        <v>2.6750120489939359E-2</v>
      </c>
      <c r="AR35" s="342">
        <v>2.0407805499281867E-2</v>
      </c>
      <c r="AS35" s="342">
        <v>3.8664110506181681E-2</v>
      </c>
      <c r="AT35" s="342">
        <v>4.72198400348589E-2</v>
      </c>
      <c r="AU35" s="342">
        <v>5.3946630404924749E-2</v>
      </c>
      <c r="AV35" s="342">
        <v>6.8395226810010007E-2</v>
      </c>
      <c r="AW35" s="342">
        <v>6.995252569303391E-2</v>
      </c>
      <c r="AX35" s="342">
        <v>7.6137763965616473E-2</v>
      </c>
      <c r="AY35" s="342">
        <v>5.8448413051032086E-2</v>
      </c>
      <c r="AZ35" s="342">
        <v>4.5178324996739197E-2</v>
      </c>
      <c r="BA35" s="342">
        <v>2.0677377053207643E-2</v>
      </c>
      <c r="BB35" s="342">
        <v>9.9391192917736501E-3</v>
      </c>
      <c r="BC35" s="453">
        <v>2.197694764364054E-2</v>
      </c>
    </row>
    <row r="36" spans="1:55">
      <c r="A36" s="339" t="s">
        <v>98</v>
      </c>
      <c r="AL36" s="342">
        <f>AL30-AL31-AL32-AL33-AL34-AL35</f>
        <v>1.4681621397080336E-2</v>
      </c>
      <c r="AM36" s="342">
        <f t="shared" ref="AM36:AY36" si="0">AM30-AM31-AM32-AM33-AM34-AM35</f>
        <v>2.0190621105805023E-2</v>
      </c>
      <c r="AN36" s="342">
        <f t="shared" si="0"/>
        <v>6.0452957257601143E-3</v>
      </c>
      <c r="AO36" s="342">
        <f t="shared" si="0"/>
        <v>1.1212987984712253E-2</v>
      </c>
      <c r="AP36" s="342">
        <f t="shared" si="0"/>
        <v>-2.3833160331325452E-3</v>
      </c>
      <c r="AQ36" s="342">
        <f t="shared" si="0"/>
        <v>-1.4706654550470551E-3</v>
      </c>
      <c r="AR36" s="342">
        <f t="shared" si="0"/>
        <v>7.7954641865813599E-3</v>
      </c>
      <c r="AS36" s="342">
        <f t="shared" si="0"/>
        <v>1.4419350412547223E-2</v>
      </c>
      <c r="AT36" s="342">
        <f t="shared" si="0"/>
        <v>3.3049995222108698E-2</v>
      </c>
      <c r="AU36" s="342">
        <f t="shared" si="0"/>
        <v>4.357172735500018E-2</v>
      </c>
      <c r="AV36" s="342">
        <f t="shared" si="0"/>
        <v>5.7657794898596904E-2</v>
      </c>
      <c r="AW36" s="342">
        <f t="shared" si="0"/>
        <v>7.0213689621898404E-2</v>
      </c>
      <c r="AX36" s="342">
        <f t="shared" si="0"/>
        <v>6.0912013050709257E-2</v>
      </c>
      <c r="AY36" s="342">
        <f t="shared" si="0"/>
        <v>5.2325787048385086E-2</v>
      </c>
      <c r="AZ36" s="342">
        <v>4.0342505606045423E-2</v>
      </c>
      <c r="BA36" s="342">
        <v>3.6584290073807854E-2</v>
      </c>
      <c r="BB36" s="342">
        <v>2.7579513174475968E-2</v>
      </c>
      <c r="BC36" s="453">
        <v>2.244097507776785E-2</v>
      </c>
    </row>
    <row r="38" spans="1:55">
      <c r="A38" s="340" t="s">
        <v>141</v>
      </c>
    </row>
    <row r="39" spans="1:55">
      <c r="A39" s="341" t="s">
        <v>330</v>
      </c>
      <c r="AL39" s="342">
        <v>0.21916773572353132</v>
      </c>
      <c r="AM39" s="342">
        <v>0.30415710660713047</v>
      </c>
      <c r="AN39" s="342">
        <v>0.21853784563911538</v>
      </c>
      <c r="AO39" s="342">
        <v>0.14155193527899712</v>
      </c>
      <c r="AP39" s="342">
        <v>0.19286426246145849</v>
      </c>
      <c r="AQ39" s="342">
        <v>0.22975583799554378</v>
      </c>
      <c r="AR39" s="342">
        <v>0.35518616518211688</v>
      </c>
      <c r="AS39" s="342">
        <v>0.41311017496415503</v>
      </c>
      <c r="AT39" s="342">
        <v>0.35715508212073921</v>
      </c>
      <c r="AU39" s="342">
        <v>0.38272347069012791</v>
      </c>
      <c r="AV39" s="342">
        <v>0.37435897400032103</v>
      </c>
      <c r="AW39" s="342">
        <v>0.35511161689717752</v>
      </c>
      <c r="AX39" s="342">
        <v>0.31515482954380669</v>
      </c>
      <c r="AY39" s="342">
        <v>0.1962564092827479</v>
      </c>
      <c r="AZ39" s="342">
        <v>0.16028891546017809</v>
      </c>
      <c r="BA39" s="342">
        <v>0.14018197831865287</v>
      </c>
      <c r="BB39" s="342">
        <v>9.0257531703686E-2</v>
      </c>
      <c r="BC39" s="453">
        <v>8.2292660440202559E-2</v>
      </c>
    </row>
    <row r="40" spans="1:55">
      <c r="A40" s="341" t="s">
        <v>331</v>
      </c>
      <c r="AL40" s="342">
        <v>2.1389036947825874E-2</v>
      </c>
      <c r="AM40" s="342">
        <v>5.3795383394947771E-2</v>
      </c>
      <c r="AN40" s="342">
        <v>3.781949742185825E-2</v>
      </c>
      <c r="AO40" s="342">
        <v>4.2352944963931577E-2</v>
      </c>
      <c r="AP40" s="342">
        <v>6.7268200500535613E-2</v>
      </c>
      <c r="AQ40" s="342">
        <v>0.11738332468160355</v>
      </c>
      <c r="AR40" s="342">
        <v>0.18085690810395189</v>
      </c>
      <c r="AS40" s="342">
        <v>0.21424670881052826</v>
      </c>
      <c r="AT40" s="342">
        <v>0.19990969519133436</v>
      </c>
      <c r="AU40" s="342">
        <v>0.23153393952197179</v>
      </c>
      <c r="AV40" s="342">
        <v>0.24536460744831129</v>
      </c>
      <c r="AW40" s="342">
        <v>0.23734318428700799</v>
      </c>
      <c r="AX40" s="342">
        <v>0.20996672094624147</v>
      </c>
      <c r="AY40" s="342">
        <v>0.14162485871947819</v>
      </c>
      <c r="AZ40" s="342">
        <v>7.6800718812444407E-2</v>
      </c>
      <c r="BA40" s="342">
        <v>3.9537314561689546E-2</v>
      </c>
      <c r="BB40" s="342">
        <v>-1.0205667760434481E-2</v>
      </c>
      <c r="BC40" s="453">
        <v>-3.2242390361795631E-2</v>
      </c>
    </row>
    <row r="41" spans="1:55">
      <c r="A41" s="341" t="s">
        <v>332</v>
      </c>
      <c r="AL41" s="342">
        <v>6.3328699567103769E-2</v>
      </c>
      <c r="AM41" s="342">
        <v>8.8547266720001391E-2</v>
      </c>
      <c r="AN41" s="342">
        <v>7.744015815416555E-2</v>
      </c>
      <c r="AO41" s="342">
        <v>5.679623438686407E-2</v>
      </c>
      <c r="AP41" s="342">
        <v>7.7628395990859481E-2</v>
      </c>
      <c r="AQ41" s="342">
        <v>7.6103619012215837E-2</v>
      </c>
      <c r="AR41" s="342">
        <v>0.1065669940863464</v>
      </c>
      <c r="AS41" s="342">
        <v>0.11197130319038645</v>
      </c>
      <c r="AT41" s="342">
        <v>7.5454227027753923E-2</v>
      </c>
      <c r="AU41" s="342">
        <v>7.8941554670577355E-2</v>
      </c>
      <c r="AV41" s="342">
        <v>6.5823121275790125E-2</v>
      </c>
      <c r="AW41" s="342">
        <v>5.2960790866133658E-2</v>
      </c>
      <c r="AX41" s="342">
        <v>5.9344990202706123E-2</v>
      </c>
      <c r="AY41" s="342">
        <v>8.9994942494057394E-3</v>
      </c>
      <c r="AZ41" s="342">
        <v>6.1708299310267965E-2</v>
      </c>
      <c r="BA41" s="342">
        <v>8.2987473682403223E-2</v>
      </c>
      <c r="BB41" s="342">
        <v>8.8325137342415164E-2</v>
      </c>
      <c r="BC41" s="453">
        <v>0.11433883531508283</v>
      </c>
    </row>
    <row r="42" spans="1:55">
      <c r="A42" s="341" t="s">
        <v>333</v>
      </c>
      <c r="AL42" s="342">
        <v>5.4690910251669486E-2</v>
      </c>
      <c r="AM42" s="342">
        <v>5.7942647676493889E-2</v>
      </c>
      <c r="AN42" s="342">
        <v>2.2242515156435452E-2</v>
      </c>
      <c r="AO42" s="342">
        <v>-1.0038993221897621E-2</v>
      </c>
      <c r="AP42" s="342">
        <v>1.9162408194019619E-2</v>
      </c>
      <c r="AQ42" s="342">
        <v>2.4415558180612921E-2</v>
      </c>
      <c r="AR42" s="342">
        <v>5.555459907026597E-2</v>
      </c>
      <c r="AS42" s="342">
        <v>6.5915738001746452E-2</v>
      </c>
      <c r="AT42" s="342">
        <v>5.3371955206481074E-2</v>
      </c>
      <c r="AU42" s="342">
        <v>4.8062811431635953E-2</v>
      </c>
      <c r="AV42" s="342">
        <v>3.486650231408403E-2</v>
      </c>
      <c r="AW42" s="342">
        <v>3.609850345553399E-2</v>
      </c>
      <c r="AX42" s="342">
        <v>1.8138414939488711E-2</v>
      </c>
      <c r="AY42" s="342">
        <v>7.3772904620354879E-3</v>
      </c>
      <c r="AZ42" s="342">
        <v>-2.3082584807698581E-3</v>
      </c>
      <c r="BA42" s="342">
        <v>-6.7959381917545546E-3</v>
      </c>
      <c r="BB42" s="342">
        <v>-3.1852056828115898E-3</v>
      </c>
      <c r="BC42" s="453">
        <v>-3.9867981236296705E-3</v>
      </c>
    </row>
    <row r="43" spans="1:55">
      <c r="A43" s="341" t="s">
        <v>334</v>
      </c>
      <c r="AL43" s="342">
        <v>7.9759088956932372E-2</v>
      </c>
      <c r="AM43" s="342">
        <v>0.10387180881568744</v>
      </c>
      <c r="AN43" s="342">
        <v>8.1035674906656155E-2</v>
      </c>
      <c r="AO43" s="342">
        <v>5.244174915009904E-2</v>
      </c>
      <c r="AP43" s="342">
        <v>2.8805257776043588E-2</v>
      </c>
      <c r="AQ43" s="342">
        <v>1.1853336121111372E-2</v>
      </c>
      <c r="AR43" s="342">
        <v>1.2207663921552342E-2</v>
      </c>
      <c r="AS43" s="342">
        <v>2.0976424961493829E-2</v>
      </c>
      <c r="AT43" s="342">
        <v>2.8419204695170095E-2</v>
      </c>
      <c r="AU43" s="342">
        <v>2.4185165065942583E-2</v>
      </c>
      <c r="AV43" s="342">
        <v>2.8304742962135622E-2</v>
      </c>
      <c r="AW43" s="342">
        <v>2.8709138288501693E-2</v>
      </c>
      <c r="AX43" s="342">
        <v>2.770470345537035E-2</v>
      </c>
      <c r="AY43" s="342">
        <v>3.8254765851828819E-2</v>
      </c>
      <c r="AZ43" s="342">
        <v>2.4088155818235549E-2</v>
      </c>
      <c r="BA43" s="342">
        <v>2.4453128266314923E-2</v>
      </c>
      <c r="BB43" s="342">
        <v>1.5323267804516934E-2</v>
      </c>
      <c r="BC43" s="453">
        <v>4.1830136105450539E-3</v>
      </c>
    </row>
    <row r="44" spans="1:55">
      <c r="A44" s="260"/>
      <c r="B44" s="260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1"/>
      <c r="AW44" s="261"/>
      <c r="AX44" s="261"/>
      <c r="AY44" s="261"/>
      <c r="AZ44" s="261"/>
      <c r="BA44" s="261"/>
      <c r="BB44" s="261"/>
      <c r="BC44" s="261"/>
    </row>
    <row r="45" spans="1:55">
      <c r="A45" s="180" t="s">
        <v>147</v>
      </c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59"/>
      <c r="U45" s="178"/>
      <c r="V45" s="178"/>
      <c r="W45" s="178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1"/>
      <c r="AW45" s="261"/>
      <c r="AX45" s="261"/>
      <c r="AY45" s="261"/>
      <c r="AZ45" s="261"/>
      <c r="BA45" s="261"/>
      <c r="BB45" s="261"/>
      <c r="BC45" s="261"/>
    </row>
    <row r="46" spans="1:55">
      <c r="A46" s="181" t="s">
        <v>142</v>
      </c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59"/>
      <c r="U46" s="178"/>
      <c r="V46" s="178"/>
      <c r="W46" s="178"/>
      <c r="X46" s="260"/>
      <c r="Y46" s="260"/>
      <c r="Z46" s="260"/>
      <c r="AA46" s="260"/>
      <c r="AB46" s="260"/>
      <c r="AC46" s="260"/>
      <c r="AD46" s="270">
        <v>6.7280165462886218E-2</v>
      </c>
      <c r="AE46" s="270">
        <v>5.8202379788590712E-2</v>
      </c>
      <c r="AF46" s="270">
        <v>6.6464093278466155E-2</v>
      </c>
      <c r="AG46" s="270">
        <v>7.4233330340535059E-2</v>
      </c>
      <c r="AH46" s="270">
        <v>7.3109186136997031E-2</v>
      </c>
      <c r="AI46" s="270">
        <v>6.2437579092801371E-2</v>
      </c>
      <c r="AJ46" s="270">
        <v>5.312045123865574E-2</v>
      </c>
      <c r="AK46" s="270">
        <v>4.5119244633630672E-2</v>
      </c>
      <c r="AL46" s="270">
        <v>4.41368874873308E-2</v>
      </c>
      <c r="AM46" s="270">
        <v>4.726097150518125E-2</v>
      </c>
      <c r="AN46" s="270">
        <v>5.0938882721824938E-2</v>
      </c>
      <c r="AO46" s="270">
        <v>5.1047940367799034E-2</v>
      </c>
      <c r="AP46" s="270">
        <v>5.9864301616466234E-2</v>
      </c>
      <c r="AQ46" s="270">
        <v>5.1942178686189333E-2</v>
      </c>
      <c r="AR46" s="270">
        <v>5.4655442401532174E-2</v>
      </c>
      <c r="AS46" s="271">
        <v>4.6567081631460658E-2</v>
      </c>
      <c r="AT46" s="271">
        <v>4.3245200724189581E-2</v>
      </c>
      <c r="AU46" s="271">
        <v>3.6892819253374592E-2</v>
      </c>
      <c r="AV46" s="271">
        <v>3.6897996869191679E-2</v>
      </c>
      <c r="AW46" s="271">
        <v>3.4548400716786942E-2</v>
      </c>
      <c r="AX46" s="271">
        <v>3.9700057275547582E-2</v>
      </c>
      <c r="AY46" s="271">
        <v>4.1598477634932643E-2</v>
      </c>
      <c r="AZ46" s="271">
        <v>4.4321261808719259E-2</v>
      </c>
      <c r="BA46" s="271">
        <v>3.4116033832246838E-2</v>
      </c>
      <c r="BB46" s="271">
        <v>3.4286880347048743E-2</v>
      </c>
      <c r="BC46" s="271">
        <v>2.6893776103253372E-2</v>
      </c>
    </row>
    <row r="47" spans="1:55">
      <c r="A47" s="182" t="s">
        <v>143</v>
      </c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59"/>
      <c r="U47" s="178"/>
      <c r="V47" s="178"/>
      <c r="W47" s="178"/>
      <c r="X47" s="260"/>
      <c r="Y47" s="260"/>
      <c r="Z47" s="260"/>
      <c r="AA47" s="260"/>
      <c r="AB47" s="260"/>
      <c r="AC47" s="260"/>
      <c r="AD47" s="276">
        <v>1.1429930525073697</v>
      </c>
      <c r="AE47" s="276">
        <v>1.0010908046681291</v>
      </c>
      <c r="AF47" s="276">
        <v>1.1419896934642457</v>
      </c>
      <c r="AG47" s="276">
        <v>1.2645080459071691</v>
      </c>
      <c r="AH47" s="276">
        <v>1.2770044101545939</v>
      </c>
      <c r="AI47" s="276">
        <v>1.1841977859977917</v>
      </c>
      <c r="AJ47" s="276">
        <v>1.0633753944794579</v>
      </c>
      <c r="AK47" s="276">
        <v>0.93249544653468808</v>
      </c>
      <c r="AL47" s="276">
        <v>0.96537931208586258</v>
      </c>
      <c r="AM47" s="276">
        <v>1.0988438888836563</v>
      </c>
      <c r="AN47" s="276">
        <v>1.1592224279476044</v>
      </c>
      <c r="AO47" s="276">
        <v>1.1234770684117881</v>
      </c>
      <c r="AP47" s="276">
        <v>1.3776535877483345</v>
      </c>
      <c r="AQ47" s="276">
        <v>1.3170014702291417</v>
      </c>
      <c r="AR47" s="276">
        <v>1.4139945030258545</v>
      </c>
      <c r="AS47" s="277">
        <v>1.2640367313923078</v>
      </c>
      <c r="AT47" s="277">
        <v>1.2508093688234552</v>
      </c>
      <c r="AU47" s="277">
        <v>1.22700522807992</v>
      </c>
      <c r="AV47" s="277">
        <v>1.2908038061721352</v>
      </c>
      <c r="AW47" s="277">
        <v>1.2707410809485296</v>
      </c>
      <c r="AX47" s="277">
        <v>1.5324512931003875</v>
      </c>
      <c r="AY47" s="277">
        <v>1.7564699982906349</v>
      </c>
      <c r="AZ47" s="277">
        <v>1.8937059876310669</v>
      </c>
      <c r="BA47" s="277">
        <v>1.4926300335793905</v>
      </c>
      <c r="BB47" s="277">
        <v>1.5430999392121025</v>
      </c>
      <c r="BC47" s="277">
        <v>1.2709990317596289</v>
      </c>
    </row>
    <row r="48" spans="1:55">
      <c r="A48" s="260" t="s">
        <v>41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59"/>
      <c r="U48" s="271"/>
      <c r="V48" s="271"/>
      <c r="W48" s="271"/>
      <c r="X48" s="260"/>
      <c r="Y48" s="260"/>
      <c r="Z48" s="260"/>
      <c r="AA48" s="260"/>
      <c r="AB48" s="260"/>
      <c r="AC48" s="260"/>
      <c r="AD48" s="276">
        <v>0.16126633628545997</v>
      </c>
      <c r="AE48" s="276">
        <v>0.12264866120488001</v>
      </c>
      <c r="AF48" s="276">
        <v>0.23649867110431994</v>
      </c>
      <c r="AG48" s="276">
        <v>0.21024421861494944</v>
      </c>
      <c r="AH48" s="276">
        <v>0.13893341900059</v>
      </c>
      <c r="AI48" s="276">
        <v>0.17988449924177485</v>
      </c>
      <c r="AJ48" s="276">
        <v>0.21411911786377996</v>
      </c>
      <c r="AK48" s="276">
        <v>0.16965997541907998</v>
      </c>
      <c r="AL48" s="276">
        <v>0.15747249047798803</v>
      </c>
      <c r="AM48" s="276">
        <v>0.16778175011111243</v>
      </c>
      <c r="AN48" s="276">
        <v>0.21634008427721163</v>
      </c>
      <c r="AO48" s="276">
        <v>0.17178650109410998</v>
      </c>
      <c r="AP48" s="276">
        <v>0.22397933121528998</v>
      </c>
      <c r="AQ48" s="276">
        <v>0.21197871073730001</v>
      </c>
      <c r="AR48" s="276">
        <v>0.21537247129652001</v>
      </c>
      <c r="AS48" s="277">
        <v>0.2046751771725773</v>
      </c>
      <c r="AT48" s="277">
        <v>0.17953632318847329</v>
      </c>
      <c r="AU48" s="277">
        <v>0.17474377054749329</v>
      </c>
      <c r="AV48" s="277">
        <v>0.14600782558373326</v>
      </c>
      <c r="AW48" s="277">
        <v>0.11380302727591328</v>
      </c>
      <c r="AX48" s="277">
        <v>0.22210128433333332</v>
      </c>
      <c r="AY48" s="277">
        <v>0.217736426420543</v>
      </c>
      <c r="AZ48" s="277">
        <v>0.22228171730606303</v>
      </c>
      <c r="BA48" s="277">
        <v>0.20074166746185199</v>
      </c>
      <c r="BB48" s="277">
        <v>0.19079162561702298</v>
      </c>
      <c r="BC48" s="277">
        <v>0.17468472105432295</v>
      </c>
    </row>
    <row r="49" spans="1:55">
      <c r="A49" s="260" t="s">
        <v>104</v>
      </c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59"/>
      <c r="U49" s="271"/>
      <c r="V49" s="271"/>
      <c r="W49" s="271"/>
      <c r="X49" s="260"/>
      <c r="Y49" s="260"/>
      <c r="Z49" s="260"/>
      <c r="AA49" s="260"/>
      <c r="AB49" s="260"/>
      <c r="AC49" s="260"/>
      <c r="AD49" s="276">
        <v>0.10961143906657361</v>
      </c>
      <c r="AE49" s="276">
        <v>5.644632062405E-2</v>
      </c>
      <c r="AF49" s="276">
        <v>0.10813030242396</v>
      </c>
      <c r="AG49" s="276">
        <v>6.4623142173400011E-2</v>
      </c>
      <c r="AH49" s="276">
        <v>0.10265105675112002</v>
      </c>
      <c r="AI49" s="276">
        <v>0.10776933597716282</v>
      </c>
      <c r="AJ49" s="276">
        <v>0.10566590490033664</v>
      </c>
      <c r="AK49" s="276">
        <v>0.15755297232623672</v>
      </c>
      <c r="AL49" s="276">
        <v>0.14927000360789999</v>
      </c>
      <c r="AM49" s="276">
        <v>0.15748320097840998</v>
      </c>
      <c r="AN49" s="276">
        <v>0.15883192979532879</v>
      </c>
      <c r="AO49" s="276">
        <v>4.3358010141076576E-2</v>
      </c>
      <c r="AP49" s="276">
        <v>0.17809428313502776</v>
      </c>
      <c r="AQ49" s="276">
        <v>0.18970978452025003</v>
      </c>
      <c r="AR49" s="276">
        <v>0.18453595875968004</v>
      </c>
      <c r="AS49" s="277">
        <v>0.17705994947599005</v>
      </c>
      <c r="AT49" s="277">
        <v>0.1710700549633401</v>
      </c>
      <c r="AU49" s="277">
        <v>0.16782834221028003</v>
      </c>
      <c r="AV49" s="277">
        <v>0.16272460742232997</v>
      </c>
      <c r="AW49" s="277">
        <v>0.16688594673360505</v>
      </c>
      <c r="AX49" s="277">
        <v>0.19619797999156222</v>
      </c>
      <c r="AY49" s="277">
        <v>0.2068235331164362</v>
      </c>
      <c r="AZ49" s="277">
        <v>0.20704737772673082</v>
      </c>
      <c r="BA49" s="277">
        <v>0.21119667082222363</v>
      </c>
      <c r="BB49" s="277">
        <v>0.20924274979099036</v>
      </c>
      <c r="BC49" s="277">
        <v>0.12501670954562275</v>
      </c>
    </row>
    <row r="50" spans="1:55">
      <c r="A50" s="260" t="s">
        <v>105</v>
      </c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59"/>
      <c r="U50" s="271"/>
      <c r="V50" s="271"/>
      <c r="W50" s="271"/>
      <c r="X50" s="260"/>
      <c r="Y50" s="260"/>
      <c r="Z50" s="260"/>
      <c r="AA50" s="260"/>
      <c r="AB50" s="260"/>
      <c r="AC50" s="260"/>
      <c r="AD50" s="276">
        <v>0.27596714824309987</v>
      </c>
      <c r="AE50" s="276">
        <v>0.25201996368136281</v>
      </c>
      <c r="AF50" s="276">
        <v>0.23857635842875929</v>
      </c>
      <c r="AG50" s="276">
        <v>0.21874593248328217</v>
      </c>
      <c r="AH50" s="276">
        <v>0.24013501455787414</v>
      </c>
      <c r="AI50" s="276">
        <v>0.20629309127304685</v>
      </c>
      <c r="AJ50" s="276">
        <v>0.17536404834433006</v>
      </c>
      <c r="AK50" s="276">
        <v>0.10800737418204805</v>
      </c>
      <c r="AL50" s="276">
        <v>0.12197340893756602</v>
      </c>
      <c r="AM50" s="276">
        <v>0.11352810150046082</v>
      </c>
      <c r="AN50" s="276">
        <v>0.17171507499203006</v>
      </c>
      <c r="AO50" s="276">
        <v>0.19936148423519001</v>
      </c>
      <c r="AP50" s="276">
        <v>0.23742959976154007</v>
      </c>
      <c r="AQ50" s="276">
        <v>0.20082681889839007</v>
      </c>
      <c r="AR50" s="276">
        <v>0.21764571842605437</v>
      </c>
      <c r="AS50" s="277">
        <v>0.13062837986996312</v>
      </c>
      <c r="AT50" s="277">
        <v>0.14512691565713148</v>
      </c>
      <c r="AU50" s="277">
        <v>0.14379211680363252</v>
      </c>
      <c r="AV50" s="277">
        <v>0.15664556003175195</v>
      </c>
      <c r="AW50" s="277">
        <v>0.1260711753215025</v>
      </c>
      <c r="AX50" s="277">
        <v>0.17860300490042416</v>
      </c>
      <c r="AY50" s="277">
        <v>0.20985418775724113</v>
      </c>
      <c r="AZ50" s="277">
        <v>0.24684384411398336</v>
      </c>
      <c r="BA50" s="277">
        <v>0.13876680751730502</v>
      </c>
      <c r="BB50" s="277">
        <v>0.12782704379475249</v>
      </c>
      <c r="BC50" s="277">
        <v>0.1067848917785775</v>
      </c>
    </row>
    <row r="51" spans="1:55">
      <c r="A51" s="260" t="s">
        <v>57</v>
      </c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59"/>
      <c r="U51" s="271"/>
      <c r="V51" s="271"/>
      <c r="W51" s="271"/>
      <c r="X51" s="260"/>
      <c r="Y51" s="260"/>
      <c r="Z51" s="260"/>
      <c r="AA51" s="260"/>
      <c r="AB51" s="260"/>
      <c r="AC51" s="260"/>
      <c r="AD51" s="276">
        <v>0.19820500890060772</v>
      </c>
      <c r="AE51" s="276">
        <v>0.17420882172804997</v>
      </c>
      <c r="AF51" s="276">
        <v>0.14578907172888397</v>
      </c>
      <c r="AG51" s="276">
        <v>0.21252698844531612</v>
      </c>
      <c r="AH51" s="276">
        <v>0.20778022848121772</v>
      </c>
      <c r="AI51" s="276">
        <v>0.17866768391093554</v>
      </c>
      <c r="AJ51" s="276">
        <v>0.14127043416412452</v>
      </c>
      <c r="AK51" s="276">
        <v>0.14262539267399799</v>
      </c>
      <c r="AL51" s="276">
        <v>0.13915482897705297</v>
      </c>
      <c r="AM51" s="276">
        <v>0.20930088360255752</v>
      </c>
      <c r="AN51" s="276">
        <v>0.15864921694902329</v>
      </c>
      <c r="AO51" s="276">
        <v>0.16962652531742548</v>
      </c>
      <c r="AP51" s="276">
        <v>0.19517416210498084</v>
      </c>
      <c r="AQ51" s="276">
        <v>0.17730237684447248</v>
      </c>
      <c r="AR51" s="276">
        <v>0.21767685688070196</v>
      </c>
      <c r="AS51" s="277">
        <v>0.16984658569352876</v>
      </c>
      <c r="AT51" s="277">
        <v>0.15297508870606361</v>
      </c>
      <c r="AU51" s="277">
        <v>0.13208387450579082</v>
      </c>
      <c r="AV51" s="277">
        <v>0.12750636721582681</v>
      </c>
      <c r="AW51" s="277">
        <v>0.1097230186425576</v>
      </c>
      <c r="AX51" s="277">
        <v>8.329389675781762E-2</v>
      </c>
      <c r="AY51" s="277">
        <v>0.12348516541713761</v>
      </c>
      <c r="AZ51" s="277">
        <v>0.12631161175624761</v>
      </c>
      <c r="BA51" s="277">
        <v>0.11458189650276748</v>
      </c>
      <c r="BB51" s="277">
        <v>0.16067944544274004</v>
      </c>
      <c r="BC51" s="277">
        <v>0.14640169793863</v>
      </c>
    </row>
    <row r="52" spans="1:55">
      <c r="A52" s="260" t="s">
        <v>136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59"/>
      <c r="U52" s="271"/>
      <c r="V52" s="271"/>
      <c r="W52" s="271"/>
      <c r="X52" s="260"/>
      <c r="Y52" s="260"/>
      <c r="Z52" s="260"/>
      <c r="AA52" s="260"/>
      <c r="AB52" s="260"/>
      <c r="AC52" s="260"/>
      <c r="AD52" s="276">
        <v>9.141525128850117E-2</v>
      </c>
      <c r="AE52" s="276">
        <v>9.7041210080494614E-2</v>
      </c>
      <c r="AF52" s="276">
        <v>8.2837087544432142E-2</v>
      </c>
      <c r="AG52" s="276">
        <v>6.6110557518262447E-2</v>
      </c>
      <c r="AH52" s="276">
        <v>6.6988976019301719E-2</v>
      </c>
      <c r="AI52" s="276">
        <v>6.0084098441720406E-2</v>
      </c>
      <c r="AJ52" s="276">
        <v>5.8895410649093025E-2</v>
      </c>
      <c r="AK52" s="276">
        <v>5.1360721622088511E-2</v>
      </c>
      <c r="AL52" s="276">
        <v>7.5645217823567951E-2</v>
      </c>
      <c r="AM52" s="276">
        <v>0.10493760933095007</v>
      </c>
      <c r="AN52" s="276">
        <v>0.15231090675273062</v>
      </c>
      <c r="AO52" s="276">
        <v>0.10885965575039615</v>
      </c>
      <c r="AP52" s="276">
        <v>0.11281180422495152</v>
      </c>
      <c r="AQ52" s="276">
        <v>0.11002820184271221</v>
      </c>
      <c r="AR52" s="276">
        <v>0.11492289257612516</v>
      </c>
      <c r="AS52" s="277">
        <v>0.12346896436883489</v>
      </c>
      <c r="AT52" s="277">
        <v>0.15694814822368827</v>
      </c>
      <c r="AU52" s="277">
        <v>0.16101653108650607</v>
      </c>
      <c r="AV52" s="277">
        <v>0.24890692211792773</v>
      </c>
      <c r="AW52" s="277">
        <v>0.31357656546990337</v>
      </c>
      <c r="AX52" s="277">
        <v>0.38088969078294282</v>
      </c>
      <c r="AY52" s="277">
        <v>0.43867165071407321</v>
      </c>
      <c r="AZ52" s="277">
        <v>0.49614399990311742</v>
      </c>
      <c r="BA52" s="277">
        <v>0.46442423380212344</v>
      </c>
      <c r="BB52" s="277">
        <v>0.44595507147949276</v>
      </c>
      <c r="BC52" s="277">
        <v>0.32690847480097485</v>
      </c>
    </row>
    <row r="53" spans="1:55">
      <c r="A53" s="261" t="s">
        <v>59</v>
      </c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59"/>
      <c r="U53" s="271"/>
      <c r="V53" s="271"/>
      <c r="W53" s="271"/>
      <c r="X53" s="260"/>
      <c r="Y53" s="260"/>
      <c r="Z53" s="260"/>
      <c r="AA53" s="260"/>
      <c r="AB53" s="260"/>
      <c r="AC53" s="260"/>
      <c r="AD53" s="276">
        <v>0.1862487176061059</v>
      </c>
      <c r="AE53" s="276">
        <v>0.21630943415787623</v>
      </c>
      <c r="AF53" s="276">
        <v>0.24306960703069722</v>
      </c>
      <c r="AG53" s="276">
        <v>0.38086491802659739</v>
      </c>
      <c r="AH53" s="276">
        <v>0.38971222864385024</v>
      </c>
      <c r="AI53" s="276">
        <v>0.33666384773173008</v>
      </c>
      <c r="AJ53" s="276">
        <v>0.26027187401953006</v>
      </c>
      <c r="AK53" s="276">
        <v>0.21015631363073006</v>
      </c>
      <c r="AL53" s="276">
        <v>0.23444417813380009</v>
      </c>
      <c r="AM53" s="276">
        <v>0.23079017960326131</v>
      </c>
      <c r="AN53" s="276">
        <v>0.15185835104818998</v>
      </c>
      <c r="AO53" s="276">
        <v>0.26680376365333197</v>
      </c>
      <c r="AP53" s="276">
        <v>0.27247824733398762</v>
      </c>
      <c r="AQ53" s="276">
        <v>0.2639114808534106</v>
      </c>
      <c r="AR53" s="276">
        <v>0.28018147774838997</v>
      </c>
      <c r="AS53" s="277">
        <v>0.27385764260286694</v>
      </c>
      <c r="AT53" s="277">
        <v>0.27906209369121104</v>
      </c>
      <c r="AU53" s="277">
        <v>0.303907973319265</v>
      </c>
      <c r="AV53" s="277">
        <v>0.29034313883269797</v>
      </c>
      <c r="AW53" s="277">
        <v>0.28072872693224493</v>
      </c>
      <c r="AX53" s="277">
        <v>0.30428440766627907</v>
      </c>
      <c r="AY53" s="277">
        <v>0.3543215928298889</v>
      </c>
      <c r="AZ53" s="277">
        <v>0.3394794522488459</v>
      </c>
      <c r="BA53" s="277">
        <v>0.11375452135918401</v>
      </c>
      <c r="BB53" s="277">
        <v>0.16253444420730098</v>
      </c>
      <c r="BC53" s="277">
        <v>0.16856973017250695</v>
      </c>
    </row>
    <row r="54" spans="1:55">
      <c r="A54" s="260" t="s">
        <v>98</v>
      </c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59"/>
      <c r="U54" s="271"/>
      <c r="V54" s="271"/>
      <c r="W54" s="271"/>
      <c r="X54" s="260"/>
      <c r="Y54" s="260"/>
      <c r="Z54" s="260"/>
      <c r="AA54" s="260"/>
      <c r="AB54" s="260"/>
      <c r="AC54" s="260"/>
      <c r="AD54" s="276">
        <v>0.1202791511170215</v>
      </c>
      <c r="AE54" s="276">
        <v>8.2416393191415291E-2</v>
      </c>
      <c r="AF54" s="276">
        <v>8.7088595203193078E-2</v>
      </c>
      <c r="AG54" s="276">
        <v>0.1113922886453616</v>
      </c>
      <c r="AH54" s="276">
        <v>0.13080348670064001</v>
      </c>
      <c r="AI54" s="276">
        <v>0.11483522942142101</v>
      </c>
      <c r="AJ54" s="276">
        <v>0.10778860453826364</v>
      </c>
      <c r="AK54" s="276">
        <v>9.3132696680506832E-2</v>
      </c>
      <c r="AL54" s="276">
        <v>8.7419184127987687E-2</v>
      </c>
      <c r="AM54" s="276">
        <v>0.11502216375690422</v>
      </c>
      <c r="AN54" s="276">
        <v>0.14951686413308996</v>
      </c>
      <c r="AO54" s="276">
        <v>0.16368112822025782</v>
      </c>
      <c r="AP54" s="276">
        <v>0.15768615997255675</v>
      </c>
      <c r="AQ54" s="276">
        <v>0.1632440965326061</v>
      </c>
      <c r="AR54" s="276">
        <v>0.18365912733838299</v>
      </c>
      <c r="AS54" s="276">
        <v>0.18450003220854672</v>
      </c>
      <c r="AT54" s="276">
        <v>0.1660907443935476</v>
      </c>
      <c r="AU54" s="276">
        <v>0.14363261960695201</v>
      </c>
      <c r="AV54" s="276">
        <v>0.15866938496786775</v>
      </c>
      <c r="AW54" s="276">
        <v>0.15995262057280291</v>
      </c>
      <c r="AX54" s="276">
        <v>0.16708102866802835</v>
      </c>
      <c r="AY54" s="276">
        <v>0.20557744203531497</v>
      </c>
      <c r="AZ54" s="276">
        <v>0.25559798457607852</v>
      </c>
      <c r="BA54" s="276">
        <v>0.24916423611393484</v>
      </c>
      <c r="BB54" s="276">
        <v>0.24606955887980292</v>
      </c>
      <c r="BC54" s="276">
        <v>0.22263280646899394</v>
      </c>
    </row>
    <row r="55" spans="1:55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59"/>
      <c r="U55" s="271"/>
      <c r="V55" s="271"/>
      <c r="W55" s="271"/>
      <c r="X55" s="260"/>
      <c r="Y55" s="260"/>
      <c r="Z55" s="260"/>
      <c r="AA55" s="260"/>
      <c r="AB55" s="260"/>
      <c r="AC55" s="26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1"/>
      <c r="AT55" s="271"/>
      <c r="AU55" s="271"/>
      <c r="AV55" s="271"/>
      <c r="AW55" s="271"/>
      <c r="AX55" s="271"/>
      <c r="AY55" s="271"/>
      <c r="AZ55" s="271"/>
      <c r="BA55" s="271"/>
      <c r="BB55" s="271"/>
    </row>
    <row r="56" spans="1:55">
      <c r="A56" s="183" t="s">
        <v>335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59"/>
      <c r="R56" s="259"/>
      <c r="S56" s="259"/>
      <c r="T56" s="259"/>
      <c r="U56" s="259"/>
      <c r="V56" s="259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  <c r="AQ56" s="260"/>
      <c r="AR56" s="260"/>
      <c r="AS56" s="260"/>
      <c r="AT56" s="260"/>
      <c r="AU56" s="260"/>
      <c r="AV56" s="260"/>
      <c r="AW56" s="260"/>
      <c r="AX56" s="260"/>
      <c r="AY56" s="260"/>
      <c r="AZ56" s="260"/>
      <c r="BA56" s="260"/>
      <c r="BB56" s="260"/>
    </row>
    <row r="57" spans="1:55">
      <c r="A57" s="181" t="s">
        <v>142</v>
      </c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59"/>
      <c r="R57" s="259"/>
      <c r="S57" s="259"/>
      <c r="T57" s="259"/>
      <c r="U57" s="259"/>
      <c r="V57" s="270">
        <v>8.7460456809859144E-2</v>
      </c>
      <c r="W57" s="270">
        <v>8.5770994526001523E-2</v>
      </c>
      <c r="X57" s="270">
        <v>8.3369405726751528E-2</v>
      </c>
      <c r="Y57" s="270">
        <v>0.10409941001254533</v>
      </c>
      <c r="Z57" s="270">
        <v>0.10730288326833512</v>
      </c>
      <c r="AA57" s="270">
        <v>0.10562977342349543</v>
      </c>
      <c r="AB57" s="270">
        <v>0.10928054458954557</v>
      </c>
      <c r="AC57" s="270">
        <v>0.10143482308867223</v>
      </c>
      <c r="AD57" s="270">
        <v>0.10752932483180382</v>
      </c>
      <c r="AE57" s="270">
        <v>0.11113321902634944</v>
      </c>
      <c r="AF57" s="270">
        <v>0.11430690554216888</v>
      </c>
      <c r="AG57" s="270">
        <v>0.11754441579849147</v>
      </c>
      <c r="AH57" s="270">
        <v>0.11526596380928839</v>
      </c>
      <c r="AI57" s="270">
        <v>0.10276768877255603</v>
      </c>
      <c r="AJ57" s="270">
        <v>9.8788365702949091E-2</v>
      </c>
      <c r="AK57" s="270">
        <v>0.10030739921205091</v>
      </c>
      <c r="AL57" s="270">
        <v>9.679367576981654E-2</v>
      </c>
      <c r="AM57" s="270">
        <v>9.0094304933096933E-2</v>
      </c>
      <c r="AN57" s="270">
        <v>0.11238533553166929</v>
      </c>
      <c r="AO57" s="270">
        <v>9.1735078875001833E-2</v>
      </c>
      <c r="AP57" s="270">
        <v>9.6403090549525602E-2</v>
      </c>
      <c r="AQ57" s="270">
        <v>8.7025555387119757E-2</v>
      </c>
      <c r="AR57" s="270">
        <v>8.4758309475092303E-2</v>
      </c>
      <c r="AS57" s="271">
        <v>7.4863219303293899E-2</v>
      </c>
      <c r="AT57" s="271">
        <v>7.0927784704925015E-2</v>
      </c>
      <c r="AU57" s="271">
        <v>5.864098746875121E-2</v>
      </c>
      <c r="AV57" s="271">
        <v>5.7000000000000002E-2</v>
      </c>
      <c r="AW57" s="271">
        <v>5.0757353208914245E-2</v>
      </c>
      <c r="AX57" s="271">
        <v>5.2916569776427148E-2</v>
      </c>
      <c r="AY57" s="271">
        <v>4.9011649419516898E-2</v>
      </c>
      <c r="AZ57" s="271">
        <v>5.1860821774420612E-2</v>
      </c>
      <c r="BA57" s="271">
        <v>5.0697396804494338E-2</v>
      </c>
      <c r="BB57" s="271">
        <v>5.129222661145421E-2</v>
      </c>
      <c r="BC57" s="271">
        <v>5.2975786937281194E-2</v>
      </c>
    </row>
    <row r="58" spans="1:55">
      <c r="A58" s="260" t="s">
        <v>145</v>
      </c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59"/>
      <c r="R58" s="259"/>
      <c r="S58" s="259"/>
      <c r="T58" s="259"/>
      <c r="U58" s="259"/>
      <c r="V58" s="276">
        <v>1.2273351871399558</v>
      </c>
      <c r="W58" s="276">
        <v>1.3103319073332227</v>
      </c>
      <c r="X58" s="276">
        <v>1.3511402148603895</v>
      </c>
      <c r="Y58" s="276">
        <v>1.778266294900718</v>
      </c>
      <c r="Z58" s="276">
        <v>1.8592673635074668</v>
      </c>
      <c r="AA58" s="276">
        <v>1.9078316784310094</v>
      </c>
      <c r="AB58" s="276">
        <v>1.9664558785079767</v>
      </c>
      <c r="AC58" s="276">
        <v>1.818954480760036</v>
      </c>
      <c r="AD58" s="276">
        <v>1.8267682663675708</v>
      </c>
      <c r="AE58" s="276">
        <v>1.911510217701726</v>
      </c>
      <c r="AF58" s="276">
        <v>1.9640275159405656</v>
      </c>
      <c r="AG58" s="276">
        <v>2.0022792840736621</v>
      </c>
      <c r="AH58" s="276">
        <v>2.0133604530811855</v>
      </c>
      <c r="AI58" s="276">
        <v>1.9491029486535911</v>
      </c>
      <c r="AJ58" s="276">
        <v>1.9775644765779066</v>
      </c>
      <c r="AK58" s="276">
        <v>2.0730886294416213</v>
      </c>
      <c r="AL58" s="276">
        <v>2.1171092355742029</v>
      </c>
      <c r="AM58" s="276">
        <v>2.0947427284286961</v>
      </c>
      <c r="AN58" s="276">
        <v>2.5575669225447912</v>
      </c>
      <c r="AO58" s="276">
        <v>2.0189307686549234</v>
      </c>
      <c r="AP58" s="276">
        <v>2.218518549108921</v>
      </c>
      <c r="AQ58" s="276">
        <v>2.206545572236811</v>
      </c>
      <c r="AR58" s="276">
        <v>2.1927877338009618</v>
      </c>
      <c r="AS58" s="277">
        <v>2.0321191647472565</v>
      </c>
      <c r="AT58" s="277">
        <v>2.051490943113798</v>
      </c>
      <c r="AU58" s="277">
        <v>1.9503198633253074</v>
      </c>
      <c r="AV58" s="277">
        <v>1.9781628600412529</v>
      </c>
      <c r="AW58" s="277">
        <v>1.866930235397031</v>
      </c>
      <c r="AX58" s="277">
        <v>2.0426183573863415</v>
      </c>
      <c r="AY58" s="277">
        <v>2.0694865934186835</v>
      </c>
      <c r="AZ58" s="277">
        <v>2.2158473091658997</v>
      </c>
      <c r="BA58" s="277">
        <v>2.2180906921001364</v>
      </c>
      <c r="BB58" s="277">
        <v>2.3084349163601043</v>
      </c>
      <c r="BC58" s="277">
        <v>2.5036340618543167</v>
      </c>
    </row>
    <row r="59" spans="1:55">
      <c r="A59" s="260" t="s">
        <v>41</v>
      </c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59"/>
      <c r="R59" s="259"/>
      <c r="S59" s="259"/>
      <c r="T59" s="259"/>
      <c r="U59" s="259"/>
      <c r="V59" s="276">
        <v>0.25564077984231959</v>
      </c>
      <c r="W59" s="276">
        <v>0.2476438447535666</v>
      </c>
      <c r="X59" s="276">
        <v>0.24044534894600814</v>
      </c>
      <c r="Y59" s="276">
        <v>0.47180298867070647</v>
      </c>
      <c r="Z59" s="276">
        <v>0.46933357154438771</v>
      </c>
      <c r="AA59" s="276">
        <v>0.45997462102017761</v>
      </c>
      <c r="AB59" s="276">
        <v>0.43675687842342875</v>
      </c>
      <c r="AC59" s="276">
        <v>0.38032812255532189</v>
      </c>
      <c r="AD59" s="276">
        <v>0.39377955170095991</v>
      </c>
      <c r="AE59" s="276">
        <v>0.41771601337632003</v>
      </c>
      <c r="AF59" s="276">
        <v>0.42669008806680003</v>
      </c>
      <c r="AG59" s="276">
        <v>0.41984642069132</v>
      </c>
      <c r="AH59" s="276">
        <v>0.41467685552028999</v>
      </c>
      <c r="AI59" s="276">
        <v>0.38365885436297037</v>
      </c>
      <c r="AJ59" s="276">
        <v>0.39521138397459604</v>
      </c>
      <c r="AK59" s="276">
        <v>0.49262786727322605</v>
      </c>
      <c r="AL59" s="276">
        <v>0.5644878827070301</v>
      </c>
      <c r="AM59" s="276">
        <v>0.55813184712051012</v>
      </c>
      <c r="AN59" s="276">
        <v>0.52682634362875991</v>
      </c>
      <c r="AO59" s="276">
        <v>0.36674367286432874</v>
      </c>
      <c r="AP59" s="276">
        <v>0.43597423018169995</v>
      </c>
      <c r="AQ59" s="276">
        <v>0.4321793540868199</v>
      </c>
      <c r="AR59" s="276">
        <v>0.44513165409730998</v>
      </c>
      <c r="AS59" s="277">
        <v>0.34975570500563991</v>
      </c>
      <c r="AT59" s="277">
        <v>0.33947968027170305</v>
      </c>
      <c r="AU59" s="277">
        <v>0.33102948352714323</v>
      </c>
      <c r="AV59" s="277">
        <v>0.33266288800738514</v>
      </c>
      <c r="AW59" s="277">
        <v>0.23246669571218734</v>
      </c>
      <c r="AX59" s="277">
        <v>0.25202996190898652</v>
      </c>
      <c r="AY59" s="277">
        <v>0.22038099777044554</v>
      </c>
      <c r="AZ59" s="277">
        <v>0.25013967603074239</v>
      </c>
      <c r="BA59" s="277">
        <v>0.21816598935003578</v>
      </c>
      <c r="BB59" s="277">
        <v>0.22014617219726704</v>
      </c>
      <c r="BC59" s="277">
        <v>0.22459471989338772</v>
      </c>
    </row>
    <row r="60" spans="1:55">
      <c r="A60" s="260" t="s">
        <v>104</v>
      </c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59"/>
      <c r="R60" s="259"/>
      <c r="S60" s="259"/>
      <c r="T60" s="259"/>
      <c r="U60" s="259"/>
      <c r="V60" s="276">
        <v>0.28346557725444371</v>
      </c>
      <c r="W60" s="276">
        <v>0.27545313809334587</v>
      </c>
      <c r="X60" s="276">
        <v>0.31495309523746151</v>
      </c>
      <c r="Y60" s="276">
        <v>0.36624803331477523</v>
      </c>
      <c r="Z60" s="276">
        <v>0.36784845375801717</v>
      </c>
      <c r="AA60" s="276">
        <v>0.40752359321212689</v>
      </c>
      <c r="AB60" s="276">
        <v>0.40528882343657591</v>
      </c>
      <c r="AC60" s="276">
        <v>0.40169402740576837</v>
      </c>
      <c r="AD60" s="276">
        <v>0.40413762230470807</v>
      </c>
      <c r="AE60" s="276">
        <v>0.37500302172005567</v>
      </c>
      <c r="AF60" s="276">
        <v>0.36813593558379265</v>
      </c>
      <c r="AG60" s="276">
        <v>0.39305736865984453</v>
      </c>
      <c r="AH60" s="276">
        <v>0.388672853179305</v>
      </c>
      <c r="AI60" s="276">
        <v>0.3906774179103043</v>
      </c>
      <c r="AJ60" s="276">
        <v>0.39478036573792807</v>
      </c>
      <c r="AK60" s="276">
        <v>0.38255016385384488</v>
      </c>
      <c r="AL60" s="276">
        <v>0.38229879451907461</v>
      </c>
      <c r="AM60" s="276">
        <v>0.38451610680108206</v>
      </c>
      <c r="AN60" s="276">
        <v>0.42413212356876223</v>
      </c>
      <c r="AO60" s="276">
        <v>0.32850088313310805</v>
      </c>
      <c r="AP60" s="276">
        <v>0.36640107288567952</v>
      </c>
      <c r="AQ60" s="276">
        <v>0.3504367936699857</v>
      </c>
      <c r="AR60" s="276">
        <v>0.34923235779443002</v>
      </c>
      <c r="AS60" s="277">
        <v>0.34202835342495441</v>
      </c>
      <c r="AT60" s="277">
        <v>0.34547024296626394</v>
      </c>
      <c r="AU60" s="277">
        <v>0.33692418397427049</v>
      </c>
      <c r="AV60" s="277">
        <v>0.33660878588236309</v>
      </c>
      <c r="AW60" s="277">
        <v>0.36279410784185756</v>
      </c>
      <c r="AX60" s="277">
        <v>0.36424987839439754</v>
      </c>
      <c r="AY60" s="277">
        <v>0.36105177327381255</v>
      </c>
      <c r="AZ60" s="277">
        <v>0.35124685070499012</v>
      </c>
      <c r="BA60" s="277">
        <v>0.353455678573245</v>
      </c>
      <c r="BB60" s="277">
        <v>0.37254835670776254</v>
      </c>
      <c r="BC60" s="277">
        <v>0.4248943070541274</v>
      </c>
    </row>
    <row r="61" spans="1:55">
      <c r="A61" s="260" t="s">
        <v>105</v>
      </c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59"/>
      <c r="R61" s="260"/>
      <c r="S61" s="260"/>
      <c r="T61" s="260"/>
      <c r="U61" s="260"/>
      <c r="V61" s="276">
        <v>0.1302726275456306</v>
      </c>
      <c r="W61" s="276">
        <v>0.19195620860641424</v>
      </c>
      <c r="X61" s="276">
        <v>0.19825735970914482</v>
      </c>
      <c r="Y61" s="276">
        <v>0.24741296414617187</v>
      </c>
      <c r="Z61" s="276">
        <v>0.29003942204058097</v>
      </c>
      <c r="AA61" s="276">
        <v>0.2156471128548598</v>
      </c>
      <c r="AB61" s="276">
        <v>0.23143462533367878</v>
      </c>
      <c r="AC61" s="276">
        <v>0.23070878888928839</v>
      </c>
      <c r="AD61" s="276">
        <v>0.21184089232471195</v>
      </c>
      <c r="AE61" s="276">
        <v>0.23355300294520193</v>
      </c>
      <c r="AF61" s="276">
        <v>0.2559265345263057</v>
      </c>
      <c r="AG61" s="276">
        <v>0.2703497741695694</v>
      </c>
      <c r="AH61" s="276">
        <v>0.27214268516767304</v>
      </c>
      <c r="AI61" s="276">
        <v>0.28014634750988521</v>
      </c>
      <c r="AJ61" s="276">
        <v>0.28845372010868436</v>
      </c>
      <c r="AK61" s="276">
        <v>0.29085679545551474</v>
      </c>
      <c r="AL61" s="276">
        <v>0.29000667873003799</v>
      </c>
      <c r="AM61" s="276">
        <v>0.28823176492397251</v>
      </c>
      <c r="AN61" s="276">
        <v>0.38055339455794657</v>
      </c>
      <c r="AO61" s="276">
        <v>0.37931716552307643</v>
      </c>
      <c r="AP61" s="276">
        <v>0.37501224290067969</v>
      </c>
      <c r="AQ61" s="276">
        <v>0.3865764295971465</v>
      </c>
      <c r="AR61" s="276">
        <v>0.37707766673906123</v>
      </c>
      <c r="AS61" s="277">
        <v>0.36379973936052656</v>
      </c>
      <c r="AT61" s="277">
        <v>0.38811868671525396</v>
      </c>
      <c r="AU61" s="277">
        <v>0.33591330013081372</v>
      </c>
      <c r="AV61" s="277">
        <v>0.33945432280186388</v>
      </c>
      <c r="AW61" s="277">
        <v>0.34327585765588037</v>
      </c>
      <c r="AX61" s="277">
        <v>0.33232542534444121</v>
      </c>
      <c r="AY61" s="277">
        <v>0.32187332213621911</v>
      </c>
      <c r="AZ61" s="277">
        <v>0.31900014705573071</v>
      </c>
      <c r="BA61" s="277">
        <v>0.34737695008006786</v>
      </c>
      <c r="BB61" s="277">
        <v>0.34542190358857916</v>
      </c>
      <c r="BC61" s="277">
        <v>0.35308573443104468</v>
      </c>
    </row>
    <row r="62" spans="1:55">
      <c r="A62" s="260" t="s">
        <v>57</v>
      </c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76">
        <v>0.13412651845296641</v>
      </c>
      <c r="W62" s="276">
        <v>0.14429520221165845</v>
      </c>
      <c r="X62" s="276">
        <v>0.15205742120917612</v>
      </c>
      <c r="Y62" s="276">
        <v>0.13518674680909085</v>
      </c>
      <c r="Z62" s="276">
        <v>0.13838558454704419</v>
      </c>
      <c r="AA62" s="276">
        <v>0.1489091813379485</v>
      </c>
      <c r="AB62" s="276">
        <v>0.15958806906719045</v>
      </c>
      <c r="AC62" s="276">
        <v>0.13628688481744722</v>
      </c>
      <c r="AD62" s="276">
        <v>0.13869574710410082</v>
      </c>
      <c r="AE62" s="276">
        <v>0.13205734596338409</v>
      </c>
      <c r="AF62" s="276">
        <v>0.14170351474528209</v>
      </c>
      <c r="AG62" s="276">
        <v>0.1487445028219645</v>
      </c>
      <c r="AH62" s="276">
        <v>0.15029333015988239</v>
      </c>
      <c r="AI62" s="276">
        <v>0.13790446442778234</v>
      </c>
      <c r="AJ62" s="276">
        <v>0.12637039723327059</v>
      </c>
      <c r="AK62" s="276">
        <v>0.1239237930918205</v>
      </c>
      <c r="AL62" s="276">
        <v>0.12650084681614987</v>
      </c>
      <c r="AM62" s="276">
        <v>0.13145486903993994</v>
      </c>
      <c r="AN62" s="276">
        <v>0.2735489474933111</v>
      </c>
      <c r="AO62" s="276">
        <v>0.22669087356718584</v>
      </c>
      <c r="AP62" s="276">
        <v>0.31114604978965293</v>
      </c>
      <c r="AQ62" s="276">
        <v>0.31972771565223601</v>
      </c>
      <c r="AR62" s="276">
        <v>0.29557426061164321</v>
      </c>
      <c r="AS62" s="277">
        <v>0.28514577870367386</v>
      </c>
      <c r="AT62" s="277">
        <v>0.28793528816086461</v>
      </c>
      <c r="AU62" s="277">
        <v>0.27147433557049555</v>
      </c>
      <c r="AV62" s="277">
        <v>0.2695831655492516</v>
      </c>
      <c r="AW62" s="277">
        <v>0.2471035998883063</v>
      </c>
      <c r="AX62" s="277">
        <v>0.29866337413329641</v>
      </c>
      <c r="AY62" s="277">
        <v>0.27952481495972969</v>
      </c>
      <c r="AZ62" s="277">
        <v>0.27853084497861769</v>
      </c>
      <c r="BA62" s="277">
        <v>0.25264023819063824</v>
      </c>
      <c r="BB62" s="277">
        <v>0.25682127453675813</v>
      </c>
      <c r="BC62" s="277">
        <v>0.25505845537889632</v>
      </c>
    </row>
    <row r="63" spans="1:55">
      <c r="A63" s="260" t="s">
        <v>136</v>
      </c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76">
        <v>5.850655820576689E-2</v>
      </c>
      <c r="W63" s="276">
        <v>6.3280102734134716E-2</v>
      </c>
      <c r="X63" s="276">
        <v>7.1396080409322313E-2</v>
      </c>
      <c r="Y63" s="276">
        <v>7.7652117877249807E-2</v>
      </c>
      <c r="Z63" s="276">
        <v>9.1446997412839015E-2</v>
      </c>
      <c r="AA63" s="276">
        <v>0.11504688615496798</v>
      </c>
      <c r="AB63" s="276">
        <v>0.12599775187545939</v>
      </c>
      <c r="AC63" s="276">
        <v>0.13874954945796358</v>
      </c>
      <c r="AD63" s="276">
        <v>0.14610825249343898</v>
      </c>
      <c r="AE63" s="276">
        <v>0.18654153539573018</v>
      </c>
      <c r="AF63" s="276">
        <v>0.2122362978823038</v>
      </c>
      <c r="AG63" s="276">
        <v>0.2205411040136569</v>
      </c>
      <c r="AH63" s="276">
        <v>0.22869419519378836</v>
      </c>
      <c r="AI63" s="276">
        <v>0.23236646287572035</v>
      </c>
      <c r="AJ63" s="276">
        <v>0.24115235596713028</v>
      </c>
      <c r="AK63" s="276">
        <v>0.24409379334271969</v>
      </c>
      <c r="AL63" s="276">
        <v>0.23632728821925397</v>
      </c>
      <c r="AM63" s="276">
        <v>0.21730736736067058</v>
      </c>
      <c r="AN63" s="276">
        <v>0.22788210157385136</v>
      </c>
      <c r="AO63" s="276">
        <v>0.213298231955901</v>
      </c>
      <c r="AP63" s="276">
        <v>0.21195717401743552</v>
      </c>
      <c r="AQ63" s="276">
        <v>0.21009912470918335</v>
      </c>
      <c r="AR63" s="276">
        <v>0.21647356753862815</v>
      </c>
      <c r="AS63" s="277">
        <v>0.21443775419229522</v>
      </c>
      <c r="AT63" s="277">
        <v>0.21942926613493788</v>
      </c>
      <c r="AU63" s="277">
        <v>0.22146413950118365</v>
      </c>
      <c r="AV63" s="277">
        <v>0.24567169185365187</v>
      </c>
      <c r="AW63" s="277">
        <v>0.27608553408038944</v>
      </c>
      <c r="AX63" s="277">
        <v>0.36280578279750236</v>
      </c>
      <c r="AY63" s="277">
        <v>0.48083406016869273</v>
      </c>
      <c r="AZ63" s="277">
        <v>0.59381880525853148</v>
      </c>
      <c r="BA63" s="277">
        <v>0.64118147738427045</v>
      </c>
      <c r="BB63" s="277">
        <v>0.68572014735784992</v>
      </c>
      <c r="BC63" s="277">
        <v>0.78379482578596338</v>
      </c>
    </row>
    <row r="64" spans="1:55">
      <c r="A64" s="261" t="s">
        <v>59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76">
        <v>9.1922797318533311E-2</v>
      </c>
      <c r="W64" s="276">
        <v>9.2929930975214389E-2</v>
      </c>
      <c r="X64" s="276">
        <v>9.0660288923262888E-2</v>
      </c>
      <c r="Y64" s="276">
        <v>0.13216331395058198</v>
      </c>
      <c r="Z64" s="276">
        <v>0.15177137048943046</v>
      </c>
      <c r="AA64" s="276">
        <v>0.16765008888362898</v>
      </c>
      <c r="AB64" s="276">
        <v>0.17239095160109544</v>
      </c>
      <c r="AC64" s="276">
        <v>0.10575364277607321</v>
      </c>
      <c r="AD64" s="276">
        <v>9.9820943730605419E-2</v>
      </c>
      <c r="AE64" s="276">
        <v>0.22788995286090039</v>
      </c>
      <c r="AF64" s="276">
        <v>0.19118859458818752</v>
      </c>
      <c r="AG64" s="276">
        <v>0.18059545179743181</v>
      </c>
      <c r="AH64" s="276">
        <v>0.185406696943751</v>
      </c>
      <c r="AI64" s="276">
        <v>0.16794495136564361</v>
      </c>
      <c r="AJ64" s="276">
        <v>0.17908078731955279</v>
      </c>
      <c r="AK64" s="276">
        <v>0.21138574882896324</v>
      </c>
      <c r="AL64" s="276">
        <v>0.20936782333299808</v>
      </c>
      <c r="AM64" s="276">
        <v>0.21357015324569995</v>
      </c>
      <c r="AN64" s="276">
        <v>0.40222100244760223</v>
      </c>
      <c r="AO64" s="276">
        <v>0.22471460079200972</v>
      </c>
      <c r="AP64" s="276">
        <v>0.23218035315228835</v>
      </c>
      <c r="AQ64" s="276">
        <v>0.22669248366695924</v>
      </c>
      <c r="AR64" s="276">
        <v>0.23048738901461699</v>
      </c>
      <c r="AS64" s="277">
        <v>0.20989265819493799</v>
      </c>
      <c r="AT64" s="277">
        <v>0.20245884903854144</v>
      </c>
      <c r="AU64" s="277">
        <v>0.1992003849261044</v>
      </c>
      <c r="AV64" s="277">
        <v>0.20019796615611599</v>
      </c>
      <c r="AW64" s="277">
        <v>0.17384827126911628</v>
      </c>
      <c r="AX64" s="277">
        <v>0.18364445243683428</v>
      </c>
      <c r="AY64" s="277">
        <v>0.16931140280345139</v>
      </c>
      <c r="AZ64" s="277">
        <v>0.17482467898831219</v>
      </c>
      <c r="BA64" s="277">
        <v>0.17266382159012339</v>
      </c>
      <c r="BB64" s="277">
        <v>0.18128215974042822</v>
      </c>
      <c r="BC64" s="277">
        <v>0.20410994686520453</v>
      </c>
    </row>
    <row r="65" spans="1:55">
      <c r="A65" s="260" t="s">
        <v>98</v>
      </c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76">
        <v>0.27340032852029533</v>
      </c>
      <c r="W65" s="276">
        <v>0.29477347995888836</v>
      </c>
      <c r="X65" s="276">
        <v>0.28337062042601363</v>
      </c>
      <c r="Y65" s="276">
        <v>0.34780013013214162</v>
      </c>
      <c r="Z65" s="276">
        <v>0.35044196371516712</v>
      </c>
      <c r="AA65" s="276">
        <v>0.39308019496729968</v>
      </c>
      <c r="AB65" s="276">
        <v>0.43499877877054766</v>
      </c>
      <c r="AC65" s="276">
        <v>0.42543346485817318</v>
      </c>
      <c r="AD65" s="276">
        <v>0.4323852567090456</v>
      </c>
      <c r="AE65" s="276">
        <v>0.33874934544013391</v>
      </c>
      <c r="AF65" s="276">
        <v>0.36814655054789375</v>
      </c>
      <c r="AG65" s="276">
        <v>0.36914466191987505</v>
      </c>
      <c r="AH65" s="276">
        <v>0.37347383691649599</v>
      </c>
      <c r="AI65" s="276">
        <v>0.35640445020128469</v>
      </c>
      <c r="AJ65" s="276">
        <v>0.35251546623674435</v>
      </c>
      <c r="AK65" s="276">
        <v>0.32765046759553229</v>
      </c>
      <c r="AL65" s="276">
        <v>0.30811992124965831</v>
      </c>
      <c r="AM65" s="276">
        <v>0.30153061993682095</v>
      </c>
      <c r="AN65" s="276">
        <v>0.32240300927455806</v>
      </c>
      <c r="AO65" s="276">
        <v>0.27966534081931377</v>
      </c>
      <c r="AP65" s="276">
        <v>0.28584742618148495</v>
      </c>
      <c r="AQ65" s="276">
        <v>0.28083367085448002</v>
      </c>
      <c r="AR65" s="276">
        <v>0.27881083800527223</v>
      </c>
      <c r="AS65" s="277">
        <v>0.26705917586522832</v>
      </c>
      <c r="AT65" s="277">
        <v>0.26859892982623307</v>
      </c>
      <c r="AU65" s="277">
        <v>0.25431403569529631</v>
      </c>
      <c r="AV65" s="277">
        <v>0.25398403979062112</v>
      </c>
      <c r="AW65" s="277">
        <v>0.23135616894929392</v>
      </c>
      <c r="AX65" s="277">
        <v>0.24889948237088294</v>
      </c>
      <c r="AY65" s="277">
        <v>0.23651022230633245</v>
      </c>
      <c r="AZ65" s="277">
        <v>0.24828630614897498</v>
      </c>
      <c r="BA65" s="277">
        <v>0.23260653693175593</v>
      </c>
      <c r="BB65" s="277">
        <v>0.24649490223145973</v>
      </c>
      <c r="BC65" s="277">
        <v>0.25809607244569316</v>
      </c>
    </row>
    <row r="66" spans="1:55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71"/>
      <c r="AW66" s="271"/>
      <c r="AX66" s="271"/>
      <c r="AY66" s="271"/>
      <c r="AZ66" s="271"/>
      <c r="BA66" s="271"/>
      <c r="BB66" s="271"/>
      <c r="BC66" s="260"/>
    </row>
    <row r="67" spans="1:55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71"/>
      <c r="AW67" s="271"/>
      <c r="AX67" s="271"/>
      <c r="AY67" s="271"/>
      <c r="AZ67" s="271"/>
      <c r="BA67" s="271"/>
      <c r="BB67" s="271"/>
      <c r="BC67" s="260"/>
    </row>
    <row r="68" spans="1:55">
      <c r="A68" s="260"/>
      <c r="B68" s="167"/>
      <c r="C68" s="168"/>
      <c r="D68" s="168"/>
      <c r="E68" s="167"/>
      <c r="F68" s="167"/>
      <c r="G68" s="168"/>
      <c r="H68" s="168"/>
      <c r="I68" s="168"/>
      <c r="J68" s="167"/>
      <c r="K68" s="168"/>
      <c r="L68" s="167"/>
      <c r="M68" s="259"/>
      <c r="N68" s="167"/>
      <c r="O68" s="168"/>
      <c r="P68" s="167"/>
      <c r="Q68" s="167"/>
      <c r="R68" s="167"/>
      <c r="S68" s="167"/>
      <c r="T68" s="168"/>
      <c r="U68" s="168"/>
      <c r="V68" s="260"/>
      <c r="W68" s="169"/>
      <c r="X68" s="169"/>
      <c r="Y68" s="259"/>
      <c r="Z68" s="278"/>
      <c r="AA68" s="278"/>
      <c r="AB68" s="278"/>
      <c r="AC68" s="279"/>
      <c r="AD68" s="279"/>
      <c r="AE68" s="278"/>
      <c r="AF68" s="278"/>
      <c r="AG68" s="278"/>
      <c r="AH68" s="279"/>
      <c r="AI68" s="278"/>
      <c r="AJ68" s="279"/>
      <c r="AK68" s="279"/>
      <c r="AL68" s="278"/>
      <c r="AM68" s="278"/>
      <c r="AN68" s="279"/>
      <c r="AO68" s="278"/>
      <c r="AP68" s="278"/>
      <c r="AQ68" s="278"/>
      <c r="AR68" s="278"/>
      <c r="AS68" s="278"/>
      <c r="AT68" s="278"/>
      <c r="AU68" s="271"/>
      <c r="AV68" s="271"/>
      <c r="AW68" s="271"/>
      <c r="AX68" s="271"/>
      <c r="AY68" s="271"/>
      <c r="AZ68" s="271"/>
      <c r="BA68" s="271"/>
      <c r="BB68" s="271"/>
      <c r="BC68" s="278"/>
    </row>
    <row r="69" spans="1:55">
      <c r="A69" s="260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278"/>
      <c r="AC69" s="171"/>
      <c r="AD69" s="171"/>
      <c r="AE69" s="171"/>
      <c r="AF69" s="171"/>
      <c r="AG69" s="278"/>
      <c r="AH69" s="184"/>
      <c r="AI69" s="184"/>
      <c r="AJ69" s="184"/>
      <c r="AK69" s="184"/>
      <c r="AL69" s="278"/>
      <c r="AM69" s="184"/>
      <c r="AN69" s="184"/>
      <c r="AO69" s="278"/>
      <c r="AP69" s="278"/>
      <c r="AQ69" s="278"/>
      <c r="AR69" s="278"/>
      <c r="AS69" s="278"/>
      <c r="AT69" s="278"/>
      <c r="AU69" s="278"/>
      <c r="AV69" s="271"/>
      <c r="AW69" s="271"/>
      <c r="AX69" s="271"/>
      <c r="AY69" s="271"/>
      <c r="AZ69" s="271"/>
      <c r="BA69" s="271"/>
      <c r="BB69" s="271"/>
      <c r="BC69" s="278"/>
    </row>
    <row r="70" spans="1:55">
      <c r="A70" s="181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78"/>
      <c r="AP70" s="278"/>
      <c r="AQ70" s="278"/>
      <c r="AR70" s="278"/>
      <c r="AS70" s="278"/>
      <c r="AT70" s="278"/>
      <c r="AU70" s="278"/>
      <c r="AV70" s="271"/>
      <c r="AW70" s="271"/>
      <c r="AX70" s="271"/>
      <c r="AY70" s="271"/>
      <c r="AZ70" s="271"/>
      <c r="BA70" s="271"/>
      <c r="BB70" s="271"/>
      <c r="BC70" s="278"/>
    </row>
    <row r="71" spans="1:55">
      <c r="A71" s="260"/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1"/>
      <c r="AU71" s="281"/>
      <c r="AV71" s="271"/>
      <c r="AW71" s="271"/>
      <c r="AX71" s="271"/>
      <c r="AY71" s="271"/>
      <c r="AZ71" s="271"/>
      <c r="BA71" s="271"/>
      <c r="BB71" s="271"/>
      <c r="BC71" s="281"/>
    </row>
    <row r="72" spans="1:55">
      <c r="A72" s="260"/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71"/>
      <c r="AW72" s="271"/>
      <c r="AX72" s="271"/>
      <c r="AY72" s="271"/>
      <c r="AZ72" s="271"/>
      <c r="BA72" s="271"/>
      <c r="BB72" s="271"/>
      <c r="BC72" s="281"/>
    </row>
    <row r="73" spans="1:55">
      <c r="A73" s="260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60"/>
      <c r="AD73" s="280"/>
      <c r="AE73" s="280"/>
      <c r="AF73" s="280"/>
      <c r="AG73" s="280"/>
      <c r="AH73" s="260"/>
      <c r="AI73" s="280"/>
      <c r="AJ73" s="280"/>
      <c r="AK73" s="28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71"/>
      <c r="AW73" s="271"/>
      <c r="AX73" s="271"/>
      <c r="AY73" s="271"/>
      <c r="AZ73" s="271"/>
      <c r="BA73" s="271"/>
      <c r="BB73" s="271"/>
      <c r="BC73" s="260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9" ma:contentTypeDescription="Create a new document." ma:contentTypeScope="" ma:versionID="4fd2fa594db9da4d19eda5295ad664e1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fc1dead621c5277e303b093bcf2d907e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63C937-E0D3-4A0F-864B-139D6132C8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77ADE7-CCB6-4689-BB6A-AEEC705F495B}">
  <ds:schemaRefs>
    <ds:schemaRef ds:uri="http://schemas.microsoft.com/office/2006/documentManagement/types"/>
    <ds:schemaRef ds:uri="http://purl.org/dc/elements/1.1/"/>
    <ds:schemaRef ds:uri="619b97bd-732a-4500-affb-ddb6c19f3e3c"/>
    <ds:schemaRef ds:uri="eba29be7-18da-42bb-a737-94a8a19dc6bb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50</vt:i4>
      </vt:variant>
      <vt:variant>
        <vt:lpstr>Named Ranges</vt:lpstr>
      </vt:variant>
      <vt:variant>
        <vt:i4>3</vt:i4>
      </vt:variant>
    </vt:vector>
  </HeadingPairs>
  <TitlesOfParts>
    <vt:vector size="72" baseType="lpstr">
      <vt:lpstr>1.1.Инфляцын төсөөлөл</vt:lpstr>
      <vt:lpstr>1.2 Инфляцын эрсдэл</vt:lpstr>
      <vt:lpstr>1. Инфляц</vt:lpstr>
      <vt:lpstr>2. ЭЗӨ</vt:lpstr>
      <vt:lpstr>2. ЭЗӨ-2</vt:lpstr>
      <vt:lpstr>2.ЭЗӨ-3</vt:lpstr>
      <vt:lpstr>3.1 Хөдөлмөр</vt:lpstr>
      <vt:lpstr>х 3.1</vt:lpstr>
      <vt:lpstr>3.2.1 Мөнгө, зээл</vt:lpstr>
      <vt:lpstr>3.2.2 Хүү</vt:lpstr>
      <vt:lpstr>3.2.3 Ханш</vt:lpstr>
      <vt:lpstr>3.2.4 Хөрөнгийн зах</vt:lpstr>
      <vt:lpstr>3.3 Төсөв Х 3.2</vt:lpstr>
      <vt:lpstr>3.35-36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1.2</vt:lpstr>
      <vt:lpstr>1.3</vt:lpstr>
      <vt:lpstr>1.4</vt:lpstr>
      <vt:lpstr>2.1 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3.32</vt:lpstr>
      <vt:lpstr>3.33</vt:lpstr>
      <vt:lpstr>3.34</vt:lpstr>
      <vt:lpstr>4.4</vt:lpstr>
      <vt:lpstr>4.5</vt:lpstr>
      <vt:lpstr>4.6</vt:lpstr>
      <vt:lpstr>4.7</vt:lpstr>
      <vt:lpstr>'2. ЭЗӨ-2'!Print_Area</vt:lpstr>
      <vt:lpstr>'3.1 Хөдөлмөр'!Print_Area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МБСГ Номуундарь.Ч</cp:lastModifiedBy>
  <cp:revision/>
  <dcterms:created xsi:type="dcterms:W3CDTF">2018-02-02T07:07:05Z</dcterms:created>
  <dcterms:modified xsi:type="dcterms:W3CDTF">2026-07-02T06:21:02Z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